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showInkAnnotation="0" defaultThemeVersion="124226"/>
  <bookViews>
    <workbookView xWindow="0" yWindow="1234" windowWidth="16083" windowHeight="7845" tabRatio="601"/>
  </bookViews>
  <sheets>
    <sheet name="ИП" sheetId="19" r:id="rId1"/>
  </sheets>
  <definedNames>
    <definedName name="_xlnm._FilterDatabase" localSheetId="0" hidden="1">ИП!$A$10:$XEE$1035</definedName>
    <definedName name="_xlnm.Print_Titles" localSheetId="0">ИП!$7:$8</definedName>
  </definedNames>
  <calcPr calcId="145621"/>
</workbook>
</file>

<file path=xl/calcChain.xml><?xml version="1.0" encoding="utf-8"?>
<calcChain xmlns="http://schemas.openxmlformats.org/spreadsheetml/2006/main">
  <c r="M778" i="19" l="1"/>
  <c r="L778" i="19"/>
  <c r="K778" i="19"/>
  <c r="J778" i="19"/>
  <c r="I778" i="19"/>
  <c r="M777" i="19"/>
  <c r="I777" i="19"/>
  <c r="H780" i="19"/>
  <c r="K127" i="19"/>
  <c r="J127" i="19"/>
  <c r="I127" i="19"/>
  <c r="M127" i="19"/>
  <c r="K126" i="19"/>
  <c r="J126" i="19"/>
  <c r="I126" i="19"/>
  <c r="H126" i="19"/>
  <c r="G126" i="19"/>
  <c r="M123" i="19"/>
  <c r="K123" i="19"/>
  <c r="J123" i="19"/>
  <c r="I123" i="19"/>
  <c r="H123" i="19"/>
  <c r="G123" i="19"/>
  <c r="M879" i="19" l="1"/>
  <c r="L879" i="19"/>
  <c r="K879" i="19"/>
  <c r="J879" i="19"/>
  <c r="I879" i="19"/>
  <c r="K1175" i="19" l="1"/>
  <c r="J1175" i="19"/>
  <c r="I1175" i="19"/>
  <c r="H1175" i="19"/>
  <c r="G1175" i="19"/>
  <c r="M1159" i="19"/>
  <c r="L1159" i="19"/>
  <c r="K1159" i="19"/>
  <c r="J1159" i="19"/>
  <c r="I1159" i="19"/>
  <c r="H1159" i="19"/>
  <c r="G1159" i="19"/>
  <c r="M1157" i="19"/>
  <c r="J1157" i="19"/>
  <c r="I1157" i="19"/>
  <c r="D1156" i="19"/>
  <c r="D1138" i="19"/>
  <c r="D1148" i="19" s="1"/>
  <c r="M1123" i="19"/>
  <c r="L1123" i="19"/>
  <c r="K1123" i="19"/>
  <c r="J1123" i="19"/>
  <c r="I1123" i="19"/>
  <c r="M1122" i="19"/>
  <c r="K1122" i="19"/>
  <c r="J1122" i="19"/>
  <c r="I1122" i="19"/>
  <c r="H1122" i="19"/>
  <c r="G1122" i="19"/>
  <c r="H1121" i="19"/>
  <c r="G1121" i="19"/>
  <c r="M1119" i="19"/>
  <c r="L1119" i="19"/>
  <c r="K1119" i="19"/>
  <c r="J1119" i="19"/>
  <c r="I1119" i="19"/>
  <c r="H1119" i="19"/>
  <c r="G1119" i="19"/>
  <c r="G1157" i="19" l="1"/>
  <c r="K1157" i="19"/>
  <c r="H1157" i="19"/>
  <c r="L1157" i="19"/>
  <c r="M996" i="19" l="1"/>
  <c r="L996" i="19"/>
  <c r="K996" i="19"/>
  <c r="J996" i="19"/>
  <c r="I996" i="19"/>
  <c r="H996" i="19"/>
  <c r="G996" i="19"/>
  <c r="H879" i="19"/>
  <c r="G879" i="19" l="1"/>
  <c r="M986" i="19"/>
  <c r="L986" i="19"/>
  <c r="K986" i="19"/>
  <c r="K983" i="19" s="1"/>
  <c r="J986" i="19"/>
  <c r="I986" i="19"/>
  <c r="I983" i="19" s="1"/>
  <c r="H986" i="19"/>
  <c r="H983" i="19" s="1"/>
  <c r="G986" i="19"/>
  <c r="J983" i="19"/>
  <c r="M973" i="19"/>
  <c r="L973" i="19"/>
  <c r="K973" i="19"/>
  <c r="J973" i="19"/>
  <c r="I973" i="19"/>
  <c r="H973" i="19"/>
  <c r="G973" i="19"/>
  <c r="M889" i="19"/>
  <c r="L889" i="19"/>
  <c r="K889" i="19"/>
  <c r="J889" i="19"/>
  <c r="H889" i="19"/>
  <c r="G889" i="19"/>
  <c r="J877" i="19"/>
  <c r="J873" i="19" s="1"/>
  <c r="I877" i="19"/>
  <c r="I876" i="19"/>
  <c r="M873" i="19"/>
  <c r="L873" i="19"/>
  <c r="K873" i="19"/>
  <c r="H873" i="19"/>
  <c r="G873" i="19"/>
  <c r="I862" i="19"/>
  <c r="I858" i="19" s="1"/>
  <c r="H862" i="19"/>
  <c r="H858" i="19" s="1"/>
  <c r="M858" i="19"/>
  <c r="L858" i="19"/>
  <c r="K858" i="19"/>
  <c r="J858" i="19"/>
  <c r="G858" i="19"/>
  <c r="K848" i="19"/>
  <c r="K844" i="19" s="1"/>
  <c r="J848" i="19"/>
  <c r="J844" i="19" s="1"/>
  <c r="I848" i="19"/>
  <c r="I844" i="19" s="1"/>
  <c r="M844" i="19"/>
  <c r="L844" i="19"/>
  <c r="H844" i="19"/>
  <c r="G844" i="19"/>
  <c r="M836" i="19"/>
  <c r="L836" i="19"/>
  <c r="K836" i="19"/>
  <c r="J836" i="19"/>
  <c r="I836" i="19"/>
  <c r="H836" i="19"/>
  <c r="H832" i="19" s="1"/>
  <c r="G836" i="19"/>
  <c r="H802" i="19"/>
  <c r="H799" i="19" s="1"/>
  <c r="G802" i="19"/>
  <c r="M799" i="19"/>
  <c r="L799" i="19"/>
  <c r="K799" i="19"/>
  <c r="J799" i="19"/>
  <c r="I799" i="19"/>
  <c r="L832" i="19" l="1"/>
  <c r="G832" i="19"/>
  <c r="M832" i="19"/>
  <c r="K832" i="19"/>
  <c r="I832" i="19"/>
  <c r="L983" i="19"/>
  <c r="G799" i="19"/>
  <c r="J832" i="19"/>
  <c r="I873" i="19"/>
  <c r="G983" i="19"/>
  <c r="M983" i="19"/>
  <c r="G788" i="19" l="1"/>
  <c r="H788" i="19"/>
  <c r="I788" i="19"/>
  <c r="J788" i="19"/>
  <c r="K788" i="19"/>
  <c r="L788" i="19"/>
  <c r="M788" i="19"/>
  <c r="I383" i="19" l="1"/>
  <c r="I382" i="19"/>
  <c r="G356" i="19"/>
  <c r="I160" i="19"/>
  <c r="I54" i="19"/>
  <c r="K584" i="19" l="1"/>
  <c r="J584" i="19"/>
  <c r="M555" i="19"/>
  <c r="L555" i="19"/>
  <c r="K555" i="19"/>
  <c r="J555" i="19"/>
  <c r="J282" i="19" l="1"/>
  <c r="I282" i="19"/>
  <c r="G282" i="19"/>
  <c r="H282" i="19"/>
  <c r="K282" i="19"/>
  <c r="L282" i="19"/>
  <c r="M282" i="19"/>
  <c r="H283" i="19"/>
  <c r="M356" i="19"/>
  <c r="I356" i="19"/>
  <c r="L279" i="19" l="1"/>
  <c r="I279" i="19"/>
  <c r="K279" i="19"/>
  <c r="J279" i="19"/>
  <c r="M279" i="19"/>
  <c r="G279" i="19"/>
  <c r="H279" i="19"/>
  <c r="H383" i="19" l="1"/>
  <c r="J383" i="19"/>
  <c r="K383" i="19"/>
  <c r="L383" i="19"/>
  <c r="M383" i="19"/>
  <c r="G383" i="19"/>
  <c r="H382" i="19"/>
  <c r="J382" i="19"/>
  <c r="K382" i="19"/>
  <c r="L382" i="19"/>
  <c r="M382" i="19"/>
  <c r="G382" i="19"/>
  <c r="I372" i="19"/>
  <c r="I371" i="19"/>
  <c r="L372" i="19"/>
  <c r="K372" i="19"/>
  <c r="J372" i="19"/>
  <c r="L371" i="19"/>
  <c r="K371" i="19"/>
  <c r="J371" i="19"/>
  <c r="M360" i="19"/>
  <c r="L360" i="19"/>
  <c r="K360" i="19"/>
  <c r="J360" i="19"/>
  <c r="I360" i="19"/>
  <c r="M359" i="19"/>
  <c r="L359" i="19"/>
  <c r="K359" i="19"/>
  <c r="J359" i="19"/>
  <c r="I359" i="19"/>
  <c r="K380" i="19" l="1"/>
  <c r="M380" i="19"/>
  <c r="I380" i="19"/>
  <c r="L380" i="19"/>
  <c r="H380" i="19"/>
  <c r="J380" i="19"/>
  <c r="G380" i="19"/>
  <c r="H403" i="19" l="1"/>
  <c r="I403" i="19"/>
  <c r="J403" i="19"/>
  <c r="K403" i="19"/>
  <c r="L403" i="19"/>
  <c r="M403" i="19"/>
  <c r="G403" i="19"/>
  <c r="H160" i="19"/>
  <c r="J160" i="19"/>
  <c r="K160" i="19"/>
  <c r="L160" i="19"/>
  <c r="M160" i="19"/>
  <c r="G160" i="19"/>
  <c r="G69" i="19"/>
  <c r="J54" i="19"/>
  <c r="K54" i="19"/>
  <c r="L54" i="19"/>
  <c r="M54" i="19"/>
  <c r="M389" i="19" l="1"/>
  <c r="L389" i="19"/>
  <c r="K389" i="19"/>
  <c r="J389" i="19"/>
  <c r="I389" i="19"/>
  <c r="H389" i="19"/>
  <c r="G389" i="19"/>
  <c r="M242" i="19"/>
  <c r="L242" i="19"/>
  <c r="K242" i="19"/>
  <c r="J242" i="19"/>
  <c r="I242" i="19"/>
  <c r="H242" i="19"/>
  <c r="G242" i="19"/>
  <c r="M77" i="19"/>
  <c r="L77" i="19"/>
  <c r="K77" i="19"/>
  <c r="J77" i="19"/>
  <c r="I77" i="19"/>
  <c r="H77" i="19"/>
  <c r="G77" i="19"/>
  <c r="H51" i="19"/>
  <c r="G51" i="19"/>
  <c r="M35" i="19"/>
  <c r="L35" i="19"/>
  <c r="K35" i="19"/>
  <c r="J35" i="19"/>
  <c r="I35" i="19"/>
  <c r="H35" i="19"/>
  <c r="G35" i="19"/>
  <c r="M26" i="19"/>
  <c r="L26" i="19"/>
  <c r="K26" i="19"/>
  <c r="J26" i="19"/>
  <c r="I26" i="19"/>
  <c r="H26" i="19"/>
  <c r="G26" i="19"/>
  <c r="M17" i="19"/>
  <c r="L17" i="19"/>
  <c r="K17" i="19"/>
  <c r="J17" i="19"/>
  <c r="I17" i="19"/>
  <c r="H17" i="19"/>
  <c r="G17" i="19"/>
  <c r="H356" i="19" l="1"/>
  <c r="J356" i="19"/>
  <c r="K356" i="19"/>
  <c r="L356" i="19"/>
  <c r="G353" i="19"/>
  <c r="H69" i="19"/>
  <c r="I69" i="19"/>
  <c r="J69" i="19"/>
  <c r="K69" i="19"/>
  <c r="L69" i="19"/>
  <c r="M69" i="19"/>
  <c r="G65" i="19"/>
  <c r="H400" i="19"/>
  <c r="I400" i="19"/>
  <c r="J400" i="19"/>
  <c r="K400" i="19"/>
  <c r="L400" i="19"/>
  <c r="M400" i="19"/>
  <c r="G400" i="19"/>
  <c r="K353" i="19" l="1"/>
  <c r="J353" i="19"/>
  <c r="I353" i="19"/>
  <c r="H353" i="19"/>
  <c r="K65" i="19"/>
  <c r="J65" i="19"/>
  <c r="L65" i="19"/>
  <c r="H65" i="19"/>
  <c r="M65" i="19"/>
  <c r="I65" i="19"/>
  <c r="L353" i="19"/>
  <c r="M353" i="19"/>
  <c r="H286" i="19" l="1"/>
  <c r="H156" i="19" l="1"/>
  <c r="I156" i="19"/>
  <c r="J156" i="19"/>
  <c r="K156" i="19"/>
  <c r="L156" i="19"/>
  <c r="M156" i="19"/>
  <c r="G156" i="19"/>
  <c r="J51" i="19" l="1"/>
  <c r="K51" i="19"/>
  <c r="L51" i="19"/>
  <c r="M51" i="19"/>
  <c r="I51" i="19"/>
  <c r="XEE9" i="19" l="1"/>
</calcChain>
</file>

<file path=xl/sharedStrings.xml><?xml version="1.0" encoding="utf-8"?>
<sst xmlns="http://schemas.openxmlformats.org/spreadsheetml/2006/main" count="3990" uniqueCount="1110">
  <si>
    <t>№</t>
  </si>
  <si>
    <t>%</t>
  </si>
  <si>
    <t>*</t>
  </si>
  <si>
    <t>-</t>
  </si>
  <si>
    <t>МП</t>
  </si>
  <si>
    <t>Спорт</t>
  </si>
  <si>
    <t>млрд тенге</t>
  </si>
  <si>
    <t>Мониторинг</t>
  </si>
  <si>
    <t>Протокол</t>
  </si>
  <si>
    <t>чел.</t>
  </si>
  <si>
    <t>км</t>
  </si>
  <si>
    <t>млн тенге</t>
  </si>
  <si>
    <t xml:space="preserve"> км</t>
  </si>
  <si>
    <t>Мероприятие. Информирование населения о принимаемых мерах в области охраны окружающей среды</t>
  </si>
  <si>
    <t>6</t>
  </si>
  <si>
    <t>7</t>
  </si>
  <si>
    <t>8</t>
  </si>
  <si>
    <t>9</t>
  </si>
  <si>
    <t>10</t>
  </si>
  <si>
    <t>11</t>
  </si>
  <si>
    <t>12</t>
  </si>
  <si>
    <t>13</t>
  </si>
  <si>
    <t>14</t>
  </si>
  <si>
    <t>15</t>
  </si>
  <si>
    <t>16</t>
  </si>
  <si>
    <t>МБ</t>
  </si>
  <si>
    <t>266.017.000</t>
  </si>
  <si>
    <t>Семинар</t>
  </si>
  <si>
    <t>МТС</t>
  </si>
  <si>
    <t>РБ</t>
  </si>
  <si>
    <t>741.092.011</t>
  </si>
  <si>
    <t>741.050.015</t>
  </si>
  <si>
    <t>741.056.015</t>
  </si>
  <si>
    <t>741.051.015</t>
  </si>
  <si>
    <t>741.065.015</t>
  </si>
  <si>
    <t>741.002.015</t>
  </si>
  <si>
    <t>741.047.015</t>
  </si>
  <si>
    <t>741.005.015</t>
  </si>
  <si>
    <t>741.008.015</t>
  </si>
  <si>
    <t>10/14</t>
  </si>
  <si>
    <t>3/10</t>
  </si>
  <si>
    <t>5/5</t>
  </si>
  <si>
    <t>741.053.015</t>
  </si>
  <si>
    <t>10/20</t>
  </si>
  <si>
    <t>10/5</t>
  </si>
  <si>
    <t>20/40</t>
  </si>
  <si>
    <t>25/30</t>
  </si>
  <si>
    <t>50/10</t>
  </si>
  <si>
    <t>6/11</t>
  </si>
  <si>
    <t>4/8</t>
  </si>
  <si>
    <t>5/10</t>
  </si>
  <si>
    <t>10/10</t>
  </si>
  <si>
    <t>10/25</t>
  </si>
  <si>
    <t>15/30</t>
  </si>
  <si>
    <t>15/40</t>
  </si>
  <si>
    <t>10/30</t>
  </si>
  <si>
    <t>5/15</t>
  </si>
  <si>
    <t>8/20</t>
  </si>
  <si>
    <t>4/20</t>
  </si>
  <si>
    <t>3/7</t>
  </si>
  <si>
    <t>20/30</t>
  </si>
  <si>
    <t>25/40</t>
  </si>
  <si>
    <t>4/10</t>
  </si>
  <si>
    <t>3/8</t>
  </si>
  <si>
    <t>741.057.015</t>
  </si>
  <si>
    <t>тонн</t>
  </si>
  <si>
    <t>5/6</t>
  </si>
  <si>
    <t>5/2</t>
  </si>
  <si>
    <t xml:space="preserve"> га</t>
  </si>
  <si>
    <t>га</t>
  </si>
  <si>
    <t xml:space="preserve">Проект. Проект по созданию овощехранилища ТОО «Агро-Елецкое» (3 этап) </t>
  </si>
  <si>
    <t xml:space="preserve">Проект. Проект по переработке молока ТОО «Саумалколь SUT» </t>
  </si>
  <si>
    <t xml:space="preserve">Проект. Проект по переработке люцерны ТОО «Salar Farm»        </t>
  </si>
  <si>
    <t>Проект. Орошение сельскохозяйственных культур ТОО "Мастер Агро"</t>
  </si>
  <si>
    <t>Сертификат</t>
  </si>
  <si>
    <t>261.067.015</t>
  </si>
  <si>
    <t>261.011.015</t>
  </si>
  <si>
    <t>288-012-015</t>
  </si>
  <si>
    <t>0/8</t>
  </si>
  <si>
    <t>261-079-015            261-067-015</t>
  </si>
  <si>
    <t>0/9</t>
  </si>
  <si>
    <t>0/11</t>
  </si>
  <si>
    <t>0/10</t>
  </si>
  <si>
    <t>0/7</t>
  </si>
  <si>
    <t>0/15</t>
  </si>
  <si>
    <t>262-067-015</t>
  </si>
  <si>
    <t>261-083-015  216-067-015</t>
  </si>
  <si>
    <t>35/15</t>
  </si>
  <si>
    <t>0/6</t>
  </si>
  <si>
    <t>261-067-015</t>
  </si>
  <si>
    <t>261.079.015            261.067.015</t>
  </si>
  <si>
    <t>0/5</t>
  </si>
  <si>
    <t>288-027</t>
  </si>
  <si>
    <t>748-032                                                                                                                           748-113</t>
  </si>
  <si>
    <t>268-114-015</t>
  </si>
  <si>
    <t>268-113-015</t>
  </si>
  <si>
    <t>113-055</t>
  </si>
  <si>
    <t>113-032</t>
  </si>
  <si>
    <t>279-060-011</t>
  </si>
  <si>
    <t>279-060-015</t>
  </si>
  <si>
    <t>279-114-032</t>
  </si>
  <si>
    <t>279-114-015</t>
  </si>
  <si>
    <t>114-032-442</t>
  </si>
  <si>
    <t>114-015-442</t>
  </si>
  <si>
    <t>288-113-011               288-113-032</t>
  </si>
  <si>
    <t xml:space="preserve">288-113-015                                                  288-064-015  </t>
  </si>
  <si>
    <t>719-003-015                                                                                                              719-015-015</t>
  </si>
  <si>
    <t>719-015-015</t>
  </si>
  <si>
    <t>495013028431</t>
  </si>
  <si>
    <t>279121000, 268121000, 268100000, 254121000</t>
  </si>
  <si>
    <t>011</t>
  </si>
  <si>
    <t>285-032-015</t>
  </si>
  <si>
    <t>124-011-028</t>
  </si>
  <si>
    <t xml:space="preserve"> 285-032-015</t>
  </si>
  <si>
    <t xml:space="preserve">124-011-028    </t>
  </si>
  <si>
    <t xml:space="preserve">124-011-028     </t>
  </si>
  <si>
    <t>124-008-028</t>
  </si>
  <si>
    <t xml:space="preserve">РБ </t>
  </si>
  <si>
    <t>495-016-011</t>
  </si>
  <si>
    <t>472-004-011</t>
  </si>
  <si>
    <t>Мероприятие. Строительство новых сетей водоснабжения внутри населенного пункта</t>
  </si>
  <si>
    <t>266.108.000</t>
  </si>
  <si>
    <t>226-067-100</t>
  </si>
  <si>
    <t>индекс</t>
  </si>
  <si>
    <t>033-032-423</t>
  </si>
  <si>
    <t>058-015-423</t>
  </si>
  <si>
    <t>252-006-015</t>
  </si>
  <si>
    <t>006-102-431</t>
  </si>
  <si>
    <t xml:space="preserve"> Солтүстік Қазақстан облысының инвестициялық жоспары</t>
  </si>
  <si>
    <t>2026-2030  жылдарға арналған</t>
  </si>
  <si>
    <t>Атауы</t>
  </si>
  <si>
    <t>Жауапты орындаушы</t>
  </si>
  <si>
    <t>Ақпарат көзі</t>
  </si>
  <si>
    <t>Өлшем бірлігі</t>
  </si>
  <si>
    <t>Аяқтау нысаны</t>
  </si>
  <si>
    <t>Жоспарлы кезең</t>
  </si>
  <si>
    <t xml:space="preserve">Ағымдағы жыл жоспары (накты) </t>
  </si>
  <si>
    <t>2024 жыл</t>
  </si>
  <si>
    <t>2025 жыл</t>
  </si>
  <si>
    <t>2026 жыл</t>
  </si>
  <si>
    <t>2027 жыл</t>
  </si>
  <si>
    <t>2028 жыл</t>
  </si>
  <si>
    <t>2029 жыл</t>
  </si>
  <si>
    <t>2030 жыл</t>
  </si>
  <si>
    <t>Қаржыландыру көзі</t>
  </si>
  <si>
    <t>Бюджеттік  бағдармалар коды</t>
  </si>
  <si>
    <t>Жобаны іске асырудан күтілетін нәтиже, оның ішінде құрылған жұмыс орындарының (тұрақты/уақытша) саны</t>
  </si>
  <si>
    <t>Ұлттық даму жоспарын іске асыру</t>
  </si>
  <si>
    <t>1-бағыт. Экономиканың берік іргетасы</t>
  </si>
  <si>
    <t>ҰЭМ, ОМО, ЖАО</t>
  </si>
  <si>
    <t>Статистикалық деректер</t>
  </si>
  <si>
    <t xml:space="preserve">Облыс әкімінің орынбасары 
Қ.М. Дүзелбаев, ЭБ басшысы 
Дышкант Н.Г салалық басқармалар басшыларымен бірлесіп  </t>
  </si>
  <si>
    <t>Акпарат</t>
  </si>
  <si>
    <t>Мақсат: Экономиканың орнықты өсуін қамтамасыз ету</t>
  </si>
  <si>
    <t>Іс-шара. Жан басына шаққандағы ЖӨӨ мониторингін жүргізу</t>
  </si>
  <si>
    <t>Хаттама</t>
  </si>
  <si>
    <t>Аббревиатураларды ашып жазу:</t>
  </si>
  <si>
    <t xml:space="preserve">ОМО - Қазақстан Республикасының орталық мемлекеттік органдары  </t>
  </si>
  <si>
    <t xml:space="preserve"> </t>
  </si>
  <si>
    <t>МО - Қазақстан Республикасының мемлекеттік органдары</t>
  </si>
  <si>
    <t>ҰБ - Қазақстанның Ұлттық банкі</t>
  </si>
  <si>
    <t>ҰЭМ - Қазақстан Республикасы Ұлттық экономика министрлігі</t>
  </si>
  <si>
    <t>СИМ - Қазақстан Республикасы Сауда және интеграция министрлігі</t>
  </si>
  <si>
    <t>АШМ - Қазақстан Республикасы Ауыл шаруашылығы министрлігі</t>
  </si>
  <si>
    <t xml:space="preserve">ӨҚМ - Қазақстан Республикасы Өнеркәсіп және құрылыс министрлігі  </t>
  </si>
  <si>
    <t xml:space="preserve">ТСМ - Қазақстан Республикасы Туризм және спорт министрлігі  </t>
  </si>
  <si>
    <t xml:space="preserve">ДСМ - Қазақстан Республикасы Денсаулық сақтау министрлігі  </t>
  </si>
  <si>
    <t xml:space="preserve">ЕХӘҚМ - Қазақстан Республикасы Еңбек және халықты әлеуметтік қорғау министрлігі  </t>
  </si>
  <si>
    <t xml:space="preserve">ІІМ - Қазақстан Республикасы Ішкі істер министрлігі  </t>
  </si>
  <si>
    <t xml:space="preserve">ОАМ - Қазақстан Республикасы Оқу-ағарту министрлігі  </t>
  </si>
  <si>
    <t xml:space="preserve">ЭТРМ - Қазақстан Республикасы Экология және табиғи ресурстар министрлігі  </t>
  </si>
  <si>
    <t xml:space="preserve">СРИМ - Қазақстан Республикасы Су ресурстары және ирригация министрлігі  </t>
  </si>
  <si>
    <t xml:space="preserve">МАМ - Қазақстан Республикасы Мәдениет және ақпарат министрлігі  </t>
  </si>
  <si>
    <t xml:space="preserve">ЦДИАӨМ - Қазақстан Республикасы Цифрлық даму, инновациялар және аэроғарыш өнеркәсібі министрлігі  </t>
  </si>
  <si>
    <t xml:space="preserve">ҒЖБМ - Қазақстан Республикасы Ғылым және жоғары білім министрлігі  </t>
  </si>
  <si>
    <t xml:space="preserve">КМ - Қазақстан Республикасы Көлік министрлігі  </t>
  </si>
  <si>
    <t xml:space="preserve">СІМ - Қазақстан Республикасы Сыртқы істер министрлігі  </t>
  </si>
  <si>
    <t>ЭБ - Солтүстік Қазақстан облысы әкімдігінің экономика басқармасы</t>
  </si>
  <si>
    <t>КИИДБ - Солтүстік Қазақстан облысы әкімдігінің кәсіпкерлік және индустриялық-инновациялық даму басқармасы</t>
  </si>
  <si>
    <t>АШЖҚБ - Солтүстік Қазақстан облысы әкімдігінің ауыл шаруашылығы және жер қатынастары басқармасы</t>
  </si>
  <si>
    <t>ДСБ - Солтүстік Қазақстан облысы әкімдігінің денсаулық сақтау басқармасы</t>
  </si>
  <si>
    <t>ЖҚҮӘББ - Солтүстік Қазақстан облысы әкімдігінің жұмыспен қамтуды үйлестіру және әлеуметтік бағдарламалар басқармасы</t>
  </si>
  <si>
    <t>ІСБ - Солтүстік Қазақстан облысы әкімдігінің ішкі саясат басқармасы</t>
  </si>
  <si>
    <t>ББ - Солтүстік Қазақстан облысы әкімдігінің білім басқармасы</t>
  </si>
  <si>
    <t>ЭТҮКШБ - Солтүстік Қазақстан облысы әкімдігінің энергетика және тұрғын үй-коммуналдық шаруашылық басқармасы</t>
  </si>
  <si>
    <t>ТРТПРБ - Солтүстік Қазақстан облысы әкімдігінің Табиғи ресурстар және табиғат пайдалануды реттеу басқармасы</t>
  </si>
  <si>
    <t>ҚСҚҚБ - Солтүстік Қазақстан облысы әкімдігінің құрылыс, сәулет және қала құрылысы басқармасы</t>
  </si>
  <si>
    <t>МТДАІБ - Мәдениет, тілдерді дамыту және архив ісі басқармасы</t>
  </si>
  <si>
    <t>ЖКАЖБ - Солтүстік Қазақстан облысы әкімдігінің жолаушылар көлігі және автомобиль жолдары басқармасы</t>
  </si>
  <si>
    <t>ДШСБ - Солтүстік Қазақстан облысы әкімдігінің дене шынықтыру және спорт басқармасы</t>
  </si>
  <si>
    <t>ВБ - Солтүстік Қазақстан облысы әкімдігінің ветеринария басқармасы</t>
  </si>
  <si>
    <t>ЖДАҚАҚБ - Солтүстік Қазақстан облысы әкімдігінің жұмылдыру дайындығы, аумақтық қорғаныс және азаматтық қорғау басқармасы</t>
  </si>
  <si>
    <t>ЭД - Қазақстан Республикасы Энергетика министрлігі Экологиялық реттеу және бақылау комитетінің Солтүстік Қазақстан облысы бойынша экология департаменті</t>
  </si>
  <si>
    <t>ПД - Солтүстік Қазақстан облысының полиция департаменті</t>
  </si>
  <si>
    <t>ТЖД - Қазақстан Республикасы Ішкі істер министрлігі Төтенше жағдайлар комитетінің Солтүстік Қазақстан облысының Төтенше жағдайлар департаменті</t>
  </si>
  <si>
    <t>ЖАП – Қазақстан Республикасының Жоғары аудиторлық палатасы</t>
  </si>
  <si>
    <t>БҰҰХҚ - Біріккен Ұлттар Ұйымының халық қоры</t>
  </si>
  <si>
    <t>ЭЫДҰ - Экономикалық ынтымақтастық және даму ұйымы</t>
  </si>
  <si>
    <t>СҚО - Солтүстік Қазақстан облысы</t>
  </si>
  <si>
    <t>АЕМ - Ауылдық елді мекен</t>
  </si>
  <si>
    <t>АҚ - Акционерлік қоғам</t>
  </si>
  <si>
    <t xml:space="preserve">ЖШС - Жауапкершілігі шектеулі серіктестік </t>
  </si>
  <si>
    <t>ВАК - Қазақстан Республикасының ведомствоаралық комиссиясы</t>
  </si>
  <si>
    <t>РМҚК - Республикалық мемлекеттік қазыналық кәсіпорын</t>
  </si>
  <si>
    <t>КММ - Коммуналдық мемлекеттік мекеме</t>
  </si>
  <si>
    <t xml:space="preserve">МКҚК- мемлекеттік коммуналдық қазыналық кәсіпорын  </t>
  </si>
  <si>
    <t>ЕҰО - Еңбек ұтқырлығы орталығы</t>
  </si>
  <si>
    <t>МО - Мансап орталығы</t>
  </si>
  <si>
    <t>БЖСМ -Балалар мен жасөспірімдер спорт мектебі</t>
  </si>
  <si>
    <t xml:space="preserve">ЖОО - Жоғары оқу орны  </t>
  </si>
  <si>
    <t xml:space="preserve">БАҚ - Бұқаралық ақпарат құралдары  </t>
  </si>
  <si>
    <t xml:space="preserve">АӨК - Агроөнекәсіптік кешен  </t>
  </si>
  <si>
    <t xml:space="preserve">ЖҚҚ - Жалпы қосылған құн  </t>
  </si>
  <si>
    <t xml:space="preserve">ШОК - Шағын және орта кәсіпорындар  </t>
  </si>
  <si>
    <t xml:space="preserve">ЖІӨ - Жалпы ішкі өнім  </t>
  </si>
  <si>
    <t xml:space="preserve">ЖӨӨ - Жалпы өңірлік өнім  </t>
  </si>
  <si>
    <t xml:space="preserve">НКИ - Негізгі капиталға инвестициялар  </t>
  </si>
  <si>
    <t>ЖҚӘББ  - Жұмыспен қамту және әлеуметтік бағдарламалар бөлімі</t>
  </si>
  <si>
    <t>АӘК - Атаулы әлеуметтік көмек</t>
  </si>
  <si>
    <t>МӘМС - Міндетті әлеуметтік медициналық сақтандыру</t>
  </si>
  <si>
    <t>СЖЖ - Созылмалы жүрек жеткіліксіздігі</t>
  </si>
  <si>
    <t>КГБ - Кальмета - Герен  Бацилласы</t>
  </si>
  <si>
    <t>АИТВ - Адамның иммун тапшылығы вирусы</t>
  </si>
  <si>
    <t>ТМККК - Тегін медициналық көмектің кепілдік берілген көлемі</t>
  </si>
  <si>
    <t>ЭА - экстрагенитальды аурулар</t>
  </si>
  <si>
    <t xml:space="preserve">ПМСП - Бастапқы медициналық-санитарлық көмек </t>
  </si>
  <si>
    <t xml:space="preserve">ЖСҚ - Жобалау-сметалық құжаттама  </t>
  </si>
  <si>
    <t>ҚТҚ - Қатты тұрмыстық қалдықтар</t>
  </si>
  <si>
    <t>НКИ - Нақты көлем индексі</t>
  </si>
  <si>
    <t xml:space="preserve">ТЖ - Төтенше жағдай </t>
  </si>
  <si>
    <t>ААЖ - Автоматтандырылған ақпараттық жүйе</t>
  </si>
  <si>
    <t>СМАЖ - Субсидиялаудың мемлекеттік ақпараттық жүйесіі</t>
  </si>
  <si>
    <t>АДҚЕАЖ - Амбулаториялық дәрілік қамтамасыз етуді есепке алудың ақпараттық жүйесіі</t>
  </si>
  <si>
    <t>ҰЖМҮО - Ұлттық жедел медициналық үйлестіру орталығы</t>
  </si>
  <si>
    <t>ДСДҰҒО - Денсаулық сақтауды дамытудың ұлттық ғылыми орталығы</t>
  </si>
  <si>
    <t>ҰБДҚ - Ұлттық білім беру дерекқоры</t>
  </si>
  <si>
    <t>РБ - республикалық бюджет</t>
  </si>
  <si>
    <t>ЖБ - жергілікті бюджет</t>
  </si>
  <si>
    <t>БК - басқа көздер</t>
  </si>
  <si>
    <t>МБҚ - Мемлекеттік бағалы қағаздар</t>
  </si>
  <si>
    <t>ҰҚ - Қазақстан Республикасының Ұлттық қоры</t>
  </si>
  <si>
    <t>КБМ - Кешенді блок модуль</t>
  </si>
  <si>
    <t>Іс-шара. Әкімдіктің әлеуметтік-экономикалық даму жөніндегі отырыстарын өткізу</t>
  </si>
  <si>
    <t>Барлық қаржы ресурстары, оның ішінде:</t>
  </si>
  <si>
    <t>ҰҚ-дан</t>
  </si>
  <si>
    <t>РБ-тен</t>
  </si>
  <si>
    <t xml:space="preserve"> ЖБ-тен</t>
  </si>
  <si>
    <t>Баска көздерден</t>
  </si>
  <si>
    <t>Іс-шара. Еңбек өнімділігіне мониторинг жүргізу</t>
  </si>
  <si>
    <t>бірлік</t>
  </si>
  <si>
    <t>млрд АҚШ доллары</t>
  </si>
  <si>
    <t>Мақсат: Шикізаттық емес тауарлар экспортын дамыту және ілгерілету</t>
  </si>
  <si>
    <t>Іс-шара. Мемлекеттік қолдау шараларын түсіндіру және Экспорт жөніндегі өңірлік кеңесті өткізу шеңберінде проблемалық мәселелерді шешу</t>
  </si>
  <si>
    <t>2-бағыт. Жаңа өсу нүктелері</t>
  </si>
  <si>
    <t>Мақсаты: Ұлттық инновациялық жүйені дамыту</t>
  </si>
  <si>
    <t>Мақсаты: Қолданбалы ғылымды және ҒҒТҚН коммерцияландыру экожүйесін дамыту</t>
  </si>
  <si>
    <t>Ведомствалық деректер</t>
  </si>
  <si>
    <t>Мемлекеттік инвестициялық жобалар</t>
  </si>
  <si>
    <t>Іс-шара. Қолданбалы ғылыми зерттеулерге және ҒҒТҚН коммерцияландыру жобаларына өңірлік гранттар беру бойынша жыл сайынғы конкурстар өткізу</t>
  </si>
  <si>
    <t>Конкурстар</t>
  </si>
  <si>
    <t>Іс-шара. Ғылым және технологиялар жөніндегі кеңестің отырысын өткізу</t>
  </si>
  <si>
    <t>Іс-шара. Өңір кәсіпкерлері үшін инновациялар саласындағы белсенділік деңгейін арттыруға бағытталған, оның ішінде «1-инновация» есептілігін тапсыру мәселелері бойынша консультациялық іс-шаралар</t>
  </si>
  <si>
    <t>ТҰИ - 2. Экономиканың нақты өсу қарқыны, өткен жылға %-бен (республика бойынша)</t>
  </si>
  <si>
    <t>Мақсат: Еңбек өнімділігін тұрақты арттыруды қамтамасыз ету</t>
  </si>
  <si>
    <t xml:space="preserve">Мақсат: Ішкі туризмді дамыту үшін қолайлы туристік орта қалыптастыру  </t>
  </si>
  <si>
    <t>млн. адам</t>
  </si>
  <si>
    <t>Айыртау ауданы</t>
  </si>
  <si>
    <t>Іс-шара 1. ҚР әрбір өңірінде туристік дестинацияларда және туристерді тарту орындарында кемінде үш санитариялық-гигиеналық торап орнатуды жыл сайын қамтамасыз ету</t>
  </si>
  <si>
    <t>саны</t>
  </si>
  <si>
    <t>ақпарат</t>
  </si>
  <si>
    <t>Пайдалануға беру актісі</t>
  </si>
  <si>
    <t xml:space="preserve">ТСМ </t>
  </si>
  <si>
    <t>млн.адам</t>
  </si>
  <si>
    <t>Мақсат: Қазақстанның елдік туристік брендін қалыптастыру және оның оң имиджін құру</t>
  </si>
  <si>
    <t>акпарат</t>
  </si>
  <si>
    <t>Іс-шара 1. Нысаналы нарықтарда Қазақстанның туристік брендінің қатысуын ұлғайту, оның ішінде елді туристік көрмелер мен медиа-платформаларда бірыңғай ілгерілету, сондай-ақ өңірлердің маркетингтік науқандарын үйлестіру және іске асыру</t>
  </si>
  <si>
    <t>ҚР ҰСБ статистикалық деректері</t>
  </si>
  <si>
    <t>АШМ</t>
  </si>
  <si>
    <t xml:space="preserve"> 70 аспайтын</t>
  </si>
  <si>
    <t>Іс-шара 2. Инвесторларды тарта отырып, жыл сайын әрбір өңірде кемінде үш жаңа туристік объекті салу (орналастыру орындары, тақырыптық парктер, сапар орталықтары және т.б.)</t>
  </si>
  <si>
    <t>қаржыландырылған жобалардың саны</t>
  </si>
  <si>
    <t>Есеп</t>
  </si>
  <si>
    <t>бөлінген қаражат шегінде</t>
  </si>
  <si>
    <t>Іс-шара. Агроөнеркәсіптік кешен саласындағы жобаларға кредит беру (СҚО тәжірибесін көбейту)</t>
  </si>
  <si>
    <t>Іс-шара. Инвестициялық салымдар кезінде агроөнеркәсіптік кешен субъектісі шеккен шығыстардың бір бөлігін өтеу</t>
  </si>
  <si>
    <t>Іс-шара. Ауыл шаруашылығы жануарларын, техниканы және технологиялық жабдықты сатып алуға кредит беру, сондай-ақ лизинг кезінде сыйақы мөлшерлемелерін субсидиялау</t>
  </si>
  <si>
    <t>ЖБ</t>
  </si>
  <si>
    <t>АӨК субъектілерінің саны</t>
  </si>
  <si>
    <t>Бағдарламаға қатысатын АӨК субъектілерінің саны</t>
  </si>
  <si>
    <t>Іс-шара. Агроөнеркәсіптік кешен субъектілерінің қарыздарын кепілдендіру мен сақтандыру шеңберінде субсидиялау</t>
  </si>
  <si>
    <t>ҚЭН саны</t>
  </si>
  <si>
    <t>Міндеті: Өсімдік шаруашылығындағы тауарлардың, жұмыстар мен көрсетілетін қызметтердің экономикалық қолжетімділігін арттыру</t>
  </si>
  <si>
    <t>Облыс әкімінің бірінші орынбасары М.И.Тасмағанбетов, АШЖҚБ   басшысы Д.М.Тоқужинов</t>
  </si>
  <si>
    <t>АШЖҚБ   басшысы Д.М.Тоқужинов</t>
  </si>
  <si>
    <t>Іс-шара. Жарғылық капиталды ұлғайту және түзету</t>
  </si>
  <si>
    <t>Әкімшілік деректер</t>
  </si>
  <si>
    <t>Іс-шара 1. Тұқым шаруашылығын дамытуды субсидиялау</t>
  </si>
  <si>
    <t>мың. тонна</t>
  </si>
  <si>
    <t>мың. Литр</t>
  </si>
  <si>
    <t>Іс-шара 2. Тыңайтқыштар құнын субсидиялау (органикалық тыңайтқыштарды қоспағанда)</t>
  </si>
  <si>
    <t>Іс-шара 3. Зиянды және аса қауіпті зиянды организмдерге қарсы өңдеуге арналған, саны зиянды және карантиндік объектілердің экономикалық шегінен жоғары пестицидтердің, биоагенттердің (энтомофагтардың) құнын субсидиялау</t>
  </si>
  <si>
    <t>Субсидияланған тұқым көлемі</t>
  </si>
  <si>
    <t>Субсидияланған пестицидтердің, биоагенттердің (энтомофагтардың) көлемі</t>
  </si>
  <si>
    <t>Іс-шара 4. Басым дақылдар өндiрудi субсидиялау</t>
  </si>
  <si>
    <t>Есіл ауданының әкімі М.Т. Мұхамедьяров</t>
  </si>
  <si>
    <t xml:space="preserve"> «Азия-Таранғұл» ЖШС астық қоймасын кеңейту жобасы</t>
  </si>
  <si>
    <t>Жамбыл ауданы</t>
  </si>
  <si>
    <t>Жамбыл ауданының әкімі А.Б. Бектасов.</t>
  </si>
  <si>
    <t>мын. тонна</t>
  </si>
  <si>
    <t>«Шатило и К» ЖШС астық қоймасын салу жобасы</t>
  </si>
  <si>
    <t xml:space="preserve"> ЖШС "Атамекен -Агро Корнеевка "астық ағыны шаруашылығын жаңғырту жобасы</t>
  </si>
  <si>
    <t>Міндет: Мал шаруашылығындағы тауарлардың, жұмыстар мен көрсетілетін қызметтердің экономикалық қолжетімділігін арттыру</t>
  </si>
  <si>
    <t>мың,бас</t>
  </si>
  <si>
    <t>бас</t>
  </si>
  <si>
    <t>Іс-шара. Асыл тұқымды мал шаруашылығын дамытуды, мал шаруашылығының өнімділігін және өнім сапасын арттыруды субсидиялау</t>
  </si>
  <si>
    <t>Басқа көздер есебінен жобалар</t>
  </si>
  <si>
    <t xml:space="preserve"> Айыртау  ауданының әкімі Мендыбаев М.Ж.</t>
  </si>
  <si>
    <t>мың. тонн сүт</t>
  </si>
  <si>
    <t>жылына тонна ет</t>
  </si>
  <si>
    <t>мың тонна сүт</t>
  </si>
  <si>
    <t xml:space="preserve"> Қой фермасы - «Meat Ecology Products» ЖШС жобасы</t>
  </si>
  <si>
    <t>Борисфен ЖШС 400 басқа арналған МТФ салу жобасы</t>
  </si>
  <si>
    <t>Бордақылау құрылысы. «Агро-хан» ЖШС-нің 3000 басқа дейінгі ІҚМ алаңдары     жобасы</t>
  </si>
  <si>
    <t>«Север Агро LTD» ЖШС 5000 басқа дейін бордақылау алаңын салу жобасы</t>
  </si>
  <si>
    <t>«Airtau GROUP» ЖШС бордақылау алаңын 5000 басқа дейін кеңейту жобасы</t>
  </si>
  <si>
    <t>Аққайын ауданы</t>
  </si>
  <si>
    <t>Аққайын ауданының әкімі Ж.П. Мұсақұлова</t>
  </si>
  <si>
    <t>Ақжар ауданы</t>
  </si>
  <si>
    <t>Гагарино ЖШС 400 басқа арналған СТФ салу жобасы</t>
  </si>
  <si>
    <t xml:space="preserve"> Леонов ШҚ СТФ кеңейту жобасы</t>
  </si>
  <si>
    <t>Эрсалды» ШҚ 1000 ІҚМ асылдандыру репродукторын салу жобасы</t>
  </si>
  <si>
    <t xml:space="preserve">Жарқын ЛТД ЖШС 600 бас ірі қара малға арналған асыл тұқымды репродуктор құру жобасы       </t>
  </si>
  <si>
    <t>Есіл ауданы</t>
  </si>
  <si>
    <t>«Азия Тарангул» ЖШС СТФ кеңейту   жобасы</t>
  </si>
  <si>
    <t>Жангали ЖШС-нің 5000 басқа арналған қой фермасын салу жобасы</t>
  </si>
  <si>
    <t>Жамбыл ауданының әкімі А.Б. Бектасов</t>
  </si>
  <si>
    <t>«Агротехника Жамбыл» ЖШС СТФ кеңейту жобасы</t>
  </si>
  <si>
    <t>«Шатило и К» ЖШС 400 басқа арналған СТФ салу   жобасы</t>
  </si>
  <si>
    <t>«Екпин 2002» ЖШС МРС 10000 басқа арналған қой фермасын кеңейту жобасы</t>
  </si>
  <si>
    <t>М. Жұмабаев ауданы</t>
  </si>
  <si>
    <t xml:space="preserve"> М. Жұмабаев ауданының әкімі Р.Н. Смағұлов</t>
  </si>
  <si>
    <t xml:space="preserve">Нұрсен Агро ЖШС 600 басқа арналған СТФ кеңейту жобасы </t>
  </si>
  <si>
    <t>Bulaevo Zher» ЖШС 1000 басқа арналған МТФ салу жобасы</t>
  </si>
  <si>
    <t>400 басқа арналған СТФ «Агрокомплекс Сулышок» ЖШС салу жобасы</t>
  </si>
  <si>
    <t>Ғ.Мүсірепов ауданы</t>
  </si>
  <si>
    <t>«Колос» ШҚ СТФ кеңейту жобасы</t>
  </si>
  <si>
    <t>Тайынша ауданы</t>
  </si>
  <si>
    <t>Тайынша ауданының әкімі Әлжанов Б.А.</t>
  </si>
  <si>
    <t>жылына гибридті шошкалар</t>
  </si>
  <si>
    <t>«СТФ Ясная Поляна» ЖШС 600 басқа арналған СТФ салу   жобасы</t>
  </si>
  <si>
    <t>«Дашка Николаевка СК» ЖШС 400 басқа арналған СТФ салу жобасы</t>
  </si>
  <si>
    <t>Астық STEM ЖШС 800 басқа дейін СТФ кеңейту  жобасы</t>
  </si>
  <si>
    <t>Тамыз Агро Инвест» ЖШС-нің 5000 басқа дейінгі ІҚМ бордақылау алаңын құру жобасы</t>
  </si>
  <si>
    <t>«EMC Genetic» ЖШС қуаты жылына 5200 гибридті шошқа құрайтын селекциялық-гибридтік орталық салу жобасы</t>
  </si>
  <si>
    <t>Тимирязев ауданы</t>
  </si>
  <si>
    <t>Тимирязев ауданының әкімі Е.Қ. Жаров.</t>
  </si>
  <si>
    <t>"РАЙТ" ЖШС 400 басқа арналған СТФ салу жобасы</t>
  </si>
  <si>
    <t>"Сағат СК"ЖШС базасында 2000 басқа дейін ҰҚМ репродукторын құру жобасы</t>
  </si>
  <si>
    <t>«Мурадов В.Б.» ЖК базасында ҮҚМ асыл тұқымды репродукторын 1000 басқа дейін кеңейту</t>
  </si>
  <si>
    <t>Уәлиханов ауданы</t>
  </si>
  <si>
    <t>Уәлиханов ауданының әкімі М.Т. Абдулов</t>
  </si>
  <si>
    <t>Шал ақын ауданының әкімі Қ.Қ. Омаров</t>
  </si>
  <si>
    <t xml:space="preserve"> «Олжа Атамекен» ЖШС 1200 басқа арналған СТФ салу жобасы</t>
  </si>
  <si>
    <t>«Туған жер» ШҚ ІҚМ асыл тұқымды репродукторын құру жобасы</t>
  </si>
  <si>
    <t>«Жолдасбай Агро» ЖШС СТФ салу жобасы</t>
  </si>
  <si>
    <t>JALAYR agrofoods ЖШС 1300 басқа арналған СТФ салу жобасы</t>
  </si>
  <si>
    <t>"Досхан "ӘКК 1000 басқа арналған ІҚМ бордақылау алаңы  жобасы</t>
  </si>
  <si>
    <t>300 басқа арналған асыл тұқымды ІҚМ репродукторы ФХ "Туған Жер" жобасы</t>
  </si>
  <si>
    <t>Алмас Агро ШҚ ІҚМ бордақылау алаңын құру</t>
  </si>
  <si>
    <t>Міндет: Ауыл шаруашылығы шикізатын қайта өңдеу бойынша өнім өндіру үшін тауарлардың, жұмыстар мен көрсетілетін қызметтердің экономикалық қолжетімділігін арттыру</t>
  </si>
  <si>
    <t>Іс-шара. Қайта өңдеу кәсіпорындарының ауылшаруашылық өнімін тереңдете қайта өңдеу өнімдерін өндіру үшін оны сатып алу шығындарын субсидиялау</t>
  </si>
  <si>
    <t>Петропавл қаласы</t>
  </si>
  <si>
    <t xml:space="preserve">Провиант Груп Дистрибьюшн» ЖШС ет өңдеу (кеңейту) жобасы </t>
  </si>
  <si>
    <t>Петропавл қаласының әкімі С.М. Мұхамедиев.</t>
  </si>
  <si>
    <t xml:space="preserve"> ет тонна </t>
  </si>
  <si>
    <t>тонна</t>
  </si>
  <si>
    <t>мың. тонн</t>
  </si>
  <si>
    <t>«Tezis» ЖШС сүт өңдеу жобасы</t>
  </si>
  <si>
    <t>«Агро-Елецкое» ЖШС көкөніс қоймасының құрылысы (2-кезеңі)</t>
  </si>
  <si>
    <t>«Северный бройлер» ЖШС құс етін қайта өңдеу жобасы</t>
  </si>
  <si>
    <t>Иван Зенченко ЖШС астықты қабылдау және сақтау пунктін салу жобасы</t>
  </si>
  <si>
    <t>«KZ EXPORT» ЖШС астықты қабылдау және сақтау пунктін салу жобасы</t>
  </si>
  <si>
    <t>"TRADINGWHEAT" ЖШС астықты терең өңдеу жобасы</t>
  </si>
  <si>
    <t>Кызылжар ауданы</t>
  </si>
  <si>
    <t>Қызылжар ауданының әкімі Б.Қ. Исманов</t>
  </si>
  <si>
    <t>«Вердиева В.М.» ЖК сүт өңдеу жобасы</t>
  </si>
  <si>
    <t>Шал акын ауданы</t>
  </si>
  <si>
    <t>«Гермес Агро» ЖШС құрама зауытын салу жобасы</t>
  </si>
  <si>
    <t>Asyl Sugar» ЖШС қант өндіру зауытын салу</t>
  </si>
  <si>
    <t>ЖБ-тен</t>
  </si>
  <si>
    <t>мың га (өспелі)</t>
  </si>
  <si>
    <t>мың. га</t>
  </si>
  <si>
    <t>«Константиновка» ЖШС ауыл шаруашылығы дақылдарын суару жобасы</t>
  </si>
  <si>
    <t>"Явленское МТС" ЖШС ауыл шаруашылығы дақылдарын суару жобасы</t>
  </si>
  <si>
    <t>"Явленское МТС "ЖШС ауыл шаруашылығы дақылдарын суару</t>
  </si>
  <si>
    <t>"Намыс" ЖШС ауыл шаруашылығы дақылдарын суару жобасы</t>
  </si>
  <si>
    <t>Гаршино БК ЖШС суару жобасы</t>
  </si>
  <si>
    <t xml:space="preserve">«Бүркіт» ӘКК ауыл шаруашылығы дақылдарын суару жобасы  </t>
  </si>
  <si>
    <t xml:space="preserve"> «Асыл Фармс»  ЖШС ауыл шаруашылығы дақылдарын суару жобасы</t>
  </si>
  <si>
    <t>3-бағыт. Жоғары өмір сапасы</t>
  </si>
  <si>
    <t xml:space="preserve">Статистикалық деректер </t>
  </si>
  <si>
    <t>жылдар саны</t>
  </si>
  <si>
    <t>Облыс әкімінің орынбасары Қ.М. Дүзелбаев, ДСБ басшысы С.Ө Амрин</t>
  </si>
  <si>
    <t>облыс бойынша (* ҚР Тұжырымдамасына сәйкес келеді)</t>
  </si>
  <si>
    <t>Мақсаты: Денсаулық сақтау саласындағы тиімді профилактиканы қамтамасыз ету және халықтың салауатты өмір салтын ұстануын қалыптастыру</t>
  </si>
  <si>
    <t>1-міндет: Жұқпалы емес созылмалы аурулардың алдын алу үшін мінез-құлық тәуекел факторларын төмендету арқылы халықтың денсаулығын нығайту</t>
  </si>
  <si>
    <t xml:space="preserve"> ДСБ басшысы С.Ө Амрин</t>
  </si>
  <si>
    <t>скринингтік зерттеулермен қамтылған адамдардың саны, адам</t>
  </si>
  <si>
    <t>Бейнероликтер мен инфографикаларды орналастыру және трансляциялау</t>
  </si>
  <si>
    <t>Ведоствалык деректер</t>
  </si>
  <si>
    <t>100 мың адамға шаққанда</t>
  </si>
  <si>
    <t>ДСБ басшысы С.Ө Амрин</t>
  </si>
  <si>
    <t>Іс-шара. Өңірлерде Жастар денсаулық орталықтарын (10-нан 29 жасқа дейінгі 40 мың тұрғынға кемінде 1 ДСО) біркелкі бөлуді және оларға қолжетімділікті қамтамасыз ету және оларда тұрақты негізде мамандардың (урологтар, гинекологтар, заңгерлер, психологтар) болуымен ДСО қызметін біркелкі ету жөнінде шаралар қабылдау</t>
  </si>
  <si>
    <t>Қамту үлесі</t>
  </si>
  <si>
    <t>1000 жұқтырмаған халыққа шаққанда</t>
  </si>
  <si>
    <t>бірлік.</t>
  </si>
  <si>
    <t>1 жасқа дейінгі балаларды қамту</t>
  </si>
  <si>
    <t>1000 адамға шаққанда</t>
  </si>
  <si>
    <t>2-міндет: Инфекциялық аурулардың алдын алу үшін мінез-құлықтық қауіп факторларын төмендету</t>
  </si>
  <si>
    <t>Іс-шара. Халықты АИТВ инфекциясына тексерумен қамту</t>
  </si>
  <si>
    <t>Мақсаты: Көрсетілетін медициналық қызметтердің қолжетімділігі мен сапасын жақсарту</t>
  </si>
  <si>
    <t>1-міндет: Өлім-жітімнің негізгі түрлерінің себептерін азайту</t>
  </si>
  <si>
    <t>Іс-шара. СЖӘ бар пациенттерде (диспансерлік және СЖӘ бар алғаш анықталған пациенттер) жүрек жетіспеушілігін анықтау үшін NT proBNP диагностикасын жүргізуді қамтамасыз ету</t>
  </si>
  <si>
    <t>зерттеулер саны</t>
  </si>
  <si>
    <t>ДСМ-ге есеп</t>
  </si>
  <si>
    <t>Облыс әкімі аппаратының басшысы Р.Қ. Әлішев, ДП бастығы полиция генерал-майоры А.Т. Қабдулдинов</t>
  </si>
  <si>
    <t>ДП бастығы полиция генерал-майоры А.Т. Қабдулдинов</t>
  </si>
  <si>
    <t>Жаңа туған нәрестелерді қамту</t>
  </si>
  <si>
    <t>Іс-шара. Жол-көлік оқиғаларын болдырмауға, сондай-ақ Жол қозғалысы ережелерін бұзушылықтарды анықтауға бағытталған арнайы жедел-алдын алу іс-шараларын жүргізу</t>
  </si>
  <si>
    <t>Іс-шара. Жаңа туған нәрестелерді БЦЖ вакцинациясымен кемінде 95% қамтуды қамтамасыз ету</t>
  </si>
  <si>
    <t>2-міндет: Ана мен бала денсаулығын қорғауды қамтамасыз ету</t>
  </si>
  <si>
    <t>Есеп беру</t>
  </si>
  <si>
    <t>Іс-шара. Шұғыл медициналық көмек көрсету кезінде балаларды тасымалдау шарттарын жетілдіру мақсатында өңірлік медициналық авиация бөлімшелерін көлік кювездерімен, ИВЛ көлік аппаратымен, кардиомонитормен, пульсоксиметрмен, инфузиялық помпалармен, балалар дефибриляторымен жабдықтау</t>
  </si>
  <si>
    <t>1000 тірі туылғандарға шаққанда</t>
  </si>
  <si>
    <t>33 акушер, 86 кіші медициналық персонал</t>
  </si>
  <si>
    <t>Іс-шара. МСАК ұйымдарының аумақтық учаскелерін патронаждық медбикелермен жасақтауды арттыру</t>
  </si>
  <si>
    <t xml:space="preserve"> Облыстық Қорғанысмині - 1421, Қалалық Қорғанысмині - 1129 СМР, Аудандық Қорғанысмині - 2166 СМР</t>
  </si>
  <si>
    <t>Облыстық Қорғанысмині - 1424, қалалық Қорғанысмині - 1180 СМР, аудандық Қорғанысмині - 2194 СМРР</t>
  </si>
  <si>
    <t>Облыстық Қорғанысмині - 1427, қалалық Қорғанысмині - 1183 СМР, аудандық Қорғанысмині - 2197 СМР</t>
  </si>
  <si>
    <t>Іс-шара. Педиатрия және балалар хирургиясының өзекті мәселелері бойынша шетелдегі балалар ұйымдары мамандарының (анестезиолог-реаниматологтар, балалар және неонаталдық хирургтар, балалар кардиохирургтары, қан тамырлары, торакалдық хирургтер, педиатрлар) біліктілігін арттыру</t>
  </si>
  <si>
    <t>1. Новицкий Олег Николаевич - балалар хирургі дәрігері, профессор Ю.Ю. Соколовтың басшылығымен балалар хирургтеріне арналған цикл бойынша РМАНПО (Мәскеу қ., РФ) балалар эндоскописі дәрігері «Балалар хирургиясы» және «Педиатриядағы эндохирургия», ұзақтығы - 14.10 жылдан бастап 11.11.2024 жылға дейін 1 ай. 2. Анафина Сания Мансуровна дәрігер педиатр 16.05. бастап 16.06.2022. РФ «Эрудит» ЖШҚ «Педиатрия» 144с.</t>
  </si>
  <si>
    <t>Іс-шара. Уақтылы диагностикалау, ЭМС емдеу және босанғанға дейінгі бақылаудың жеке жоспарын жасау үшін жүкті әйелдерді есепке алуды қамтуды 10 аптаға дейін арттыру</t>
  </si>
  <si>
    <t>Жүкті әйелдерді 10 аптаға дейін қамту</t>
  </si>
  <si>
    <t>Іс-шара. Босанатын әйелдерге акушерлердің санын 1-ден 2-ге дейін жеткізе отырып, босандыру медициналық ұйымдарын акушерлермен және орта медицина қызметкерлерімен жасақтау</t>
  </si>
  <si>
    <t>тиісті 1000 адамға, 15-17 жастағы жасөспірім қыздарға</t>
  </si>
  <si>
    <t>3 уақытша жұмыс орны</t>
  </si>
  <si>
    <t>БИ</t>
  </si>
  <si>
    <t>Өңірдің экспорттық әлеуетін арттыру бойынша ұсыныстар берілді, экспортқа бағдарланған кәсіпорындарды қолдау және ынталандыру бойынша шаралар айқындалды және проблемалық мәселелерді шешуӨңірдің экспорттық әлеуетін арттыру бойынша ұсыныстар берілді, экспортқа бағдарланған кәсіпорындарды қолдау және ынталандыру бойынша шаралар айқындалды және проблемалық мәселелерді шешу</t>
  </si>
  <si>
    <t>ҒҒТҚН қолданбалы зерттеулерге және коммерцияландыруға арналған өңірлік гранттар бойынша жыл сайынғы конкурстарды өткізу өңірге ғылыми-инновациялық әлеуетті дамытуды береді, экономикалық өсуді ынталандырады, жаңа технологияларды, жұмыс орындарын құрады және ғылымның бизнеспен өзара іс-қимылын нығайтады.</t>
  </si>
  <si>
    <t>Инновациялық қызмет саласындағы қатысушылардың хабардар болу және құзыреттілік деңгейін арттыру, инновациялық процестерді жандандыру бойынша ұсыныстар қалыптастыру</t>
  </si>
  <si>
    <t>туристердің қолайлы және жайлы болуы үшін инфрақұрылымды дамыту</t>
  </si>
  <si>
    <t>ЛЭП-35 құрылысына ЖСҚ әзірлеуге 51,3 млн теңге бөлінді. ЖСҚ сараптамасынан өтуге қаражат жоқ</t>
  </si>
  <si>
    <t>Халықаралық туристік көрмелерге қатысу, өңірдің туристік өнімін ілгерілету</t>
  </si>
  <si>
    <t>Саяхатқа қолайлы жағдай жасау, қызмет көрсету саласын дамыту, жаңа жұмыс орындарын құру</t>
  </si>
  <si>
    <t>10 тұрақты жұмыс орны</t>
  </si>
  <si>
    <t>Іс-шара. Тиісті жастағы 1000 қызға жасөспірімдер (15-17 жас) арасында түсіктерді азайту жөнінде шаралар қабылдау</t>
  </si>
  <si>
    <t>тиісті жастағы 1000 қызға түсік коэффициенті</t>
  </si>
  <si>
    <t>ДСМ-ге есептік ақпарат</t>
  </si>
  <si>
    <t>Іс-шара. Амбулаториялық қызмет мамандарын экстрагенитальды аурулармен ауыратын жүкті әйелдерді жүргізу, жүкті әйелдердің анемиясын уақтылы алдын алу және емдеу бойынша үздіксіз оқыту және біліктілігін арттыру</t>
  </si>
  <si>
    <t>3-міндет: Халықтың санитарлық-эпидемиологиялық салауаттылығын қамтамасыз ету</t>
  </si>
  <si>
    <t>Іс-шара. Вакцинамен басқарылатын инфекцияларға қарсы вакциналау мәселелері бойынша медицина қызметкерлерімен тренингтер өткізу</t>
  </si>
  <si>
    <t>Іс-шара. Республикалық бюджет бойынша амбулаториялық дәрі-дәрмекпен қамтамасыз ету шеңберіндегі өтінім беруші компания</t>
  </si>
  <si>
    <t>4-міндет: Медицина кадрларын даярлау сапасын арттыру және медицина ғылымын дамыту</t>
  </si>
  <si>
    <t>10 000 ауыл халқына шаққанда</t>
  </si>
  <si>
    <t>адам</t>
  </si>
  <si>
    <t>Резидентура түлектері</t>
  </si>
  <si>
    <t>Іс-шара. Медициналық ЖОО түлектерін жұмысқа орналастыру</t>
  </si>
  <si>
    <t>Іс-шара. Тәлімгерлерді/тәлімгерлерді тарта отырып, клиникалық базаларда өндірістік, мемлекеттік практикаларды өткізу</t>
  </si>
  <si>
    <t>Менторлар саны</t>
  </si>
  <si>
    <t>Мақсаты: Халықты медициналық көмекпен жаппай қамтуды қамтамасыз ету</t>
  </si>
  <si>
    <t>1-міндет: Медициналық қызметтер мен тарифтік саясат көлемін жоспарлауды жетілдіру</t>
  </si>
  <si>
    <t>Статистикалық деректер, ақпараттық жүйеа Saqtandyrý</t>
  </si>
  <si>
    <t>2019 жылғы деңгейге қарағанда нақты өсу %</t>
  </si>
  <si>
    <t>Облыс әкімінің орынбасары Қ.М. Дүзелбаев, ДСБ басшысы С.О. Амрин, ҚР ДСМ Санитарлық-эпидемиологиялық бақылау комитеті Солтүстік Қазақстан облысы Санитарлық-эпидемиологиялық бақылау департаментінің басшысы А.Т. Жұматаев</t>
  </si>
  <si>
    <t>Іс-шара 1. Көрсетілетін медициналық қызметтердің сапасын арттыру үшін стандарттар негізінде медициналық ұйымдарды аккредиттеу</t>
  </si>
  <si>
    <t>Аккредиттелген медициналық ұйымдардың үлесі,%</t>
  </si>
  <si>
    <t>ресми статистикалық ақпарат</t>
  </si>
  <si>
    <t>ҰЭМ, ЕҢБЕКМИНІ, ЖАО</t>
  </si>
  <si>
    <t>облыс бойынша</t>
  </si>
  <si>
    <t>Мақсаты: Халықты жұмыспен қамтуға жәрдемдесу</t>
  </si>
  <si>
    <t>ОКЗП басшысы Р.С. Елжасов, ЕҰО директоры Н.Т. Бибулаев, аудандар (қала) әкімдері, МО</t>
  </si>
  <si>
    <t>ЖҚҮӘББ басшысы Р.С. Елжасов, ЕҰО директоры Н.Т. Бибулаев, аудандар (қала) әкімдері, МО</t>
  </si>
  <si>
    <t>ЭЫДҰ есебі, Ұлттық есеп</t>
  </si>
  <si>
    <t>Облыс әкімінің орынбасары. Жұмағұлов Ж.Р., ББ басшысы Сұрағанова А.А.</t>
  </si>
  <si>
    <t>ҰБДБ</t>
  </si>
  <si>
    <t>Мақсаты: Мектепке дейінгі жастағы балалардың біліктілігі мен дағдыларын дамыту деңгейін арттыру</t>
  </si>
  <si>
    <t xml:space="preserve"> Іс-шара. Мектепке дейінгі білім беру мекемелерін салу (балабақша, шағын орталықтар)</t>
  </si>
  <si>
    <t xml:space="preserve"> «Жас Өркен» шағын ауданында балабақша салу</t>
  </si>
  <si>
    <t xml:space="preserve"> «Зайсан» шағын ауданында балабақша салу</t>
  </si>
  <si>
    <t>Қызылжар ауданы</t>
  </si>
  <si>
    <t>УО басшысы Сұрағанова А.А., СҚО білім бөлімдерінің басшылары</t>
  </si>
  <si>
    <t>Іс-шара. Қызылжар ауданы, Бескөл ауылы, "Балапан "бөбекжай-бақшасы" МКҚК ғимаратын күрделі жөндеу</t>
  </si>
  <si>
    <t>Іс-шара. Петропавл қаласындағы мектепке дейінгі білім беру мекемелерін (балабақшалар, шағын орталықтар) күрделі жөндеу</t>
  </si>
  <si>
    <t>Іс-шара. Мектепке дейінгі білім беру мекемелерін материалдық-техникалық базамен жабдықтау</t>
  </si>
  <si>
    <t>1-міндет: Тәрбиеленушілердің біліктілігі мен дағдыларының даму деңгейін арттыру</t>
  </si>
  <si>
    <t>2-міндет: Мектепке дейінгі білім беру жүйесін даярлау, біліктілігін арттыру жүйесін жетілдіру жолымен олардың кадрлық әлеуетін күшейту</t>
  </si>
  <si>
    <t>Іс-шара. Мектепке дейінгі тәрбиемен және оқытумен қамтылмаған балалардың ата-аналары үшін консультациялық пункттердің желісін кеңейту және қызметін жетілдіру</t>
  </si>
  <si>
    <t>Іс-шара. Жаңадан ашылған «Бастауыш, мектепке дейінгі және арнайы білім беру» кафедрасына түсу үшін мектеп бітірушілерді тарту бойынша өңірлік ЖОО-мен кәсіптік бағдарлау іс-шараларын ұйымдастыру</t>
  </si>
  <si>
    <t>Іс-шара. Мектепке дейінгі ұйымдар педагогтерінің біліктілігін арттыру</t>
  </si>
  <si>
    <t>Мақсаты: Қазіргі заманғы материалдық-техникалық базасы бар эргономикалық және қауіпсіз орта құру</t>
  </si>
  <si>
    <t>Жеткізу туралы шарт</t>
  </si>
  <si>
    <t>Іс-шара. Кемінде 7000 қазіргі заманғы мектеп роботты техника, химия, биология, физика, STEM кабинеттерін ашу</t>
  </si>
  <si>
    <t>Акжар ауданы</t>
  </si>
  <si>
    <t>Мамлют ауданы</t>
  </si>
  <si>
    <t>Ғ.Мүсірепов атындағы ауданы</t>
  </si>
  <si>
    <t>Уалихан ауданы</t>
  </si>
  <si>
    <t>Шал Акын ауданы</t>
  </si>
  <si>
    <t>Петропавл каласы</t>
  </si>
  <si>
    <t>Облыстық нысандар</t>
  </si>
  <si>
    <t>Іс-шара. Жоғары жылдамдықты Интернетке қосылудың техникалық шарттарын қамтамасыз ету, Интернет жылдамдығын арттыру мәселелерін пысықтау</t>
  </si>
  <si>
    <t>Айыртау</t>
  </si>
  <si>
    <t>Акжар</t>
  </si>
  <si>
    <t>Аккайын</t>
  </si>
  <si>
    <t>Есиль</t>
  </si>
  <si>
    <t>Жамбыл</t>
  </si>
  <si>
    <t xml:space="preserve">М. Жұмабаев </t>
  </si>
  <si>
    <t>Кызылжар</t>
  </si>
  <si>
    <t>Мамлют</t>
  </si>
  <si>
    <t>Ғ.Мусірепов</t>
  </si>
  <si>
    <t>Тайынша</t>
  </si>
  <si>
    <t>Тимирязев</t>
  </si>
  <si>
    <t>Уалихан</t>
  </si>
  <si>
    <t>Шал Акын</t>
  </si>
  <si>
    <t xml:space="preserve"> Петропавл қаласы</t>
  </si>
  <si>
    <t>Бұйрық</t>
  </si>
  <si>
    <t>Іс-шара. Жалпы білім беретін мектептер жанынан инклюзияны қолдау кабинеттерін ашу</t>
  </si>
  <si>
    <t>ЖПҚ, ҰЭМ, ЖАО</t>
  </si>
  <si>
    <t>Іс-шара. Сумен жабдықтау желілерін қайта жаңарту</t>
  </si>
  <si>
    <t>Пайдалануға қабылдау актісі</t>
  </si>
  <si>
    <t>М.Жұмабаев ауданы</t>
  </si>
  <si>
    <t>Іс-шара. Су бұру желілерін қайта жаңарту</t>
  </si>
  <si>
    <t>"Солтүстік Қазақстан облысы Айыртау ауданы Үлкен Қоскөл көліне дейін КТС, КНС 1, КНС 2, КНС 3 және олардың арасындағы магистральдық құбырлар мен магистральдық құбырларды қайта жаңарту
облыстар. (2-кезек) "</t>
  </si>
  <si>
    <t>Петропавл қаласындағы кәріз коллекторларын қайта жаңарту</t>
  </si>
  <si>
    <t>ЭБЖМ, ЖАО</t>
  </si>
  <si>
    <t>Мақсат: Эргономикалық және қауіпсіз орта құру</t>
  </si>
  <si>
    <t>ЖАП (келісім бойынша)</t>
  </si>
  <si>
    <t>БАҚ-та жариялау</t>
  </si>
  <si>
    <t>Мақсаты: Қоршаған ортаның сапасын тұрақтандыру және жақсарту</t>
  </si>
  <si>
    <t>Статистикалык деректер</t>
  </si>
  <si>
    <t>Іс-шара. Экологиялық акцияларды өткізу</t>
  </si>
  <si>
    <t>Іс-шара. Елді мекен аумағында екпелер отырғызу</t>
  </si>
  <si>
    <t>«Экономикалық зерттеулер институттары» АҚ деректері</t>
  </si>
  <si>
    <t>ОМО</t>
  </si>
  <si>
    <t>Өңірлік стандарттар жүйесіне сәйкес әлеуметтік игіліктермен және көрсетілетін қызметтермен қамтамасыз етілу деңгейі</t>
  </si>
  <si>
    <t>Мақсаты: Елді мекендердің типіне (қала, ауыл) және мөлшеріне (халық санына) қарай объектілер мен көрсетілетін қызметтердің (игіліктердің) халыққа қолжетімділігінің ең төменгі міндетті деңгейін қамтамасыз ету</t>
  </si>
  <si>
    <t>Облыс әкімінің орынбасары Қ.М. Дүзелбаев, ЭБ басшысы Н.Г. Дышкант салалық басқармалардың басшыларымен бірлесіп</t>
  </si>
  <si>
    <t>1-НИ -қала</t>
  </si>
  <si>
    <t>2-НИ - ауыл</t>
  </si>
  <si>
    <t>1-міндет: Қалалар мен ауылдардың тұрғындары үшін қолайлы орта құру</t>
  </si>
  <si>
    <t>Білім беру</t>
  </si>
  <si>
    <t>Орындалған жұмыстар актісі</t>
  </si>
  <si>
    <t>ББ басшысы Сұрағанова А.А,СҚО білім бөлімдерінің басшылары</t>
  </si>
  <si>
    <t>Іс-шара. Мектептер салу</t>
  </si>
  <si>
    <t>Іс-шара. Драгомировка селосында орта мектеп салу</t>
  </si>
  <si>
    <t>Іс-шара. "Береке" шағын ауданында жайлы мектеп салу</t>
  </si>
  <si>
    <t>Іс-шара. "Орман "ша5ын ауданында , № 28 жалпы білім беру мектебінің құрылысы</t>
  </si>
  <si>
    <t>Іс-шара. Петропавл қаласындағы № 29 жалпы білім беретін мектеп құрылысы</t>
  </si>
  <si>
    <t>Іс-шара. «Қопай» шағын ауданында мектеп салу</t>
  </si>
  <si>
    <t>Іс-шара. "Жас Өркен" шағын ауданында мектеп салу</t>
  </si>
  <si>
    <t>Іс-шара. Еңбек ауылындағы бастауыш мектептің құрылысы</t>
  </si>
  <si>
    <t>Іс-шара. Смирново селосында мектеп салу</t>
  </si>
  <si>
    <t>Іс-шара. Новоишим селосында мектеп салу</t>
  </si>
  <si>
    <t>Іс-шара. Белое ауылындағы мектеп құрылысы</t>
  </si>
  <si>
    <t>Іс-шара. Жамбыл ауылындағы Жамбыл мектебіне спорт залын салу</t>
  </si>
  <si>
    <t>Іс-шара. Мектептерді күрделі жөндеу</t>
  </si>
  <si>
    <t>Есіл</t>
  </si>
  <si>
    <t>М.Жұмабаев</t>
  </si>
  <si>
    <t>Шал акын</t>
  </si>
  <si>
    <t>ХҚ</t>
  </si>
  <si>
    <t>Іс-шара. Мектептерді жаңарту</t>
  </si>
  <si>
    <t>Іс-шара. Мектептердің материалдық-техникалық базасын жинақтау</t>
  </si>
  <si>
    <t>Іс-шара. Шалғайдағы ауылдық елді мекендерден балаларды тасымалдауды жүзеге асыру үшін автобустар (шағын автобустар) сатып алу</t>
  </si>
  <si>
    <t>Іс-шара. Қосымша білім беру мекемелерін күрделі жөндеу</t>
  </si>
  <si>
    <t>Іс-шара. ТжКБ күрделі жөндеулері</t>
  </si>
  <si>
    <t>Солтүстік Қазақстан кәсіптік-педагогикалық колледжін күрделі жөндеу</t>
  </si>
  <si>
    <t>Петропавл құрылыс-экономикалық колледжін күрделі жөндеу</t>
  </si>
  <si>
    <t>Б.Әшімов атындағы Петропавл ТЖ көлік колледжін күрделі жөндеу</t>
  </si>
  <si>
    <t>М.Жұмабаев атындағы жоғары колледжді күрделі жөндеу</t>
  </si>
  <si>
    <t>Ж.Қизатов атындағы жоғары а/ш колледжін күрделі жөндеу</t>
  </si>
  <si>
    <t>Петровка аграрлық-техникалық колледжін күрделі жөндеу</t>
  </si>
  <si>
    <t>М.Жұмабаев ауданы" Кәсіптік даярлау және сервис колледжін күрделі жөндеу</t>
  </si>
  <si>
    <t>ҰҚ</t>
  </si>
  <si>
    <t>СГФ (Баска қөздер)</t>
  </si>
  <si>
    <t>Уәлиханов а/ш колледжін күрделі жөндеу</t>
  </si>
  <si>
    <t>Тимирязев агротехникалық колледжін күрделі жөндеу</t>
  </si>
  <si>
    <t>Новоишим аграрлық-техникалық колледжін күрделі жөндеу</t>
  </si>
  <si>
    <t>Тайынша агробизнес колледжін күрделі жөндеу</t>
  </si>
  <si>
    <t>Ленинград ауыл шаруашылығы колледжін күрделі жөндеу</t>
  </si>
  <si>
    <t>Саумалкөл ауылындағы агротехникалық колледжін күрделі жөндеу</t>
  </si>
  <si>
    <t>Аққайың ауданындағы Аграрлық колледжін күрделі жөндеу</t>
  </si>
  <si>
    <t>Денсаулық сақтау</t>
  </si>
  <si>
    <t xml:space="preserve">Облыс әкімінің орынбасары Қ.М. Дүзелбаев, ДСБ басшысы С.Ө. Амрин </t>
  </si>
  <si>
    <t xml:space="preserve">ДСБ басшысы С.Ө. Амрин </t>
  </si>
  <si>
    <t>Іс-шара. Денсаулық сақтау мекемелерін салу</t>
  </si>
  <si>
    <t>Іс-шара. Денсаулық сақтау мекемелерін күрделі жөндеу</t>
  </si>
  <si>
    <t>Іс-шара. Денсаулық сақтау мекемелерін материалдық-техникалық базамен жасақтау</t>
  </si>
  <si>
    <t>Мәдениет</t>
  </si>
  <si>
    <t>Іс-шара. Мәдениет объектілерін салу</t>
  </si>
  <si>
    <t>Іс-шара. Мәдениет объектілерін күрделі жөндеу</t>
  </si>
  <si>
    <t>Іс-шара. Мәдениет объектілерінің материалдық-техникалық базасын жинақтау.</t>
  </si>
  <si>
    <t xml:space="preserve">ЖБ </t>
  </si>
  <si>
    <t>Облыс әкімінің орынбасары Жумагулов Ж.Р.ДШСБ басшысы Рамазанова К.А.</t>
  </si>
  <si>
    <t>Іс-шара. Спорт объектілерін салу</t>
  </si>
  <si>
    <t xml:space="preserve">Аққайын </t>
  </si>
  <si>
    <t>Қызылжар</t>
  </si>
  <si>
    <t>ДШСБ басшысы Рамазанова К.А.., аудан әкімдері</t>
  </si>
  <si>
    <t>Іс-шара. Спорт объектілерін күрделі жөндеу</t>
  </si>
  <si>
    <t>Жамбыл ауданы Пресновка селосындағы стадионды күрделі жөндеу</t>
  </si>
  <si>
    <t>Ғ.Мүсірепов атындағы ауданның Новоишим селосының күрделі жүзу бассейні</t>
  </si>
  <si>
    <t>Ғ. Мүсірепов ауданы Новоишимское селосының жабық хоккей кортын күрделі жөндеу</t>
  </si>
  <si>
    <t>Ғ. Мүсірепов ауданы Новоишимское селосындағы стадионды күрделі жөндеу</t>
  </si>
  <si>
    <t xml:space="preserve"> Шал Ақын ауданы</t>
  </si>
  <si>
    <t>Шал ақын ауданы Сергеевка қаласындағы стадионды күрделі жөндеу</t>
  </si>
  <si>
    <t>Облыс әкімінің орынбасары Кеңесов Н.М, ЖКАЖБ басшы Шортыбаев Е</t>
  </si>
  <si>
    <t>ЖКАЖБ басшы Шортыбаев Е., Петропавл қаласының әкімі</t>
  </si>
  <si>
    <t>Іс-шара. Елді мекен ішінде қатты төсемі бар жаңа жолдар салу</t>
  </si>
  <si>
    <t>Аққайын</t>
  </si>
  <si>
    <t>ЖКАЖБ басшы Шортыбаев Е., аудан әкімдері</t>
  </si>
  <si>
    <t>Іс-шара. Елді мекен ішіндегі жолдарды жөндеу</t>
  </si>
  <si>
    <t>Іс-шара. Парковая көшесін Б.Петров көшесінен Позолотин көшесіне дейін реконструкциялау</t>
  </si>
  <si>
    <t>Іс-шара. Бірлік шағын ауданына дейін Қизатов көшесін қайта жаңарту</t>
  </si>
  <si>
    <t>Іс-шара. Петропавл қаласының Малая көшесін салу</t>
  </si>
  <si>
    <t>Іс-шара. Батыр Баян көшесінен Қазбек Байбұлов көшесіне дейін Малая көшесін салу</t>
  </si>
  <si>
    <t>Іс-шара. Береке шағын ауданында Гагарин көшесінен өрт сөндіру депосы кешеніне дейін Байбұлов көшесін салу</t>
  </si>
  <si>
    <t>Іс-шара. Солтүстік Қазақстан облысы Петропавл қаласындағы Универсальная көшесі бойындағы «РТЖ» ААҚ темір жолдары арқылы өтетін автожол өткелін салу</t>
  </si>
  <si>
    <t xml:space="preserve">ҰҚ </t>
  </si>
  <si>
    <t>Іс-шара. Солтүстік Қазақстан облысы, Аққайың ауданы, Қиялы селосы мекен-жайындағы ВЛ-0,4 кВ және КТПН 10/0,4 құрылысы</t>
  </si>
  <si>
    <t>Іс-шара. Солтүстік Қазақстан облысы Аққайың ауданы Смирново селосы мекен-жайындағы ВЛ-0,4 кВ және КТПН 10/0,4 құрылысы</t>
  </si>
  <si>
    <t>Іс-шара. Солтүстік Қазақстан облысы, Қызылжар ауданы, Пеньково селосы мекен-жайындағы ВЛ-0,4 кВ және КТПН 10/0,4 құрылысы</t>
  </si>
  <si>
    <t>Іс-шара. Солтүстік Қазақстан облысы, Қызылжар ауданы, Знаменское селосы мекен-жайындағы ВЛ-0,4 кВ және КТПН 10/0,4 құрылысые</t>
  </si>
  <si>
    <t>Іс-шара. Солтүстік Қазақстан облысы, Есіл ауданы, Явленка селосы мекен-жайындағы ВЛ-0,4 кВ және КТПН 10/0,4 құрылысы</t>
  </si>
  <si>
    <t>Іс-шара. Солтүстік Қазақстан облысы Мамлют ауданы Новомихайловка селосы мекен-жайындағы ВЛ-0,4 кВ және КТПН 10/0,4 құрылысы</t>
  </si>
  <si>
    <t>Іс-шара. Мамлют ауданының Мамлютка қаласында көшені жарықтандыру құрылысы. СҚО</t>
  </si>
  <si>
    <t>Іс-шара. Солтүстік Қазақстан облысы, Тимирязев ауданы, Тимирязево селосы мекен-жайындағы ВЛ-0,4 кВ және КТПН 10/0,4 құрылысы</t>
  </si>
  <si>
    <t>Іс-шара. Солтүстік Қазақстан облысы Жамбыл ауданы Пресновка селосы мекен-жайындағы ВЛ-0,4 кВ және КТПН 10/0,4 құрылысы</t>
  </si>
  <si>
    <t>Іс-шара. Солтүстік Қазақстан облысы, Уәлиханов және Ақжар аудандары мекенжайында орналасқан» Ленинградская-Талшық-Кішкенекөл» айналма ВЛ-110кВ құрылысы</t>
  </si>
  <si>
    <t>ЭТҮКШБ басшысы   Қуанышбаев Д.К., ЭТҮК СҚО бөлім басшылары</t>
  </si>
  <si>
    <t>Уалиханов</t>
  </si>
  <si>
    <t>Баска көздер</t>
  </si>
  <si>
    <t>баска қөздер</t>
  </si>
  <si>
    <t>Іс-шара. Кәріз-тазарту құрылыстарын жөндеу</t>
  </si>
  <si>
    <t>Іс-шара. Шал ақын ауданы Сергеевка қаласының су бұру жүйесін күрделі жөндеу</t>
  </si>
  <si>
    <t>Пайдалануға беру актісі, сатып алу-сату шарты</t>
  </si>
  <si>
    <t>Іс-шара. Мағжан Жұмабаев ауданы Булаев қаласында КТК салу</t>
  </si>
  <si>
    <t>Іс-шара. Ақжар ауданы Талшық селосында жылу желілерінің құрылысы</t>
  </si>
  <si>
    <t>Іс-шара. СҚО Ақжар ауданы Талшық селосында жылу желілерінің құрылысы. Түзету (үйлерге апару)</t>
  </si>
  <si>
    <t>Іс-шара. Солтүстік Қазақстан облысы Ғабит Мүсірепов атындағы ауданның Новоишим селосында жылумен жабдықтаудың магистральдық тарату желілерінің құрылысы (түзету)</t>
  </si>
  <si>
    <t>СҚО Петропавл қ. Ж.Жабаев - А.Шашымбаев - Новая - И.Алтынсарин көшелерінде УН-2-07-ден ТК-2-16а дейін 2 Ду 800 мм жылу магистралін салу</t>
  </si>
  <si>
    <t>Іс-шара. Жалға берілетін тұрғын үй сатып алу</t>
  </si>
  <si>
    <t>Облыс әкімінің бірінші орынбасары   Тасмаганбетов М.И., ВБ басшысы Әміржанов Ж</t>
  </si>
  <si>
    <t>ВБ басшысы Әміржанов Ж, аудандык ВБ басшылары</t>
  </si>
  <si>
    <t>қабылдау-тапсыру актісі</t>
  </si>
  <si>
    <t xml:space="preserve"> ЖБ</t>
  </si>
  <si>
    <t xml:space="preserve"> ЖБ </t>
  </si>
  <si>
    <t>Іс-шара. Ветеринариялық пункттерді сатып алу</t>
  </si>
  <si>
    <t>Іс-шара. Ветеринариялық станцияларды сатып алу</t>
  </si>
  <si>
    <t>Жол полициясы</t>
  </si>
  <si>
    <t>Облыс әкімі аппаратының басшысы Р.Қ. Әлішев.Жол полициясының бастығы полиция генерал-майоры Кабдулиннов А.Т.</t>
  </si>
  <si>
    <t>Облыс әкімі аппаратының басшысы Р.Қ. Әлішев</t>
  </si>
  <si>
    <t>мың.кв.м</t>
  </si>
  <si>
    <t>жобалар</t>
  </si>
  <si>
    <t>Іс-шара. Объектілерді салу</t>
  </si>
  <si>
    <t>Іс-шара. Объектілерді күрделі жөндеу</t>
  </si>
  <si>
    <t>Іс-шара. Объектілердің ХТБ жинақтау</t>
  </si>
  <si>
    <t>4-бағыт Экономика мен қоғамның түпкілікті өзгерістері</t>
  </si>
  <si>
    <t>ҰЭМ</t>
  </si>
  <si>
    <t>ШОБ кәсіпорындарының өнім шығаруын ұлғайту, ШОБ-та жұмыспен қамтылғандар санын ұлғайту</t>
  </si>
  <si>
    <t>НИ ЖІӨ-дегі ШОК ЖҚҚ үлесі (облыс бойынша)</t>
  </si>
  <si>
    <t>Облыс әкімінің орынбасары Дүзелбаев Қ.М, КИИДБ басшысы   Амрин Д.Ө</t>
  </si>
  <si>
    <t>Іс-шара. Мемлекеттік грант түрінде қаржылық қолдау алған әлеуметтік кәсіпкерлік субъектілері мен ЖҚБО бағдарламасының финалистерінің жобаларын қолдау</t>
  </si>
  <si>
    <t>бөлінген қаражат шеңберінде өткізілген конкурстардың қорытындылары бойынша</t>
  </si>
  <si>
    <t>Халықты жұмыспен қамту деңгейін арттыру мақсатында әлеуметтік бағдарлануға бағытталған өңірлік жобалар мен жобаларды қолдау</t>
  </si>
  <si>
    <t>Мақсат: Орта бизнес кәсіпорындарының өнім шығаруын ұлғайту, орта бизнесте жұмыспен қамтылғандар санын ұлғайту</t>
  </si>
  <si>
    <t>КИИДБ басшысы   Амрин Д.Ө</t>
  </si>
  <si>
    <t>Іс-шара. Инженерлік инфрақұрылым жүргізу түрінде қаржылық қолдау алған шағын және орта бизнес жобаларының саны</t>
  </si>
  <si>
    <t>өтінімдердің түсуіне қарай</t>
  </si>
  <si>
    <t>Мақсат: Инвестициялық ахуалды жақсарту үшін қолайлы жағдайлар жасау</t>
  </si>
  <si>
    <t xml:space="preserve">
КИИДБ басшысы   Амрин Д.Ө</t>
  </si>
  <si>
    <t>Іс-шара. Солтүстік Қазақстан облысының инвестицияларды тарту жөніндегі өңірлік кеңесінің (Инвестициялық штаб) отырыстарын өткізу</t>
  </si>
  <si>
    <t>Іс-шара. Тайынша ауданында № 6 қосалқы аймақтың «Qyzyljar» арнайы экономикалық аймағының инфрақұрылымын жүргізуге ТЭН әзірлеу</t>
  </si>
  <si>
    <t>Іс-шара. Ғ.Мүсірепов атындағы ауданда № 7 қосалқы аймақтың «Qyzyljar» арнайы экономикалық аймағының инфрақұрылымын жүргізуге ТЭН әзірлеу</t>
  </si>
  <si>
    <t>Инвестициялық жобаларды іске асыру</t>
  </si>
  <si>
    <t>ЖИ</t>
  </si>
  <si>
    <t>Осы аумақта инвестициялық жобаларды іске асыру, кәсіпкерлік субъектілерін инженерлік инфрақұрылыммен қамтамасыз ету, халықты жұмыспен қамту деңгейін арттыру</t>
  </si>
  <si>
    <t>650 тұрақты жұмыс орнын құру</t>
  </si>
  <si>
    <t>1000 тұрақты жұмыс орнын құру</t>
  </si>
  <si>
    <t>252 тұрақты жұмыс орнын құру</t>
  </si>
  <si>
    <t>337 тұрақты жұмыс орнын құру</t>
  </si>
  <si>
    <t>378 тұрақты жұмыс орнын құру</t>
  </si>
  <si>
    <t>150 тұрақты жұмыс орнын құру</t>
  </si>
  <si>
    <t>Ақпараттық жұмыс арқылы жастар арасында салауатты өмір салтын насихаттау; жастар арасында есірткіге қарсы тұрақты мәдениетті және жауапты мінез-құлықты қалыптастыру</t>
  </si>
  <si>
    <t>Ақпараттық жұмыс арқылы жастар арасында салауатты өмір салтын насихаттау; жастар ортасында есірткіге қарсы тұрақты мәдениетті және жауапты мінез-құлықты қалыптастыру; ведомствоаралық өзара іс-қимыл деңгейінің өсуі; ата-ананың құзыреттілігін және отбасының профилактикаға тартылуын арттыру; білім беру ұйымдарында қауіпсіз және қолдаушы орта құру</t>
  </si>
  <si>
    <t>NEET санатындағы жастар үлесін төмендету; Жастарды біліммен және кәсіптік оқытумен қамту деңгейін арттыру; Жастардың әлеуметтік қатерін және экономикалық осалдығын төмендету; Еңбек нарығында жастардың бәсекеге қабілеттілігін арттыру</t>
  </si>
  <si>
    <t>Жастарды біліммен және кәсіптік оқытумен қамту деңгейін арттыру; Жастардың әлеуметтік қатерін және экономикалық осалдығын төмендету; Еңбек нарығында жастардың бәсекеге қабілеттілігін арттыру; Өңірдің әлеуметтік-экономикалық көрсеткіштерін жақсарту</t>
  </si>
  <si>
    <t>Өңірде авариялық-құтқару және кезек күттірмейтін жұмыстарды жүргізу үшін бірінші кезектегі материалдық-техникалық құралдармен жаңарту</t>
  </si>
  <si>
    <t>41 елді мекенді қамтитын 13 өрт сөндіру бекетінің ашылуы</t>
  </si>
  <si>
    <t>Мақсат: Сыртқы инвестицияларды тарту үшін қолайлы жағдайлар жасау</t>
  </si>
  <si>
    <t>Мақсаты: Сапалы шетелдік инвестицияларды тарту</t>
  </si>
  <si>
    <t>Іс-шара. Шетелдік қатысумен жобаны іске асыру. «Бейкертон» ЖШС ұзақ уақыт сақталатын нан-тоқаш өнімдерін өндіру</t>
  </si>
  <si>
    <t>Іс-шара. «Kazcrane engineering» ЖШС көтергіш-көлік жабдығы өндірісін оқшаулау</t>
  </si>
  <si>
    <t>Іс-шара. Петропавл қаласы үшін жаңа ҚТҚ полигонын салуға ЖСҚ әзірлеу</t>
  </si>
  <si>
    <t>Іс-шара. Петропавл қаласының қолданыстағы ҚТҚ полигонын қалпына келтіруге ЖСҚ әзірлеу</t>
  </si>
  <si>
    <t>Өзге де жоспарлау құжаттарын, мемлекеттік функцияларды, өкілеттіктерді іске асыру және (немесе) мемлекеттік қызметтер көрсету</t>
  </si>
  <si>
    <t>Іс-шара. Өрт сөндіру бекеттерін құру</t>
  </si>
  <si>
    <t>Іс-шара. Өрт сөндіру депосын салу</t>
  </si>
  <si>
    <t>Іс-шара. Техника, өрт-техникалық және құтқару жабдықтарын, жабдықтарын сатып алу</t>
  </si>
  <si>
    <t>Іс-шара. Су тасқынына қарсы іс-шаралар</t>
  </si>
  <si>
    <t>Іс-шара. Петропавл қаласындағы казарма ғимаратын күрделі жөндеу</t>
  </si>
  <si>
    <t>Мақсат: Жастар әлеуетін қолдау мен дамытудың тиімді жүйесін қалыптастыру</t>
  </si>
  <si>
    <t>ІСБ басшысы А.Е. Хабибулин</t>
  </si>
  <si>
    <t>Іс-шара. Жастарды жұмысқа орналастыру бағдарламаларын іске асыруға жәрдемдесу («бірінші жұмыс орны», «жастар практикасы», «ұрпақтар келісімшарты», «Бастау бизнес», «Ауылға димпломмен» және басқалар)</t>
  </si>
  <si>
    <t>Іс-шара. NEET-жастарды ынталандыру-психологиялық қолдау</t>
  </si>
  <si>
    <t>Іс-шара. Кәсіптік бағдар беру іс-шаралары</t>
  </si>
  <si>
    <t>Іс-шара. Жастарға консультациялық көмек көрсетуді ұйымдастыру</t>
  </si>
  <si>
    <t>оның ішінде нысаналы индикаторлармен және нәтижелер көрсеткіштерімен қамтылмаған қаржы ресурстары * *</t>
  </si>
  <si>
    <t>* - СҚО бюджеті</t>
  </si>
  <si>
    <t>* * - Облыстық бюджет бойынша 252.001-сыз тек 001 бағдарлама қосылған</t>
  </si>
  <si>
    <t>Аудандық бюджет бойынша күрделі шығындарды шегергендегі тікелей есептен сомалар енгізілген</t>
  </si>
  <si>
    <t>М. Жұмабаев</t>
  </si>
  <si>
    <t>Ғ. Мүсрепов</t>
  </si>
  <si>
    <t>Өзге де құжаттар мен функцияларды іске асыруға арналған қаржы ресурстарының ЖИЫНЫ</t>
  </si>
  <si>
    <t>ҚАРЖЫ РЕСУРСТАРЫНЫҢ ЖИЫНЫ *</t>
  </si>
  <si>
    <t>Петропавл қаласы (Молодогвардейская, Войков, Разин, Чапаев, Бедный, Соленик, Лобков, Фурманов, Лермонтов, Белинский, Союзная, Целинная, Восточная, Кутузов, Калинин, Ленинградская, Тимирязев, Урин көшелерін орташа жөндеу Альская, Степная))</t>
  </si>
  <si>
    <t>ИДМ, АШМ, ЖАО</t>
  </si>
  <si>
    <t>Іс-шара 2. Көкшетау МҰТП аумағында инженерлік инфрақұрылым салу (ДКЖ аясында)</t>
  </si>
  <si>
    <t>Іс-шара 3. Шалқар су санаторийін салу  (ДКЖ аясында)</t>
  </si>
  <si>
    <t xml:space="preserve"> Міндет: Суармалы жерлерде су үнемдеу технологияларын енгізу</t>
  </si>
  <si>
    <t>Іс-шара. Суармалы жерлерде су үнемдеу технологияларын енгізу</t>
  </si>
  <si>
    <t>Іс-шара. Денсаулық дағдыларын нығайту мақсатында, оның ішінде балалар арасында дұрыс және ұтымды тамақтану (құрамында тұз, қант, май, трансжайлар көп болатын өнімдер) мәселелері бойынша ақпараттық-білім беру жұмысын жүргізу</t>
  </si>
  <si>
    <t>Іс-шаралар саны</t>
  </si>
  <si>
    <t xml:space="preserve">
Іс-шара. Кәсіпкерлік субъектілерімен, халықпен уланудың алдын алу бойынша бұқаралық ақпарат құралдарында, ресми интернет-порталдарда және әлеуметтік желілерде түсіндіру жұмыстарын жүргізу
</t>
  </si>
  <si>
    <t>100 мың тірі туылғандарға шаққанда</t>
  </si>
  <si>
    <t>Іс-шара. «Көп бейінді облыстық аурухана» ШЖҚ МКК пациенттеріне тамақтандыру қызметтерін ұсына отырып, «Көп бейінді қалалық жедел медициналық жәрдем ауруханасы» ШЖҚ МКК ас блогын реконструкциялау, жаңғырту және пайдалану «жобасын іске асыру Көп бейінді облыстық балалар ауруханасы,» Солтүстік Қазақстан облысы Петропавл қаласы «Көп бейінді қалалық жедел медициналық жәрдем ауруханасы» ШЖҚ КМК</t>
  </si>
  <si>
    <t>Міндеті: Жұмыссыздарды жұмысқа орналастыру</t>
  </si>
  <si>
    <t>14452/7134</t>
  </si>
  <si>
    <t>11123/6489</t>
  </si>
  <si>
    <t>11123/7531</t>
  </si>
  <si>
    <t>11123/9733</t>
  </si>
  <si>
    <t>Іс-шара. Жұмыссыз азаматтарды халықты жұмыспен қамту мәселелері бойынша қолданыстағы мемлекеттік қолдау шаралары туралы хабардар ету</t>
  </si>
  <si>
    <t>Іс-шара. Жұмыссыз азаматтарды жұмыспен қамтуға жәрдемдесу</t>
  </si>
  <si>
    <t>РБ, ЖБ, Баска көздер</t>
  </si>
  <si>
    <t>Іс-шара. Әлеуметтік сала объектілерін салу, реконструкциялау, жөндеу</t>
  </si>
  <si>
    <t>Іс-шара. Сумен, электрмен, жылумен жабдықтау және қамтамасыз ету объектілерін салу, реконструкциялау және жаңғырту</t>
  </si>
  <si>
    <t>Жол құрылымы</t>
  </si>
  <si>
    <t xml:space="preserve">Іс-шара. Арнайы экономикалық аймақтың инженерлік инфрақұрылымын салу </t>
  </si>
  <si>
    <t>Инженерлік инфрақұрылым</t>
  </si>
  <si>
    <t>7. Қауіпсіздікті, қоршаған ортаны қорғауды және ветеринарияны қамтамасыз ету</t>
  </si>
  <si>
    <t>Ведомсвалық деректер</t>
  </si>
  <si>
    <t>Облыс әкімінің бірінші орынбасары   Тасмаганбетов М.И, ТРТПРБ басшысы Бекшенов Е.М., ЭТҮКШБ басшысы   Қуанышбаев Д.К, аудандар мен Петропавл қаласының әкімдері</t>
  </si>
  <si>
    <t>Іс-шара. Қалдықтар мен коммуналдық қалдықтарды бөлек жинау үшін контейнерлер сатып алу</t>
  </si>
  <si>
    <t>Іс-шара. Өнімділігі жылына 2 млн. тонна кен өндіретін тау-кен металлургия комбинатын салу (ДКЖ шеңберінде)</t>
  </si>
  <si>
    <t>Ерекше қорғалатын табиғи аумақтардың жерлерін мемлекеттік экологиялық сараптамадан өткен жағдайда «Ақсоран», «Баян» вольфрам кен орындарын игеру бойынша босалқы жерлерге ауыстыру (ДКЖ шеңберінде)</t>
  </si>
  <si>
    <t>КИИДБ басшысы   Амрин Д.Ө, Даму» КДҚ АҚ өңірлік филиалы (келісім бойынша), аудандар мен Петропавл қаласының әкімдіктері</t>
  </si>
  <si>
    <t>29-ТҰИ ЖІӨ-дегі орта кәсіпкерлік ЖҚҚ үлесі</t>
  </si>
  <si>
    <t xml:space="preserve">ҰЭМ,   </t>
  </si>
  <si>
    <t xml:space="preserve">Облыс әкімінің орынбасары Дүзелбаев Қ.М, КИИДБ басшысы   Амрин Д.Ө, </t>
  </si>
  <si>
    <t>КИИДБ басшысы   Амрин Д.Ө,</t>
  </si>
  <si>
    <t>кол-во</t>
  </si>
  <si>
    <t>266.065.011</t>
  </si>
  <si>
    <t>ОДЖ іске асыруға арналған қаржы ресурстарының жиыны</t>
  </si>
  <si>
    <t>ҮДБ іске асыруға арналған қаржы ресурстарының ЖИЫНЫ</t>
  </si>
  <si>
    <t>ТҰИ - 30. Негізгі капиталға инвестициялар (ТБК), ЖІӨ-ден % (республика бойынша)</t>
  </si>
  <si>
    <t> Ведомствалык деректер</t>
  </si>
  <si>
    <t xml:space="preserve">млрд  АҚШ долл. </t>
  </si>
  <si>
    <t>саны,бірлік.</t>
  </si>
  <si>
    <t>ҰЭМ, СІМ, барлық салалық ОМО, ЖАО</t>
  </si>
  <si>
    <t>Облыс әкімінің орынбасары Дүзелбаев Қ.М, КИИДБ басшысы   Амрин Д.Ө,, салалық басқармалар, аудандар мен Петропавл қаласының әкімдері</t>
  </si>
  <si>
    <t>жеке инвестициялар</t>
  </si>
  <si>
    <t>КИИДБ басшысы   Амрин Д.Ө, Айыртау ауданының әкімі М.Ж. Меңдібаев</t>
  </si>
  <si>
    <t>Басылым</t>
  </si>
  <si>
    <t>Іс-шаралар</t>
  </si>
  <si>
    <t>Іс-шара. «Аксоран» вольфрам-молибден кен орнын игеру (ДКЖ шеңберінде)</t>
  </si>
  <si>
    <t>Іс-шара. Мемлекеттік тілдерді оқыту орталықтарында ересектерге, оның ішінде азаматтық және мемлекеттік қызметшілерге арналған мемлекеттік тіл курстарын ұйымдастыру</t>
  </si>
  <si>
    <t>Міндет: Қазақстандықтардың мемлекеттік тілі мен лингвистикалық капиталын дамыту</t>
  </si>
  <si>
    <t>Мақсат: Тілдік ортаға негізделген тіл саясатын жүргізу, мемлекеттік тілдің қолданылу аясын кеңейту</t>
  </si>
  <si>
    <t xml:space="preserve">Іс-шара: Жастар арасында нашақорлықтың, қалайылықтың және құқық бұзушылықтың алдын алу бойынша іс-шаралар кешенін өткізу (акциялар, дәрістер, спорттық және зияткерлік ойындар, кездесулер, дөңгелек үстелдер)
</t>
  </si>
  <si>
    <t>Іс-шара. Вакан жәрмеңкелерін өткізу</t>
  </si>
  <si>
    <t>Іс-шара. Жергілікті маңызы бар автомобиль жолдарын салу, реконструкциялау және жөндеу</t>
  </si>
  <si>
    <t>Мақсат: Жол қозғалысы қауіпсіздігін және елді мекендердің көліктік қолжетімділігін арттыру үшін жергілікті маңызы бар автомобиль жолдарын нормативтік жағдайға келтіруді қамтамасыз ету</t>
  </si>
  <si>
    <t>сарапптама қорытындысы</t>
  </si>
  <si>
    <t>Экспертизаның қорытындысы</t>
  </si>
  <si>
    <t>4-бағыт. Экономика мен қоғамның толассыз өзгерістері</t>
  </si>
  <si>
    <t>Іс-шара. «Баян» вольфрам-молибден рудасы кен орнын игеру (ДКЖ шеңберінде)</t>
  </si>
  <si>
    <t>Іс-шара. Жаңа май экстрациялық зауытын салу (ДКЖ шеңберінде)</t>
  </si>
  <si>
    <t>Іс-шара. Ауыл шаруашылығы техникасына қызмет көрсету бойынша сервис-орталық салу (ДКЖ шеңберінде)</t>
  </si>
  <si>
    <t>Инвестициялық жобаларды одан әрі іске асыру үшін тоқтап тұрған объектілер (ғимараттар мен құрылыстар) базасында жаңа өндірістік алаңдар салу, кешенді сатып алуға, жобалауға, жөндеуге қаржы бөлу, кредит беру мүмкіндігімен қажетті инфрақұрылымды қамтамасыз ету (ДКЖ шеңберінде)</t>
  </si>
  <si>
    <t>Іс-шара. «Qyzyljar» арнайы экономикалық аймағының инфрақұрылымын дамыту (ДКЖ шеңберінде)</t>
  </si>
  <si>
    <t>Іс-шара. Петропавл қаласында № 5 қосалқы аймақтың «Qyzyljar» арнайы экономикалық аймағының инфрақұрылымын жүргізуге ТЭН әзірлеу</t>
  </si>
  <si>
    <t>Іс-шара. Инвестициялық жобаларды іске асыру</t>
  </si>
  <si>
    <t>ТҰИ - 31. ИОК жалпы көлеміндегі сыртқы инвестициялардың үлесі, % (республика бойынша)</t>
  </si>
  <si>
    <t xml:space="preserve">Іс-шара. «Rare Metals Kazakhstan» ЖШС Обухов кен орнының тау-кен байыту комбинатын іске қосу </t>
  </si>
  <si>
    <t>ТҮИ - 33. Тікелей шетелдік инвестициялардың жалпы ағыны, млрд. АҚШ долл. (республика бойынша)</t>
  </si>
  <si>
    <t xml:space="preserve"> Тікелей шетелдік инвестициялардың жалпы ағыны</t>
  </si>
  <si>
    <t>ТҮИ - 34. Парниктік газдардың шекті көлемі, % (1990 жылғы деңгейге) (республика бойынша)</t>
  </si>
  <si>
    <t>Мақсаты: Қазақстан Республикасының төмен көміртекті дамуға көшуі</t>
  </si>
  <si>
    <t>НИ Коммуналдық қалдықтарды қайта өңдеу және кәдеге жарату үлесі</t>
  </si>
  <si>
    <t>Іс-шара. Петропавл қаласындағы ҚТҚ жаңа полигонын салу</t>
  </si>
  <si>
    <t>НИ Жергілікті маңызы бар жолдар бойынша нормативтік жағдайдағы жолдар үлесін ұлғайту</t>
  </si>
  <si>
    <t>НИ Мемлекеттік тілді меңгерген халықтың үлесі</t>
  </si>
  <si>
    <t>Орындалған жұмыстарды қабылдау-тапсыру актісі</t>
  </si>
  <si>
    <t>Антропогендік шығарындылар кадастры туралы ұлттық баяндама</t>
  </si>
  <si>
    <t xml:space="preserve">
NEET санатындағы жастар үлесін төмендету; Жастарды біліммен және кәсіптік оқытумен қамту деңгейін арттыру; Жастардың әлеуметтік қатерін және экономикалық осалдығын төмендету; Еңбек нарығында жастардың бәсекеге қабілеттілігін арттыру
</t>
  </si>
  <si>
    <t>Жеке инвестициялар</t>
  </si>
  <si>
    <t>Ultradecor жобасын іске асыру, жобаның құны 96 млрд. теңге, жұмыс орындары -180 адам.</t>
  </si>
  <si>
    <t>30 тұрақты жұмыс орнын құру</t>
  </si>
  <si>
    <t>100тұрақты жұмыс орнын құру</t>
  </si>
  <si>
    <t>100 тұрақты жұмыс орнын құру</t>
  </si>
  <si>
    <t>РБ, ЖБ</t>
  </si>
  <si>
    <t>КИИДБ басшысы   Амрин Д.Ө,Петропавл қаласының әкімі С.М. Мұхамедиев.</t>
  </si>
  <si>
    <t>Есепті жыл</t>
  </si>
  <si>
    <t>СИМ, АШМ, ӨҚМ, ЖИЦДМ МО, ЖАО, «QazТrade» АҚ, «Қазстандарт» ӨММ</t>
  </si>
  <si>
    <t>ЖИЦДМ ЖАО, «НАРИ «Qazinnovations» АҚ (келісім бойынша)</t>
  </si>
  <si>
    <t>Облыс әкімінің орынбасары Қ.М. Дүзелбаев,
 КИИДБ басшысы Д.Ө. Амрин</t>
  </si>
  <si>
    <t xml:space="preserve">Облыс әкімінің орынбасары 
Қ.М. Дүзелбаев, КИИДБ басшысы Д.Ө. Амрин, </t>
  </si>
  <si>
    <t>Облыс әкімінің орынбасары Қ.М. Дүзелбаев, КИИДБ басшысы Д.Ө. Амрин, «Манаш Қозыбаев атындағы Солтүстік Қазақстан университеті» КЕАҚ келісім бойынша</t>
  </si>
  <si>
    <t>КИИДБ басшысы Д.Ө. Амрин, «Манаш Қозыбаев атындағы Солтүстік Қазақстан университеті» КЕАҚ келісім бойынша</t>
  </si>
  <si>
    <t>КИИДБ басшысы Д.Ө. Амрин, СДНСАСПР қызмет көрсету статистикасы басқармасы Ғалымова Н.Х.</t>
  </si>
  <si>
    <t>КИИДБ басшысы Д.Ө. Амрин, , Айыртау ауданының әкімі М.Ж. Меңдібаев</t>
  </si>
  <si>
    <t>ЭБЖМ, Айыртау ауданының әкімі М.Ж. Меңдібаев, КИИДБ басшысы Д.Ө. Амрин</t>
  </si>
  <si>
    <t>Қ.М. Дүзелбаев, КИИДБ басшысы Д.Ө. Амрин, аудандар мен Петропавл қ. әкімдері</t>
  </si>
  <si>
    <t xml:space="preserve">КИИДБ басшысы Д.Ө. Амрин </t>
  </si>
  <si>
    <t>KazaқExport экспорттық сақтандыру компаниясы" АҚ ", Qaztrade" сауда саясатын дамыту орталығы" АҚ ", Qazindustry" қазақстандық индустрия және экспорт орталығы" АҚ, КИИДБ басшысы Д.Ө. Амрин</t>
  </si>
  <si>
    <t>мың тонна</t>
  </si>
  <si>
    <t>Ғ.Мүсірепов ат. аудан</t>
  </si>
  <si>
    <t xml:space="preserve"> Ғ.Мүсірепов ауданының әкімі Р.А.Аңбаев</t>
  </si>
  <si>
    <t xml:space="preserve"> Ғ.Мүсірепов ат. ауданның әкімі Р.А.Аңбаев</t>
  </si>
  <si>
    <t>ТНИ - 36. Суармалы егіншілікте суды үнемдеу технологияларын енгізу есебінен суармалы суды үнемдеу, жылына млн м3 (республика бойынша)</t>
  </si>
  <si>
    <t>"Исағали" ЖШС ауыл шаруашылығы дақылдарын суару жобасы</t>
  </si>
  <si>
    <t xml:space="preserve">Тайынша ауданы </t>
  </si>
  <si>
    <t>ДСМ, ЕХӘҚМ, ІІМ, ТСМ, ПМ, ЭБЖМ, ИСМ, МАМ, ИСМИ, ДҒМ, ККМ, ЖАО</t>
  </si>
  <si>
    <t>бірл.</t>
  </si>
  <si>
    <t>видеороликтер иен инфографиктерді орналастыру және көрсету</t>
  </si>
  <si>
    <t>балл</t>
  </si>
  <si>
    <t>ББ басшысы Сұрағанова А.А., СҚО білім бөлімдерінің басшылары</t>
  </si>
  <si>
    <t>Облыс әкімінің орынбасары Ж.Р. Жұмағұлов, ББ басшысы А.А. Сұрағанова, мектепке дейінгі ұйымдардың директорлары, СҚО білім бөлімдерінің басшылары</t>
  </si>
  <si>
    <t>ББ басшысы Сұрағанова А.А., мектепке дейінгі ұйымдардың басшылары, СҚО білім бөлімдерінің басшылары</t>
  </si>
  <si>
    <t>ББ Сұрағанова А.А., мектепке дейінгі ұйымдардың директорлары, СҚО білім бөлімдерінің басшылары</t>
  </si>
  <si>
    <t>Солтүстік Қазақстан облысы Айыртау ауданы Үлкен Қоскөл көліне дейін КТС, КСС 1, КСС 2, КСС 3 және олардың арасындағы магистральдық құбырлар мен  құбырларды реконструкциялау
облыстар. (3 кезек)</t>
  </si>
  <si>
    <t>Аққайың ауданы</t>
  </si>
  <si>
    <t xml:space="preserve">Ғ.Мүсірепов ат. </t>
  </si>
  <si>
    <t>Ғ. Мүсірепов ат.</t>
  </si>
  <si>
    <t>Ғ.Мүсірепов ат.</t>
  </si>
  <si>
    <t>НИ НКИ</t>
  </si>
  <si>
    <t>Басшылар: КИИДБ Амрин Д.Ө, АШЖҚБ Токужинов Д.М., аудандар мен Петропавл қаласының әкімдері</t>
  </si>
  <si>
    <t>СІМ, «Kazakh Invest» ҰК" АҚ (келісім бойынша) ҰЭМ, барлық салалық ОМО, ЖАО</t>
  </si>
  <si>
    <t>НИ Сыртқы ТСК үлесі</t>
  </si>
  <si>
    <t>Облыс әкімінің орынбасары Дүзелбаев Қ.М., басшылар: КИИДБ Амрин Д.О., салалық басқармалардың, аудандар мен Петропавл қ. әкімдері</t>
  </si>
  <si>
    <t>КИДБ басшысы Амрин Д.Ө, аким Тайынша ауданының әкімі Әлжанов Б.А.</t>
  </si>
  <si>
    <t>СІМ,«Kazakh Invest» ҰК АҚ (келісім бойынша), ҰЭМ, ҰБ (келісім бойынша), барлық салалық ОМО, ЖАО</t>
  </si>
  <si>
    <t>Облыс әкімінің орынбасары Дүзелбаев Қ.М., басшылар: КИИДБ Амрин Д.Ө., салалық басқармалардың, аудандар мен Петропавл қ. әкімдері</t>
  </si>
  <si>
    <t>ЭТРМ</t>
  </si>
  <si>
    <t>Облыс әкімінің орынбасары Кеңесов Н.М., ЖКАЖБ басшысы Шортыбаев Е.Е.</t>
  </si>
  <si>
    <t>ЖКАЖБ басшысы Шортыбаев Е.Е.</t>
  </si>
  <si>
    <t> Облыс әкімінің орынбасары Жұмағұлов Ж.Р.,ІСБ басшысы А.Е. Хабибулин</t>
  </si>
  <si>
    <t>КБМ - Кешекнді блок модуль</t>
  </si>
  <si>
    <t>Облыс әкімі аппаратының АҚТПАБ - облыс әкімі аппаратының азаматтцық қорғау, терроризмнің профилатикасы және оның алдын алу бөлімі</t>
  </si>
  <si>
    <t>Шалқар су санаторийі облыс аумағында орналасқан жалғыз шипажай болады. Санаторийдің құрылысы туризм объектілері көрсететін қызметтерді кеңейтуге мүмкіндік береді. Туризмнің жаңа түрлерін дамыту: сауықтыру туризмі</t>
  </si>
  <si>
    <t xml:space="preserve">28-ТҰИ. 
ЖІӨ-дегі ШОК ЖҚҚ үлесі (республика) </t>
  </si>
  <si>
    <t>мың. дана</t>
  </si>
  <si>
    <t xml:space="preserve"> жылына             млн м3/
</t>
  </si>
  <si>
    <t>Баска көздер        ( АО "Казахстан халкына қаражатынан"  ЖБ)</t>
  </si>
  <si>
    <t>басқа көздер</t>
  </si>
  <si>
    <t>Баска көздер (Займ)</t>
  </si>
  <si>
    <t>Мал шаруашылығы өнімдерінің өнімділігі мен сапасын арттыру</t>
  </si>
  <si>
    <t>Субсидияланған көлемі: сүт</t>
  </si>
  <si>
    <t>Үкімет қаулысы</t>
  </si>
  <si>
    <t>Облыс әкімінің орынбасары Жұмағұлов Ж.Р., МТДАІБ басшысы  Әбдірейісов Д.Н.,  аудандар мен Петропавл қ. әкімдері</t>
  </si>
  <si>
    <r>
      <rPr>
        <b/>
        <sz val="14"/>
        <rFont val="Times New Roman"/>
        <family val="1"/>
        <charset val="204"/>
      </rPr>
      <t xml:space="preserve">МИ </t>
    </r>
    <r>
      <rPr>
        <sz val="14"/>
        <rFont val="Times New Roman"/>
        <family val="1"/>
        <charset val="204"/>
      </rPr>
      <t>Экономиканың нақты өсу қарқыны, өткен жылға қарағанда %</t>
    </r>
  </si>
  <si>
    <r>
      <rPr>
        <b/>
        <sz val="14"/>
        <rFont val="Times New Roman"/>
        <family val="1"/>
        <charset val="204"/>
      </rPr>
      <t xml:space="preserve">ТҰИ - 3. </t>
    </r>
    <r>
      <rPr>
        <sz val="14"/>
        <rFont val="Times New Roman"/>
        <family val="1"/>
        <charset val="204"/>
      </rPr>
      <t>Еңбек өнімділігінің жинақталған өсу индексі, 2022=100 (республика бойынша)</t>
    </r>
  </si>
  <si>
    <r>
      <rPr>
        <b/>
        <sz val="14"/>
        <rFont val="Times New Roman"/>
        <family val="1"/>
        <charset val="204"/>
      </rPr>
      <t xml:space="preserve">НИ </t>
    </r>
    <r>
      <rPr>
        <sz val="14"/>
        <rFont val="Times New Roman"/>
        <family val="1"/>
        <charset val="204"/>
      </rPr>
      <t>Еңбек өнімділігінің жинақталған өсу индексі, 2022 = 100</t>
    </r>
  </si>
  <si>
    <r>
      <rPr>
        <b/>
        <sz val="14"/>
        <rFont val="Times New Roman"/>
        <family val="1"/>
        <charset val="204"/>
      </rPr>
      <t>ТҰИ - 20</t>
    </r>
    <r>
      <rPr>
        <sz val="14"/>
        <rFont val="Times New Roman"/>
        <family val="1"/>
        <charset val="204"/>
      </rPr>
      <t>. Өңдеу өнеркәсібі өнімдерінің экспорты, млрд. АҚШ доллары (республика бойынша)</t>
    </r>
  </si>
  <si>
    <r>
      <t>НИ</t>
    </r>
    <r>
      <rPr>
        <sz val="14"/>
        <rFont val="Times New Roman"/>
        <family val="1"/>
        <charset val="204"/>
      </rPr>
      <t xml:space="preserve"> Өңдеуші өнеркәсіп өнімдерінің экспорты</t>
    </r>
  </si>
  <si>
    <r>
      <rPr>
        <b/>
        <sz val="14"/>
        <rFont val="Times New Roman"/>
        <family val="1"/>
        <charset val="204"/>
      </rPr>
      <t>ТҰИ - 25</t>
    </r>
    <r>
      <rPr>
        <sz val="14"/>
        <rFont val="Times New Roman"/>
        <family val="1"/>
        <charset val="204"/>
      </rPr>
      <t>. Инновациялар саласындағы белсенділік деңгейі (республика бойынша)</t>
    </r>
  </si>
  <si>
    <r>
      <t xml:space="preserve">МИ </t>
    </r>
    <r>
      <rPr>
        <sz val="14"/>
        <rFont val="Times New Roman"/>
        <family val="1"/>
        <charset val="204"/>
      </rPr>
      <t>Инновациялар саласындағы белсенділік деңгейі</t>
    </r>
  </si>
  <si>
    <r>
      <t xml:space="preserve">НИ </t>
    </r>
    <r>
      <rPr>
        <sz val="14"/>
        <rFont val="Times New Roman"/>
        <family val="1"/>
        <charset val="204"/>
      </rPr>
      <t>Жалпы өңірлік өнімнен ҒЗТКЖ-ға арналған ішкі шығындардың үлесі</t>
    </r>
  </si>
  <si>
    <r>
      <rPr>
        <b/>
        <sz val="14"/>
        <rFont val="Times New Roman"/>
        <family val="1"/>
        <charset val="204"/>
      </rPr>
      <t>ТҰИ - 26</t>
    </r>
    <r>
      <rPr>
        <sz val="14"/>
        <rFont val="Times New Roman"/>
        <family val="1"/>
        <charset val="204"/>
      </rPr>
      <t>. Орналастыру орындарымен қызмет көрсетілген ішкі туристер саны (республика бойынша)</t>
    </r>
  </si>
  <si>
    <r>
      <t xml:space="preserve">НИ </t>
    </r>
    <r>
      <rPr>
        <sz val="14"/>
        <rFont val="Times New Roman"/>
        <family val="1"/>
        <charset val="204"/>
      </rPr>
      <t>Орналастыру орындарымен қызмет көрсетілген ішкі туристердің саны</t>
    </r>
  </si>
  <si>
    <r>
      <t>ТҰИ - 27.</t>
    </r>
    <r>
      <rPr>
        <sz val="14"/>
        <rFont val="Times New Roman"/>
        <family val="1"/>
        <charset val="204"/>
      </rPr>
      <t xml:space="preserve"> Орналастыру орындарымен қызмет көрсетілген сырттан келетін туристердің саны (республика бойынша)</t>
    </r>
  </si>
  <si>
    <r>
      <rPr>
        <b/>
        <sz val="14"/>
        <rFont val="Times New Roman"/>
        <family val="1"/>
        <charset val="204"/>
      </rPr>
      <t>НИ</t>
    </r>
    <r>
      <rPr>
        <sz val="14"/>
        <rFont val="Times New Roman"/>
        <family val="1"/>
        <charset val="204"/>
      </rPr>
      <t xml:space="preserve"> Орналастыру орындарымен қызмет көрсетілген келуші туристердің саны</t>
    </r>
  </si>
  <si>
    <r>
      <rPr>
        <b/>
        <sz val="14"/>
        <rFont val="Times New Roman"/>
        <family val="1"/>
        <charset val="204"/>
      </rPr>
      <t>ТҰИ - 23.</t>
    </r>
    <r>
      <rPr>
        <sz val="14"/>
        <rFont val="Times New Roman"/>
        <family val="1"/>
        <charset val="204"/>
      </rPr>
      <t xml:space="preserve"> АӨК-дегі қайта өңделген өнімнің үлесі, % (республика бойынша)</t>
    </r>
  </si>
  <si>
    <r>
      <rPr>
        <b/>
        <sz val="14"/>
        <rFont val="Times New Roman"/>
        <family val="1"/>
        <charset val="204"/>
      </rPr>
      <t xml:space="preserve">Нәтиже көрсеткіші 2.1 </t>
    </r>
    <r>
      <rPr>
        <sz val="14"/>
        <rFont val="Times New Roman"/>
        <family val="1"/>
        <charset val="204"/>
      </rPr>
      <t>Тұқымдық түрлендірумен қамтылған аналық мал басының үлесі</t>
    </r>
  </si>
  <si>
    <r>
      <rPr>
        <b/>
        <sz val="14"/>
        <rFont val="Times New Roman"/>
        <family val="1"/>
        <charset val="204"/>
      </rPr>
      <t xml:space="preserve">Нәтиже көрсеткіші 2.2 </t>
    </r>
    <r>
      <rPr>
        <sz val="14"/>
        <rFont val="Times New Roman"/>
        <family val="1"/>
        <charset val="204"/>
      </rPr>
      <t>Шаруашылықтардың барлық санаттарындағы ІҚМ басының саны</t>
    </r>
  </si>
  <si>
    <r>
      <rPr>
        <b/>
        <sz val="14"/>
        <rFont val="Times New Roman"/>
        <family val="1"/>
        <charset val="204"/>
      </rPr>
      <t>Нәтиже көрсеткіші 2.3</t>
    </r>
    <r>
      <rPr>
        <sz val="14"/>
        <rFont val="Times New Roman"/>
        <family val="1"/>
        <charset val="204"/>
      </rPr>
      <t xml:space="preserve"> Шаруашылықтардың барлық санаттарындағы ҰҚМ  басының саны</t>
    </r>
  </si>
  <si>
    <r>
      <rPr>
        <b/>
        <sz val="14"/>
        <rFont val="Times New Roman"/>
        <family val="1"/>
        <charset val="204"/>
      </rPr>
      <t>Нәтиже көрсеткіші 2.4</t>
    </r>
    <r>
      <rPr>
        <sz val="14"/>
        <rFont val="Times New Roman"/>
        <family val="1"/>
        <charset val="204"/>
      </rPr>
      <t xml:space="preserve"> Шаруашылықтардың барлық санаттарындағы асыл тұқымды ІҚМ басының саны</t>
    </r>
  </si>
  <si>
    <r>
      <rPr>
        <b/>
        <sz val="14"/>
        <rFont val="Times New Roman"/>
        <family val="1"/>
        <charset val="204"/>
      </rPr>
      <t xml:space="preserve">Нәтиже көрсеткіші 2.5 </t>
    </r>
    <r>
      <rPr>
        <sz val="14"/>
        <rFont val="Times New Roman"/>
        <family val="1"/>
        <charset val="204"/>
      </rPr>
      <t>Шаруашылықтардың барлық санаттарындағы ҰҚМ асыл тұқымды мал басының саны</t>
    </r>
  </si>
  <si>
    <r>
      <rPr>
        <b/>
        <sz val="14"/>
        <rFont val="Times New Roman"/>
        <family val="1"/>
        <charset val="204"/>
      </rPr>
      <t>Нәтиже көрсеткіші 2.6</t>
    </r>
    <r>
      <rPr>
        <sz val="14"/>
        <rFont val="Times New Roman"/>
        <family val="1"/>
        <charset val="204"/>
      </rPr>
      <t xml:space="preserve"> ІҚМ асыл тұқымды мал басының импорты</t>
    </r>
  </si>
  <si>
    <r>
      <rPr>
        <b/>
        <sz val="14"/>
        <rFont val="Times New Roman"/>
        <family val="1"/>
        <charset val="204"/>
      </rPr>
      <t>Нәтиже көрсеткіші 3.1</t>
    </r>
    <r>
      <rPr>
        <sz val="14"/>
        <rFont val="Times New Roman"/>
        <family val="1"/>
        <charset val="204"/>
      </rPr>
      <t xml:space="preserve"> Етті қайта өңдеу үлесі</t>
    </r>
  </si>
  <si>
    <r>
      <rPr>
        <b/>
        <sz val="14"/>
        <rFont val="Times New Roman"/>
        <family val="1"/>
        <charset val="204"/>
      </rPr>
      <t>Нәтиже көрсеткіші 3.2</t>
    </r>
    <r>
      <rPr>
        <sz val="14"/>
        <rFont val="Times New Roman"/>
        <family val="1"/>
        <charset val="204"/>
      </rPr>
      <t xml:space="preserve"> Сүтті қайта өңдеу үлесі</t>
    </r>
  </si>
  <si>
    <r>
      <rPr>
        <b/>
        <sz val="14"/>
        <rFont val="Times New Roman"/>
        <family val="1"/>
        <charset val="204"/>
      </rPr>
      <t xml:space="preserve">Нәтиже көрсеткіші 3.3 </t>
    </r>
    <r>
      <rPr>
        <sz val="14"/>
        <rFont val="Times New Roman"/>
        <family val="1"/>
        <charset val="204"/>
      </rPr>
      <t>Майлы дақылдарды қайта өңдеу үлесі (күнбағыс)</t>
    </r>
  </si>
  <si>
    <r>
      <rPr>
        <b/>
        <sz val="14"/>
        <rFont val="Times New Roman"/>
        <family val="1"/>
        <charset val="204"/>
      </rPr>
      <t>Нәтиже көрсеткіші 3.4</t>
    </r>
    <r>
      <rPr>
        <sz val="14"/>
        <rFont val="Times New Roman"/>
        <family val="1"/>
        <charset val="204"/>
      </rPr>
      <t xml:space="preserve"> Қарақұмықты қайта өңдеу үлесі</t>
    </r>
  </si>
  <si>
    <r>
      <t xml:space="preserve">ТҰИ - 6. </t>
    </r>
    <r>
      <rPr>
        <sz val="14"/>
        <rFont val="Times New Roman"/>
        <family val="1"/>
        <charset val="204"/>
      </rPr>
      <t>Күтілетін ұзақтығы
туған кездегі халықтың өмірі, жылдар (республика бойынша)</t>
    </r>
  </si>
  <si>
    <r>
      <t xml:space="preserve">НИ - 1 </t>
    </r>
    <r>
      <rPr>
        <sz val="14"/>
        <rFont val="Times New Roman"/>
        <family val="1"/>
        <charset val="204"/>
      </rPr>
      <t>Салауатты өмір салтын ұстанатын Қазақстан азаматтарының үлесін ұлғайту (* ҚР Тұжырымдамасына сәйкес келеді)</t>
    </r>
  </si>
  <si>
    <r>
      <rPr>
        <b/>
        <sz val="14"/>
        <rFont val="Times New Roman"/>
        <family val="1"/>
        <charset val="204"/>
      </rPr>
      <t xml:space="preserve">Нәтиже көрсеткіші 1.1 </t>
    </r>
    <r>
      <rPr>
        <sz val="14"/>
        <rFont val="Times New Roman"/>
        <family val="1"/>
        <charset val="204"/>
      </rPr>
      <t>Жүрек-қан тамыры, онкологиялық, созылмалы респираторлық аурулардан және диабеттен 30-дан 70 жасқа дейінгі жастағы мерзімінен бұрын өлім-жітім қаупі деңгейін төмендету</t>
    </r>
  </si>
  <si>
    <r>
      <rPr>
        <b/>
        <sz val="14"/>
        <rFont val="Times New Roman"/>
        <family val="1"/>
        <charset val="204"/>
      </rPr>
      <t xml:space="preserve">Нәтиже көрсеткіші. </t>
    </r>
    <r>
      <rPr>
        <sz val="14"/>
        <rFont val="Times New Roman"/>
        <family val="1"/>
        <charset val="204"/>
      </rPr>
      <t>Жылжымалы медициналық кешендер қызметтерімен қамтылған халық саны (* ҚР Тұжырымдамасынан)</t>
    </r>
  </si>
  <si>
    <r>
      <t xml:space="preserve">Нәтиже көрсеткіші 1.2 </t>
    </r>
    <r>
      <rPr>
        <sz val="14"/>
        <rFont val="Times New Roman"/>
        <family val="1"/>
        <charset val="204"/>
      </rPr>
      <t xml:space="preserve">Балалар арасында семіздікпен сырқаттанушылықты төмендету (100 мың тұрғынға шаққанда 0 - 14 жас) (* </t>
    </r>
    <r>
      <rPr>
        <b/>
        <sz val="14"/>
        <rFont val="Times New Roman"/>
        <family val="1"/>
        <charset val="204"/>
      </rPr>
      <t>ҚР Тұжырымдамасына сәйкес келеді)</t>
    </r>
  </si>
  <si>
    <r>
      <t xml:space="preserve">Нәтиже көрсеткіші 1.3 </t>
    </r>
    <r>
      <rPr>
        <sz val="14"/>
        <rFont val="Times New Roman"/>
        <family val="1"/>
        <charset val="204"/>
      </rPr>
      <t>Психоактивті заттарды тұтыну салдарынан психикалық және мінез-құлық бұзылуларымен сырқаттанушылықтың төмендеуі</t>
    </r>
  </si>
  <si>
    <r>
      <t>Нәтиже көрсеткіші 1.6</t>
    </r>
    <r>
      <rPr>
        <sz val="14"/>
        <rFont val="Times New Roman"/>
        <family val="1"/>
        <charset val="204"/>
      </rPr>
      <t xml:space="preserve"> Өзін-өзі өлтіруден болатын өлім-жітім</t>
    </r>
  </si>
  <si>
    <r>
      <t xml:space="preserve">Нәтиже көрсеткіші 2.1 </t>
    </r>
    <r>
      <rPr>
        <sz val="14"/>
        <rFont val="Times New Roman"/>
        <family val="1"/>
        <charset val="204"/>
      </rPr>
      <t>Жұқтырмаған 1000 адамға шаққанда АИТВ жаңа жұқтырғандарды анықтау</t>
    </r>
  </si>
  <si>
    <r>
      <t>Нәтиже көрсеткіші 2.3</t>
    </r>
    <r>
      <rPr>
        <sz val="14"/>
        <rFont val="Times New Roman"/>
        <family val="1"/>
        <charset val="204"/>
      </rPr>
      <t xml:space="preserve"> В гепатитімен сырқаттанушылықты төмендету</t>
    </r>
  </si>
  <si>
    <r>
      <rPr>
        <b/>
        <sz val="14"/>
        <rFont val="Times New Roman"/>
        <family val="1"/>
        <charset val="204"/>
      </rPr>
      <t>Іс-шара.</t>
    </r>
    <r>
      <rPr>
        <sz val="14"/>
        <rFont val="Times New Roman"/>
        <family val="1"/>
        <charset val="204"/>
      </rPr>
      <t xml:space="preserve"> 1 жасқа дейінгі балаларды В вирустық гепатитіне қарсы вакцинациялаумен қамту</t>
    </r>
  </si>
  <si>
    <r>
      <t xml:space="preserve">НИ - 2 </t>
    </r>
    <r>
      <rPr>
        <sz val="14"/>
        <rFont val="Times New Roman"/>
        <family val="1"/>
        <charset val="204"/>
      </rPr>
      <t>Өлім-жітімнің стандартталған коэффициентін төмендету</t>
    </r>
  </si>
  <si>
    <r>
      <rPr>
        <b/>
        <sz val="14"/>
        <rFont val="Times New Roman"/>
        <family val="1"/>
        <charset val="204"/>
      </rPr>
      <t xml:space="preserve">Нәтиже көрсеткіші 1.1 </t>
    </r>
    <r>
      <rPr>
        <sz val="14"/>
        <rFont val="Times New Roman"/>
        <family val="1"/>
        <charset val="204"/>
      </rPr>
      <t xml:space="preserve">Қан айналымы жүйесі ауруларынан болатын өлім-жітімнің стандартталған коэффициентін төмендету     </t>
    </r>
    <r>
      <rPr>
        <b/>
        <sz val="14"/>
        <rFont val="Times New Roman"/>
        <family val="1"/>
        <charset val="204"/>
      </rPr>
      <t>(* ҚР тұжырымдамасына сәйкес келеді)</t>
    </r>
  </si>
  <si>
    <r>
      <rPr>
        <b/>
        <sz val="14"/>
        <rFont val="Times New Roman"/>
        <family val="1"/>
        <charset val="204"/>
      </rPr>
      <t xml:space="preserve">Нәтиже көрсеткіші 1.2 </t>
    </r>
    <r>
      <rPr>
        <sz val="14"/>
        <rFont val="Times New Roman"/>
        <family val="1"/>
        <charset val="204"/>
      </rPr>
      <t>Қатерлі аурулардан болатын өлім-жітімнің стандартталған коэффициентін төмендету (* ҚР тұжырымдамасына сәйкес келеді)</t>
    </r>
  </si>
  <si>
    <r>
      <rPr>
        <b/>
        <sz val="14"/>
        <rFont val="Times New Roman"/>
        <family val="1"/>
        <charset val="204"/>
      </rPr>
      <t>Нәтиже көрсеткіші 1.3</t>
    </r>
    <r>
      <rPr>
        <sz val="14"/>
        <rFont val="Times New Roman"/>
        <family val="1"/>
        <charset val="204"/>
      </rPr>
      <t xml:space="preserve"> 0-I сатыларда анықталған бастапқы қатерлі ісіктердің үлес салмағының өсуі (ерте диагностика деңгейі)</t>
    </r>
  </si>
  <si>
    <r>
      <rPr>
        <b/>
        <sz val="14"/>
        <rFont val="Times New Roman"/>
        <family val="1"/>
        <charset val="204"/>
      </rPr>
      <t xml:space="preserve">Нәтиже көрсеткіші 1.4 </t>
    </r>
    <r>
      <rPr>
        <sz val="14"/>
        <rFont val="Times New Roman"/>
        <family val="1"/>
        <charset val="204"/>
      </rPr>
      <t>Жол-көлік оқиғалары салдарынан 100 мың адамға шаққандағы өлім-жітім</t>
    </r>
  </si>
  <si>
    <r>
      <t xml:space="preserve">Нәтиже көрсеткіші 1.5 </t>
    </r>
    <r>
      <rPr>
        <sz val="14"/>
        <rFont val="Times New Roman"/>
        <family val="1"/>
        <charset val="204"/>
      </rPr>
      <t>Туберкулезбен сырқаттанушылықты төмендету</t>
    </r>
  </si>
  <si>
    <r>
      <t xml:space="preserve">Нәтиже көрсеткіші 2.1 </t>
    </r>
    <r>
      <rPr>
        <sz val="14"/>
        <rFont val="Times New Roman"/>
        <family val="1"/>
        <charset val="204"/>
      </rPr>
      <t xml:space="preserve">Нәресте өлімін төмендету </t>
    </r>
    <r>
      <rPr>
        <b/>
        <sz val="14"/>
        <rFont val="Times New Roman"/>
        <family val="1"/>
        <charset val="204"/>
      </rPr>
      <t>(* ҚР тұжырымдамасына сәйкес келеді)</t>
    </r>
  </si>
  <si>
    <r>
      <t>Нәтиже көрсеткіші 2.2</t>
    </r>
    <r>
      <rPr>
        <sz val="14"/>
        <rFont val="Times New Roman"/>
        <family val="1"/>
        <charset val="204"/>
      </rPr>
      <t xml:space="preserve"> Неонаталдық өлім-жітімді төмендету</t>
    </r>
  </si>
  <si>
    <r>
      <t xml:space="preserve">Нәтиже көрсеткіші 2.3 </t>
    </r>
    <r>
      <rPr>
        <sz val="14"/>
        <rFont val="Times New Roman"/>
        <family val="1"/>
        <charset val="204"/>
      </rPr>
      <t>1 жасқа дейінгі балаларды белсенді бақылаумен және скринингпен қамтуды ұлғайту</t>
    </r>
  </si>
  <si>
    <r>
      <t xml:space="preserve">Нәтиже көрсеткіші 2.4 </t>
    </r>
    <r>
      <rPr>
        <sz val="14"/>
        <rFont val="Times New Roman"/>
        <family val="1"/>
        <charset val="204"/>
      </rPr>
      <t>Бес жасқа дейінгі балалар өлім-жітімінің коэффициенті</t>
    </r>
  </si>
  <si>
    <r>
      <t>Нәтиже көрсеткіші 2.5</t>
    </r>
    <r>
      <rPr>
        <sz val="14"/>
        <rFont val="Times New Roman"/>
        <family val="1"/>
        <charset val="204"/>
      </rPr>
      <t xml:space="preserve"> Ана өлімін төмендету (* ҚР тұжырымдамасына сәйкес келеді)</t>
    </r>
  </si>
  <si>
    <r>
      <t>Нәтиже көрсеткіші 2.6</t>
    </r>
    <r>
      <rPr>
        <sz val="14"/>
        <rFont val="Times New Roman"/>
        <family val="1"/>
        <charset val="204"/>
      </rPr>
      <t xml:space="preserve"> Әйелдерді прегравидарлық даярлықпен қамтуды ұлғайту</t>
    </r>
  </si>
  <si>
    <r>
      <t xml:space="preserve">Нәтиже көрсеткіші 2.7 </t>
    </r>
    <r>
      <rPr>
        <sz val="14"/>
        <rFont val="Times New Roman"/>
        <family val="1"/>
        <charset val="204"/>
      </rPr>
      <t>Фертильді жастағы (15-49 жас) әйелдерді қазіргі заманғы контрацепциямен қамту</t>
    </r>
  </si>
  <si>
    <r>
      <t xml:space="preserve">Нәтиже көрсеткіші 2.8 </t>
    </r>
    <r>
      <rPr>
        <sz val="14"/>
        <rFont val="Times New Roman"/>
        <family val="1"/>
        <charset val="204"/>
      </rPr>
      <t>Жасөспірімдер арасында туудың төмендеуі, 15-17 жастағы 1000 қызға шаққанда</t>
    </r>
  </si>
  <si>
    <r>
      <t xml:space="preserve">Нәтиже көрсеткіші 2.9 </t>
    </r>
    <r>
      <rPr>
        <sz val="14"/>
        <rFont val="Times New Roman"/>
        <family val="1"/>
        <charset val="204"/>
      </rPr>
      <t>15-49 жастағы жүкті әйелдер арасында анемиямен сырқаттанушылықты төмендету</t>
    </r>
  </si>
  <si>
    <r>
      <t xml:space="preserve">Нәтиже көрсеткіші 3.1 </t>
    </r>
    <r>
      <rPr>
        <sz val="14"/>
        <rFont val="Times New Roman"/>
        <family val="1"/>
        <charset val="204"/>
      </rPr>
      <t>Ұлттық бағдарламаларға енгізілген барлық вакциналармен иммундаумен қамтылған халықтың нысаналы тобының үлесі кемінде 95%</t>
    </r>
  </si>
  <si>
    <r>
      <t xml:space="preserve">Нәтиже көрсеткіші 3.4 </t>
    </r>
    <r>
      <rPr>
        <sz val="14"/>
        <rFont val="Times New Roman"/>
        <family val="1"/>
        <charset val="204"/>
      </rPr>
      <t>Дәрежесі
медициналық ұйымдардың дайындығы
табиғи-техногендік сипаттағы төтенше
сипаты</t>
    </r>
  </si>
  <si>
    <r>
      <t>Нәтиже көрсеткіші 4.1</t>
    </r>
    <r>
      <rPr>
        <sz val="14"/>
        <rFont val="Times New Roman"/>
        <family val="1"/>
        <charset val="204"/>
      </rPr>
      <t xml:space="preserve"> Өңірлердің медицина қызметкерлерімен қамтамасыз етілуінің ең төменгі нормативтеріне сәйкес ауыл халқын медицина қызметкерлерімен қамтамасыз ету деңгейін арттыру (* ҚР Тұжырымдамасына сәйкес келеді)</t>
    </r>
  </si>
  <si>
    <r>
      <t xml:space="preserve">Нәтиже көрсеткіші 4.2 </t>
    </r>
    <r>
      <rPr>
        <sz val="14"/>
        <rFont val="Times New Roman"/>
        <family val="1"/>
        <charset val="204"/>
      </rPr>
      <t>Білім мен дағдыларды тәуелсіз бағалаудан табысты өткен техникалық және кәсіптік, орта білімнен кейінгі білім беру бағдарламалары бойынша бітірушілердің үлесі</t>
    </r>
  </si>
  <si>
    <r>
      <t xml:space="preserve">ОИ - 3 </t>
    </r>
    <r>
      <rPr>
        <sz val="14"/>
        <rFont val="Times New Roman"/>
        <family val="1"/>
        <charset val="204"/>
      </rPr>
      <t>Денсаулық сақтауға арналған мемлекеттік шығыстардың үлесі</t>
    </r>
  </si>
  <si>
    <r>
      <t xml:space="preserve">Нәтиже көрсеткіші 1.1 </t>
    </r>
    <r>
      <rPr>
        <sz val="14"/>
        <rFont val="Times New Roman"/>
        <family val="1"/>
        <charset val="204"/>
      </rPr>
      <t>МӘМС жүйесіндегі халықты қамту деңгейі (* ҚР тұжырымдамасына сәйкес келеді</t>
    </r>
  </si>
  <si>
    <r>
      <t xml:space="preserve">Нәтиже көрсеткіші 1.2 </t>
    </r>
    <r>
      <rPr>
        <sz val="14"/>
        <rFont val="Times New Roman"/>
        <family val="1"/>
        <charset val="204"/>
      </rPr>
      <t>Денсаулық сақтау саласындағы негізгі капиталға инвестициялар (* ҚР тұжырымдамасына сәйкес келеді)</t>
    </r>
  </si>
  <si>
    <r>
      <t xml:space="preserve">Нәтиже көрсеткіші. </t>
    </r>
    <r>
      <rPr>
        <sz val="14"/>
        <rFont val="Times New Roman"/>
        <family val="1"/>
        <charset val="204"/>
      </rPr>
      <t>СЭС зертханалық зерттеулерінің сенімділік көрсеткіші (* ҚР тұжырымдамасынан)</t>
    </r>
  </si>
  <si>
    <r>
      <t xml:space="preserve">Нәтиже көрсеткіші. </t>
    </r>
    <r>
      <rPr>
        <sz val="14"/>
        <rFont val="Times New Roman"/>
        <family val="1"/>
        <charset val="204"/>
      </rPr>
      <t>Аккредиттелген зертханалардың/орталықтардың халықаралық стандарттарға сәйкестігі үлесі (* ҚР Тұжырымдамасынан)</t>
    </r>
  </si>
  <si>
    <r>
      <rPr>
        <b/>
        <sz val="14"/>
        <rFont val="Times New Roman"/>
        <family val="1"/>
        <charset val="204"/>
      </rPr>
      <t xml:space="preserve">ТҰИ - 11. </t>
    </r>
    <r>
      <rPr>
        <sz val="14"/>
        <rFont val="Times New Roman"/>
        <family val="1"/>
        <charset val="204"/>
      </rPr>
      <t>Табысы ең төменгі күнкөріс деңгейінен төмен/кедейлік шегінен төмен халықтың үлесі (республика бойынша)</t>
    </r>
  </si>
  <si>
    <r>
      <t xml:space="preserve">НИ </t>
    </r>
    <r>
      <rPr>
        <sz val="14"/>
        <rFont val="Times New Roman"/>
        <family val="1"/>
        <charset val="204"/>
      </rPr>
      <t>Жұмыссыздық деңгейі</t>
    </r>
  </si>
  <si>
    <r>
      <rPr>
        <b/>
        <sz val="14"/>
        <rFont val="Times New Roman"/>
        <family val="1"/>
        <charset val="204"/>
      </rPr>
      <t xml:space="preserve">Нәтиже көрсеткіші. </t>
    </r>
    <r>
      <rPr>
        <sz val="14"/>
        <rFont val="Times New Roman"/>
        <family val="1"/>
        <charset val="204"/>
      </rPr>
      <t>Жұмысқа орналастырылған азаматтардың, оның ішінде жастардың саны</t>
    </r>
  </si>
  <si>
    <r>
      <t xml:space="preserve">7-ТҰИ. 
</t>
    </r>
    <r>
      <rPr>
        <sz val="14"/>
        <rFont val="Times New Roman"/>
        <family val="1"/>
        <charset val="204"/>
      </rPr>
      <t>PISA тестілеу негізінде орта білім беру нәтижелерінің сапасы, оқу сауаттылығы (республика бойынша)</t>
    </r>
  </si>
  <si>
    <r>
      <t xml:space="preserve">ТҰИ - 8. </t>
    </r>
    <r>
      <rPr>
        <sz val="14"/>
        <rFont val="Times New Roman"/>
        <family val="1"/>
        <charset val="204"/>
      </rPr>
      <t>PISA тестілеу негізінде орта білім беру нәтижелерінің сапасы, математикалық сауаттылық (республика бойынша)</t>
    </r>
  </si>
  <si>
    <r>
      <t xml:space="preserve">ТҰИ - 9. </t>
    </r>
    <r>
      <rPr>
        <sz val="14"/>
        <rFont val="Times New Roman"/>
        <family val="1"/>
        <charset val="204"/>
      </rPr>
      <t>PISA тестілеу негізінде орта білім беру нәтижелерінің сапасы, жаратылыстану-ғылыми сауаттылығы (республика бойынша)</t>
    </r>
  </si>
  <si>
    <r>
      <t xml:space="preserve">1-МИ  </t>
    </r>
    <r>
      <rPr>
        <sz val="14"/>
        <rFont val="Times New Roman"/>
        <family val="1"/>
        <charset val="204"/>
      </rPr>
      <t>2-ден 6 жасқа дейінгі балаларды сапалы мектепке дейінгі тәрбиемен және оқытумен қамту, %</t>
    </r>
  </si>
  <si>
    <r>
      <t>НИ - 2</t>
    </r>
    <r>
      <rPr>
        <sz val="14"/>
        <rFont val="Times New Roman"/>
        <family val="1"/>
        <charset val="204"/>
      </rPr>
      <t xml:space="preserve"> Меншік нысанына қарамастан тәрбие мен оқыту сапасын бағалау өлшемдеріне сәйкес келетін мектепке дейінгі ұйымдардың үлесі</t>
    </r>
  </si>
  <si>
    <r>
      <t xml:space="preserve">Нәтиже көрсеткіші 1.1 </t>
    </r>
    <r>
      <rPr>
        <sz val="14"/>
        <rFont val="Times New Roman"/>
        <family val="1"/>
        <charset val="204"/>
      </rPr>
      <t>Балалардың мектепалды дайындық деңгейі</t>
    </r>
  </si>
  <si>
    <r>
      <t xml:space="preserve">Нәтиже көрсеткіші 2.1 </t>
    </r>
    <r>
      <rPr>
        <sz val="14"/>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</si>
  <si>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r>
      <t xml:space="preserve">Нәтиже көрсеткіші 2.2 </t>
    </r>
    <r>
      <rPr>
        <sz val="14"/>
        <rFont val="Times New Roman"/>
        <family val="1"/>
        <charset val="204"/>
      </rPr>
      <t>Біліктілікті арттыру курстарынан өткен мектепке дейінгі ұйымдар педагогтарының үлес</t>
    </r>
    <r>
      <rPr>
        <b/>
        <sz val="14"/>
        <rFont val="Times New Roman"/>
        <family val="1"/>
        <charset val="204"/>
      </rPr>
      <t>і</t>
    </r>
  </si>
  <si>
    <r>
      <t xml:space="preserve">1.2 Нәтиже көрсеткіші  </t>
    </r>
    <r>
      <rPr>
        <sz val="14"/>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</si>
  <si>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r>
      <rPr>
        <b/>
        <sz val="14"/>
        <rFont val="Times New Roman"/>
        <family val="1"/>
        <charset val="204"/>
      </rPr>
      <t xml:space="preserve">1.3 Нәтиже көрсеткіші. </t>
    </r>
    <r>
      <rPr>
        <sz val="14"/>
        <rFont val="Times New Roman"/>
        <family val="1"/>
        <charset val="204"/>
      </rPr>
      <t>Жоғары жылдамдықты Интернетпен қамтылған мектептердің үлесі</t>
    </r>
  </si>
  <si>
    <r>
      <rPr>
        <b/>
        <sz val="14"/>
        <rFont val="Times New Roman"/>
        <family val="1"/>
        <charset val="204"/>
      </rPr>
      <t xml:space="preserve">1.4 Нәтиже көрсеткіші  </t>
    </r>
    <r>
      <rPr>
        <sz val="14"/>
        <rFont val="Times New Roman"/>
        <family val="1"/>
        <charset val="204"/>
      </rPr>
      <t>Инклюзивті білім беру үшін жағдай жасаған мектепке дейінгі ұйымдардың үлесі</t>
    </r>
  </si>
  <si>
    <r>
      <rPr>
        <b/>
        <sz val="14"/>
        <rFont val="Times New Roman"/>
        <family val="1"/>
        <charset val="204"/>
      </rPr>
      <t>1.5 Нәтиже көрсеткіші</t>
    </r>
    <r>
      <rPr>
        <sz val="14"/>
        <rFont val="Times New Roman"/>
        <family val="1"/>
        <charset val="204"/>
      </rPr>
      <t xml:space="preserve"> Инклюзивті білім беру үшін жағдай жасаған мектептердің үлесі</t>
    </r>
  </si>
  <si>
    <r>
      <rPr>
        <b/>
        <sz val="14"/>
        <rFont val="Times New Roman"/>
        <family val="1"/>
        <charset val="204"/>
      </rPr>
      <t xml:space="preserve">1.6 Нәтиже көрсеткіші </t>
    </r>
    <r>
      <rPr>
        <sz val="14"/>
        <rFont val="Times New Roman"/>
        <family val="1"/>
        <charset val="204"/>
      </rPr>
      <t>Инклюзивті білім беру үшін жағдай жасаған ТжКБ үлесі</t>
    </r>
  </si>
  <si>
    <r>
      <t xml:space="preserve">ТҰИ - 14. </t>
    </r>
    <r>
      <rPr>
        <sz val="14"/>
        <rFont val="Times New Roman"/>
        <family val="1"/>
        <charset val="204"/>
      </rPr>
      <t>ТМС реттейтін жылумен, сумен жабдықтау және су бұру желілерінің тозу деңгейі, % (республика бойынша)</t>
    </r>
  </si>
  <si>
    <r>
      <t xml:space="preserve">ТҰИ - 15. </t>
    </r>
    <r>
      <rPr>
        <sz val="14"/>
        <rFont val="Times New Roman"/>
        <family val="1"/>
        <charset val="204"/>
      </rPr>
      <t>Халықтың экологиялық өмір сүру сапасына қанағаттану деңгейі (республика бойынша)</t>
    </r>
  </si>
  <si>
    <r>
      <t xml:space="preserve">НИ </t>
    </r>
    <r>
      <rPr>
        <sz val="14"/>
        <rFont val="Times New Roman"/>
        <family val="1"/>
        <charset val="204"/>
      </rPr>
      <t>Халықтың экологиялық өмір сүру сапасына қанағаттану деңгейі</t>
    </r>
  </si>
  <si>
    <r>
      <t>МИ</t>
    </r>
    <r>
      <rPr>
        <sz val="14"/>
        <rFont val="Times New Roman"/>
        <family val="1"/>
        <charset val="204"/>
      </rPr>
      <t>- Халықты қалдықтарды жинау және шығару жөніндегі қызметтермен қамтамасыз ету</t>
    </r>
  </si>
  <si>
    <r>
      <t>12-НИ қала</t>
    </r>
    <r>
      <rPr>
        <sz val="14"/>
        <rFont val="Times New Roman"/>
        <family val="1"/>
        <charset val="204"/>
      </rPr>
      <t xml:space="preserve"> (республика бойынша)</t>
    </r>
  </si>
  <si>
    <r>
      <t>13-НИ .</t>
    </r>
    <r>
      <rPr>
        <sz val="14"/>
        <rFont val="Times New Roman"/>
        <family val="1"/>
        <charset val="204"/>
      </rPr>
      <t xml:space="preserve"> ауыл (республика бойынша)</t>
    </r>
  </si>
  <si>
    <r>
      <t>Нәтиже көрсеткіші 1</t>
    </r>
    <r>
      <rPr>
        <sz val="14"/>
        <rFont val="Times New Roman"/>
        <family val="1"/>
        <charset val="204"/>
      </rPr>
      <t>. Үлгілік ғимараттарда орналасқан елді мекендердегі мектептердің үлесі</t>
    </r>
  </si>
  <si>
    <r>
      <t xml:space="preserve">1.2 Нәтиже көрсеткіші </t>
    </r>
    <r>
      <rPr>
        <sz val="14"/>
        <rFont val="Times New Roman"/>
        <family val="1"/>
        <charset val="204"/>
      </rPr>
      <t>. Балаларды қосымша біліммен қамту, %</t>
    </r>
  </si>
  <si>
    <r>
      <t xml:space="preserve">1.3 Нәтиже көрсеткіші  </t>
    </r>
    <r>
      <rPr>
        <sz val="14"/>
        <rFont val="Times New Roman"/>
        <family val="1"/>
        <charset val="204"/>
      </rPr>
      <t>Үлгілік ғимараттарда орналасқан техникалық және кәсіптік, орта білімнен кейінгі білім беру (ТжКБ) объектілерінің үлесі</t>
    </r>
  </si>
  <si>
    <r>
      <t xml:space="preserve">2.1 Нәтиже көрсеткіші </t>
    </r>
    <r>
      <rPr>
        <sz val="14"/>
        <rFont val="Times New Roman"/>
        <family val="1"/>
        <charset val="204"/>
      </rPr>
      <t>Медициналық ұйымдар ғимараттарының тозу деңгейін төмендету</t>
    </r>
  </si>
  <si>
    <r>
      <t xml:space="preserve">Нәтиже көрсеткіші. </t>
    </r>
    <r>
      <rPr>
        <sz val="14"/>
        <rFont val="Times New Roman"/>
        <family val="1"/>
        <charset val="204"/>
      </rPr>
      <t>Медициналық көмек көрсетудің әлемдік стандарттарына сәйкес келетін жаңа және жаңғыртылған денсаулық сақтау объектілерінің жыл сайынғы саны</t>
    </r>
    <r>
      <rPr>
        <b/>
        <sz val="14"/>
        <rFont val="Times New Roman"/>
        <family val="1"/>
        <charset val="204"/>
      </rPr>
      <t xml:space="preserve"> (* ҚР Тұжырымдамасынан)</t>
    </r>
  </si>
  <si>
    <r>
      <t xml:space="preserve">3.1 Нәтиже көрсеткіші  </t>
    </r>
    <r>
      <rPr>
        <sz val="14"/>
        <rFont val="Times New Roman"/>
        <family val="1"/>
        <charset val="204"/>
      </rPr>
      <t>Мәдениет объектілерінің санын ұлғайту</t>
    </r>
  </si>
  <si>
    <r>
      <t xml:space="preserve">4.1 Нәтиже көрсеткіші . </t>
    </r>
    <r>
      <rPr>
        <sz val="14"/>
        <rFont val="Times New Roman"/>
        <family val="1"/>
        <charset val="204"/>
      </rPr>
      <t>Дене шынықтырумен және спортпен шұғылданатын азаматтардың санын жалпы халықтың 50% -ына дейін жеткізу</t>
    </r>
  </si>
  <si>
    <r>
      <t>5.1 Нәтиже көрсеткіші</t>
    </r>
    <r>
      <rPr>
        <sz val="14"/>
        <rFont val="Times New Roman"/>
        <family val="1"/>
        <charset val="204"/>
      </rPr>
      <t xml:space="preserve"> Жақсы және қанағаттанарлық жағдайдағы ішкі жолдар үлесін ұлғайту</t>
    </r>
  </si>
  <si>
    <r>
      <t xml:space="preserve"> 6.2 Нәтиже көрсеткіші. </t>
    </r>
    <r>
      <rPr>
        <sz val="14"/>
        <rFont val="Times New Roman"/>
        <family val="1"/>
        <charset val="204"/>
      </rPr>
      <t>Электр желілерінің тозуын төмендету</t>
    </r>
  </si>
  <si>
    <r>
      <rPr>
        <b/>
        <sz val="14"/>
        <rFont val="Times New Roman"/>
        <family val="1"/>
        <charset val="204"/>
      </rPr>
      <t xml:space="preserve">6.1 Нәтиже көрсеткіші </t>
    </r>
    <r>
      <rPr>
        <sz val="14"/>
        <color rgb="FFFF0000"/>
        <rFont val="Times New Roman"/>
        <family val="1"/>
        <charset val="204"/>
      </rPr>
      <t xml:space="preserve"> </t>
    </r>
    <r>
      <rPr>
        <sz val="14"/>
        <rFont val="Times New Roman"/>
        <family val="1"/>
        <charset val="204"/>
      </rPr>
      <t>Облыс тұрғындарының сумен қамтамасыз етілуі</t>
    </r>
  </si>
  <si>
    <r>
      <t xml:space="preserve">Нәтиже көрсеткіші.  </t>
    </r>
    <r>
      <rPr>
        <sz val="14"/>
        <rFont val="Times New Roman"/>
        <family val="1"/>
        <charset val="204"/>
      </rPr>
      <t>Су бұру желілерінің тозуын төмендету</t>
    </r>
  </si>
  <si>
    <r>
      <t>6.3 Нәтиже көрсеткіші</t>
    </r>
    <r>
      <rPr>
        <sz val="14"/>
        <rFont val="Times New Roman"/>
        <family val="1"/>
        <charset val="204"/>
      </rPr>
      <t xml:space="preserve"> Жылумен жабдықтау инфрақұрылымының тозуын төмендету</t>
    </r>
  </si>
  <si>
    <r>
      <t xml:space="preserve">6.4 Нәтиже көрсеткіші  </t>
    </r>
    <r>
      <rPr>
        <sz val="14"/>
        <rFont val="Times New Roman"/>
        <family val="1"/>
        <charset val="204"/>
      </rPr>
      <t>Пайдалануға берілген тұрғын үй ғимараттарының жалпы ауданы</t>
    </r>
  </si>
  <si>
    <r>
      <t xml:space="preserve">7.1Нәтиже көрсеткіші </t>
    </r>
    <r>
      <rPr>
        <sz val="14"/>
        <rFont val="Times New Roman"/>
        <family val="1"/>
        <charset val="204"/>
      </rPr>
      <t>Қызмет көрсетілетін аумақтың ветеринариялық-санитариялық салауаттылығын қамтамасыз ету</t>
    </r>
  </si>
  <si>
    <r>
      <rPr>
        <b/>
        <sz val="14"/>
        <rFont val="Times New Roman"/>
        <family val="1"/>
        <charset val="204"/>
      </rPr>
      <t xml:space="preserve">7.3 нәтиже көрсеткіші </t>
    </r>
    <r>
      <rPr>
        <sz val="14"/>
        <rFont val="Times New Roman"/>
        <family val="1"/>
        <charset val="204"/>
      </rPr>
      <t>ҚТҚ полигондарын салуға қажеттілікті қысқарту</t>
    </r>
  </si>
  <si>
    <r>
      <t xml:space="preserve">Нәтиже көрсеткіші </t>
    </r>
    <r>
      <rPr>
        <sz val="14"/>
        <rFont val="Times New Roman"/>
        <family val="1"/>
        <charset val="204"/>
      </rPr>
      <t>Учаскелік полиция пункттерінің санын қолданыстағы тиесілік нормаларына дейін жеткізу</t>
    </r>
  </si>
  <si>
    <r>
      <rPr>
        <b/>
        <sz val="14"/>
        <rFont val="Times New Roman"/>
        <family val="1"/>
        <charset val="204"/>
      </rPr>
      <t xml:space="preserve">НИ </t>
    </r>
    <r>
      <rPr>
        <sz val="14"/>
        <rFont val="Times New Roman"/>
        <family val="1"/>
        <charset val="204"/>
      </rPr>
      <t>ЖІӨ-дегі ШОК ЖҚҚ үлесі (облыс бойынша)</t>
    </r>
  </si>
  <si>
    <r>
      <t>Нәтиже көрсеткіші  О</t>
    </r>
    <r>
      <rPr>
        <sz val="14"/>
        <color theme="1"/>
        <rFont val="Times New Roman"/>
        <family val="1"/>
        <charset val="204"/>
      </rPr>
      <t>қымайтын, жұмыс істемейтін және кәсіби дағдыларға ие болмайтын жастардың үлесі (15-тен 35 жасқа дейінгі</t>
    </r>
  </si>
  <si>
    <r>
      <t xml:space="preserve">Мероприятие. Выпуск информационных материалов в СМИ  по профилактике наркомании, лудомании и правонарушений среди молодёжи </t>
    </r>
    <r>
      <rPr>
        <i/>
        <sz val="14"/>
        <rFont val="Times New Roman"/>
        <family val="1"/>
        <charset val="204"/>
      </rPr>
      <t>(публикации, статьи)</t>
    </r>
  </si>
  <si>
    <r>
      <t xml:space="preserve">Нәтиже көрсеткіші. </t>
    </r>
    <r>
      <rPr>
        <sz val="14"/>
        <color rgb="FF000000"/>
        <rFont val="Times New Roman"/>
        <family val="1"/>
        <charset val="204"/>
      </rPr>
      <t>Облыстағы тілдік ахуал мәселелері бойынша әлеуметтік және талдамалық зерттеулер жүргізу</t>
    </r>
  </si>
  <si>
    <t>Ғылыми-техникалық саланы дамытуға, басымдықтар мен қолдау шараларын, сондай-ақ жобалар мен бастамаларды айқындауға бағытталған келісілген шешімдер мен ұсынымдар әзірлеу</t>
  </si>
  <si>
    <t>ед.</t>
  </si>
  <si>
    <t>Облыс әкімінің  орынбасары М.И. Дүзелбаев Қ.М, ЖҚҮӘББ басшысы Р.С. Елжасов, ЕҰО директоры Н.Т. Бибулаев, аудандар (қала) әкімдері, КО, ЖҚБО</t>
  </si>
  <si>
    <t>Облыс әкімініңі орынбасары Қ.М.Дүзелбаев, ЖҚҮӘББ басшысы Р.С.Елжасов, аудандар мен Петропавл қаласының әкімдері</t>
  </si>
  <si>
    <r>
      <rPr>
        <sz val="14"/>
        <rFont val="Times New Roman"/>
        <family val="1"/>
        <charset val="204"/>
      </rPr>
      <t>ҚСҚҚБ басшысы   Ансатбаев Қ.Д., ЖҚҮӘББ басшысы Р.С. Елжасов,</t>
    </r>
    <r>
      <rPr>
        <sz val="14"/>
        <color rgb="FFFF0000"/>
        <rFont val="Times New Roman"/>
        <family val="1"/>
        <charset val="204"/>
      </rPr>
      <t xml:space="preserve"> </t>
    </r>
    <r>
      <rPr>
        <sz val="14"/>
        <rFont val="Times New Roman"/>
        <family val="1"/>
        <charset val="204"/>
      </rPr>
      <t>МТДАІБ басшысы    ,</t>
    </r>
    <r>
      <rPr>
        <sz val="14"/>
        <color rgb="FFFF0000"/>
        <rFont val="Times New Roman"/>
        <family val="1"/>
        <charset val="204"/>
      </rPr>
      <t xml:space="preserve"> </t>
    </r>
    <r>
      <rPr>
        <sz val="14"/>
        <rFont val="Times New Roman"/>
        <family val="1"/>
        <charset val="204"/>
      </rPr>
      <t>ДШСБ басшысы Рамазанова К.А</t>
    </r>
    <r>
      <rPr>
        <sz val="14"/>
        <color rgb="FFFF0000"/>
        <rFont val="Times New Roman"/>
        <family val="1"/>
        <charset val="204"/>
      </rPr>
      <t>,</t>
    </r>
    <r>
      <rPr>
        <sz val="14"/>
        <rFont val="Times New Roman"/>
        <family val="1"/>
        <charset val="204"/>
      </rPr>
      <t>салалық басқармалар, аудан және кала әкімдіктері мен Петропавл қаласының әкімдіктері</t>
    </r>
  </si>
  <si>
    <t>ҚСҚҚБ басшысы   Ансатбаев Қ.Д, ББ басшысы Сұрағанова А.А, СҚО білім бөлімдерінің басшылары</t>
  </si>
  <si>
    <t>ЭТҮКШБ басшысы Беспаев А.Ж., аудандар мен Петропавл қаласының әкімдері</t>
  </si>
  <si>
    <t>ЭТҮКШБ басшысы Беспаев.А.Ж., аудандар мен Петропавл қаласының әкімдері</t>
  </si>
  <si>
    <t>ЭТҮКШБ басшысы Беспаев.А.Ж.,  ҚСҚҚБ басшысы  Ансатбаев.Қ.Д,аудандар мен Петропавл қаласының әкімдері</t>
  </si>
  <si>
    <t xml:space="preserve">Облыс әкімінің бірінші орынбасары  Тасмаганбетов М.И., ТРТПРБ басшысы ., </t>
  </si>
  <si>
    <t>ТРТПРБ басшысы ., ЭД Сабиев Т.М.</t>
  </si>
  <si>
    <t>ТРТПРБ басшысы , ІСБ басшысы Хабибулин А.Е., ББ басшысы Сұрағанова А.А.., ЭД  басшысы Сабиев Т.М., аудандар мен Петропавл қаласының әкімдері</t>
  </si>
  <si>
    <t xml:space="preserve"> ЭТҮКШБ басшысы Ансатбаев Қ.Д., ТРТПРБ басшысы., аудандар мен Петропавл қаласының әкімдері</t>
  </si>
  <si>
    <t>ҚСҚҚБ басшысы   Ансатбаев.Қ.Д, ББ басшысы Сұрағанова А.А,СҚО білім бөлімдерінің басшылары</t>
  </si>
  <si>
    <t>ҚСҚҚБ басшысы   Ансатбаев.Қ.Д ББ басшысы Сұрағанова А.А,СҚО білім бөлімдерінің басшылары</t>
  </si>
  <si>
    <t>ҚСҚҚБ басшысы  Ансатбаев.Қ.Д, ББ басшысы Сұрағанова А.А,СҚО білім бөлімдерінің басшылары</t>
  </si>
  <si>
    <t xml:space="preserve">ҚСҚҚБ басшысы   Ансатбаев.Қ.ДДСБ басшысы С.Ө. Амрин </t>
  </si>
  <si>
    <t xml:space="preserve">Облыс әкімінің орынбасары Жумагулов Ж.Р., МТДАІБ басшысы    ., аудандар мен Петропавл қаласының әкімдіктері  </t>
  </si>
  <si>
    <t xml:space="preserve">ҚСҚҚБ басшысы   Ансатбаев.Қ.Д,  МТДАІБ басшысы., аудандар мен Петропавл қаласының әкімдіктері  </t>
  </si>
  <si>
    <t xml:space="preserve">МТДАІБ басшысы    ., аудандар мен Петропавл қаласының әкімдіктері </t>
  </si>
  <si>
    <t xml:space="preserve">МТДАІБ басшысы,    аудандар мен Петропавл қаласының әкімдіктері </t>
  </si>
  <si>
    <t>ҚСҚҚБ басшысы   Ансатбаев.Қ.Д,, ДШСБ басшысы Рамазанова К.А.., аудан әкімдері</t>
  </si>
  <si>
    <t>102</t>
  </si>
  <si>
    <t>ЖКАЖБ басшы Шортыбаев Е.,ЭТҮКШБ басшысы   Беспаев.А.Ж, ҚСҚҚБ басшысы   Ансатбаев.Қ.Д аудан және Петропавл қаласының әкімі</t>
  </si>
  <si>
    <t>Облыс әкімінің орынбасары Кеңесов Н.М., ЭТҮКШБ басшысы   Беспаев.А.Ж.</t>
  </si>
  <si>
    <t>ЭТҮКШБ басшысы   Беспаев.А.Ж. ., аудан әкімдері</t>
  </si>
  <si>
    <t>ЭТҮКШБ басшысы   Беспаев.А.Ж.  аудан әкімдері</t>
  </si>
  <si>
    <t>ЭТҮКШБ басшысы    Беспаев.А.Ж.., аудан әкімдері</t>
  </si>
  <si>
    <t>ЭТҮКШБ басшысы   Беспаев.А.Ж. аудан әкімдері</t>
  </si>
  <si>
    <t>ЭТҮКШБ басшысы   Беспаев.А.Ж.., аудан әкімдері</t>
  </si>
  <si>
    <t>ЭТҮКШБ басшысы   Беспаев.А.Ж., аудан әкімдері</t>
  </si>
  <si>
    <t>Облыс әкімінің орынбасары Н.М, Кеңесов., ЭТҮКШБ басшысы   Беспаев.А.Ж.</t>
  </si>
  <si>
    <t>ЭТҮКШБ басшысы   Беспаев.А.Ж. ., ЭТҮК СҚО бөлім басшылары</t>
  </si>
  <si>
    <t>ЭТҮКШБ басшысы Беспаев А.Ж,  Ақжар акданының әкімі</t>
  </si>
  <si>
    <t>ЭТҮКШБ басшысы   Беспаев.А.Ж.,  Ақжар акданының әкімі</t>
  </si>
  <si>
    <t>ЭТҮКШБ басшысы    Беспаев А.Ж Д.К.,.,  Ғ.Мүсірепов ауданының әкімі</t>
  </si>
  <si>
    <t>ЭТҮКШБ басшысы   Беспаев.А.Ж.</t>
  </si>
  <si>
    <t>Облыс әкімінің бірінші орынбасары Тасмаганбетов М.И., ҚСҚҚБ басшысы   Ансатбаев.Қ.Д</t>
  </si>
  <si>
    <t>қабылдау актісі</t>
  </si>
  <si>
    <t>бекітілген құжат</t>
  </si>
  <si>
    <t xml:space="preserve">ҚСҚҚБ басшысы  Ансатбаев.Қ.Д, </t>
  </si>
  <si>
    <t xml:space="preserve">ҚСҚҚБ басшысы  Ансатбаев.Қ.Д,ЭТҮКШБ басшысы   Беспаев.А.Ж </t>
  </si>
  <si>
    <t>Іс-шара. Ғимарат қасбеттерін жаңарту</t>
  </si>
  <si>
    <t>Іс-шара. Қоғамдық кеңістікті абаттандыру</t>
  </si>
  <si>
    <t>Іс-шара. Облыс орталығының брендбукін бекіту, ландшафтық мастер-жоспарларды, жарық мастер-жоспарын, көгалдандыру сапасының стандартын әзірлеу</t>
  </si>
  <si>
    <t>Іс-шара. Бірыңғай сәулеттік келбетті қалыптастыру стандарттарын әзірлеу</t>
  </si>
  <si>
    <t>Ведомственные данные</t>
  </si>
  <si>
    <t>134</t>
  </si>
  <si>
    <t>136</t>
  </si>
  <si>
    <t>137</t>
  </si>
  <si>
    <t>138</t>
  </si>
  <si>
    <t xml:space="preserve"> с/о әкімінің шешімі</t>
  </si>
  <si>
    <t>берілген қаражат шегінде</t>
  </si>
  <si>
    <t>3 қорғаныш дамбхасын (Бескөл, Тепличное, Прибрежное) экоқолдануға енгізу, Петропавл қаласының Заречный тұрғындарын көшіру және республикалық автожолды қайта жаңарту</t>
  </si>
  <si>
    <t>Объектiнi қауiпсiз және нормативтiк талаптарға сәйкес техникалық жай-күйге келтiру, бұл бригада батальоны үшiн қызметтi атқарудың тиiстi жағдайларын қамтамасыз етедi Ә/Б 99275</t>
  </si>
  <si>
    <t>Облыс әкімінің орынбасары Н.М. Кеңесов, облыс әкімі аппаратының басшысы Р.Қ. Әлішев, ТМККК бөлімінің басшысы С.Ғ. Гайсин, ТЖД бастығы Ж.С. Асқаров, МТҚӨБ басшысы И.О. Попов, МТҚӨБ мамандандырылған базасының басшысы Мамуров А.Б., аудандар мен Петропавл қаласының әкімдіктері</t>
  </si>
  <si>
    <t>Облыс әкімінің орынбасары Н.М.Кеңесов, ТЖД бастығы Ж.С.Асқаров, ТҚЖА бөлімінің басшысы С.Ғ.Ғайсин, аудандар мен Петропавл қаласының әкімдіктері</t>
  </si>
  <si>
    <t>Нәтиже көрсеткіші 7.2 ТЖ ден қою үшін инфрақұрылыммен қамтамасыз етілу деңгейі</t>
  </si>
  <si>
    <t>Облыс әкімі аппаратының басшысы Р.Қ. Әлішев, облыс әкімінің әскери қауіпсіздік және қорғаныс мәселелері жөніндегі көмекшісі Д.Т. Толыбай, МҚАТМБ басшысы И.О. Попов, МҚАТМБ мамандандырылған базасының басшысы А.Б. Мамуров</t>
  </si>
  <si>
    <t xml:space="preserve">ТРТПРБ басшысы , ЭТҮКШБ басшысы  Беспаев А.Ж, </t>
  </si>
  <si>
    <t>ҚСҚҚБ басшысы   Ансатбаев.Қ.Д, 
КИИДБ басшысы   Амрин Д.Ө</t>
  </si>
  <si>
    <t>Облыс әкімінің бірінші орынбасары
Тасмағанбетов М.И.,ТРТПРБ басшысы ТРРП ., Петропавл қ. әкімі Мұхамедиев С.М.</t>
  </si>
  <si>
    <t>ТРТПРБ басшысы ., Петропавл қ. әкімі Мұхамедиев С.М.</t>
  </si>
  <si>
    <t>ТРТПРБ басшысы., Петропавл қ. әкімі Мұхамедиев С.М.</t>
  </si>
  <si>
    <t>29</t>
  </si>
  <si>
    <t>164</t>
  </si>
  <si>
    <t>Облыс әкімінің орынбасары Жұмағұлов Ж.Р., МТДАІБ басшысы  .,  аудандар мен Петропавл қ. әкімдері</t>
  </si>
  <si>
    <t>МТДАІБ басшысы .,  аудандар мен Петропавл қ. әкімдері</t>
  </si>
  <si>
    <t>Мақсат: Сотталғандарды жұмысқа орналастыруды арттыруға жәрдемдесу</t>
  </si>
  <si>
    <t> 1</t>
  </si>
  <si>
    <t>Информация</t>
  </si>
  <si>
    <t> 5</t>
  </si>
  <si>
    <t>Заказ</t>
  </si>
  <si>
    <t>Келісім шарт</t>
  </si>
  <si>
    <t>2025ға  %</t>
  </si>
  <si>
    <t>Облыс әкімінің бірінші орынбасары М.И. Тасмағанбетов, ҚАЖД бастығының орынбасары М.С. Оралбаев</t>
  </si>
  <si>
    <t>ҚАЖД бастығының орынбасары М.С. Оралбаев</t>
  </si>
  <si>
    <t>РБ, басқа көздер</t>
  </si>
  <si>
    <t>Кәсіпкерлік субъектілерін тарту</t>
  </si>
  <si>
    <t>Тапсырыстар көлемін ұлғайту</t>
  </si>
  <si>
    <t>Материалдық-техникалық базаны нығайту және инфрақұрылымды жаңарту</t>
  </si>
  <si>
    <t>Өндіріс көлемін кеңейту</t>
  </si>
  <si>
    <r>
      <t xml:space="preserve"> </t>
    </r>
    <r>
      <rPr>
        <b/>
        <sz val="14"/>
        <rFont val="Times New Roman"/>
        <family val="1"/>
        <charset val="204"/>
      </rPr>
      <t>НИ</t>
    </r>
    <r>
      <rPr>
        <sz val="14"/>
        <rFont val="Times New Roman"/>
        <family val="1"/>
        <charset val="204"/>
      </rPr>
      <t xml:space="preserve"> Қылмыстық-атқару жүйесі мекемелерінде сотталғандардың еңбекпен қамтылуының өсуі</t>
    </r>
  </si>
  <si>
    <r>
      <t xml:space="preserve">НИ </t>
    </r>
    <r>
      <rPr>
        <sz val="14"/>
        <rFont val="Times New Roman"/>
        <family val="1"/>
        <charset val="204"/>
      </rPr>
      <t>ҚАЖ мекемелерінде кәсіптік оқудан өткен сотталғандар санын ұлғайту</t>
    </r>
  </si>
  <si>
    <t>Іс-шара.ҚАЖ кәсіпорындарының өндірістік қызметін қолдауға және дамытуға инвесторларды тарту</t>
  </si>
  <si>
    <t>Іс-шара.ҚАЖ мекемелерінің аумағында өндіріс ашуға (орналастыруға) кәсіпкерлік субъектілерін тарта отырып, жаңа жұмыс орындарын ашу"</t>
  </si>
  <si>
    <t>Іс-шара._x000D_
Жаңа өндірістік жабдықтарды сатып алу, ҚАЖ мекемелерінің өндірістік үй-жайларын жөндеу және олардың инженерлік-техникалық желілерін жақсарту</t>
  </si>
  <si>
    <t>Іс-шара.
«Еңбек-Қызылжар» РМК филиалының кәсіпорындарында тауарлар өндіру бойынша тапсырыстарды орналастыру</t>
  </si>
  <si>
    <t>Іс-шара._x000D_
ҚАЖ мекемелері үшін жаңа өндірістік ғимараттар салу</t>
  </si>
  <si>
    <t>Мақсат: Ауыл шаруашылығының жалпы өнімінің көлемін 2 есеге ұлғайту</t>
  </si>
  <si>
    <r>
      <rPr>
        <b/>
        <sz val="14"/>
        <rFont val="Times New Roman"/>
        <family val="1"/>
        <charset val="204"/>
      </rPr>
      <t>НИ</t>
    </r>
    <r>
      <rPr>
        <sz val="14"/>
        <rFont val="Times New Roman"/>
        <family val="1"/>
        <charset val="204"/>
      </rPr>
      <t xml:space="preserve"> - 1 Ауыл шаруашылығы жалпы өнімінің нақты көлем индексі</t>
    </r>
  </si>
  <si>
    <t>Облыс әкімінің бірінші орынбасары М.И.Тасмағанбетов, ШҚҚЖБ басшысы Д.М.Тоқужинов</t>
  </si>
  <si>
    <t>Іс-шара. Командалық-штабтық оқу-жаттығуларға қатысу</t>
  </si>
  <si>
    <t>ШҚҚЖБ басшысы Д.М.Тоқужинов</t>
  </si>
  <si>
    <t>берілген каражат шегінде</t>
  </si>
  <si>
    <t>НИ - 2 АӨК-дегі негізгі капиталға инвестициялар</t>
  </si>
  <si>
    <t>проекті саны</t>
  </si>
  <si>
    <t>инвестиция есебінен тартылған инвестициялар көлемі. Субсидия</t>
  </si>
  <si>
    <t>проект саны</t>
  </si>
  <si>
    <t>мың  тонна</t>
  </si>
  <si>
    <t>Нәтиже көрсеткіші 1.1 Енгізілген минералдық тыңайтқыштар көлемі</t>
  </si>
  <si>
    <t>Нәтиже көрсеткіші 1.2 Ауыл шаруашылығы дақылдарының элиталық тұқымдарының үлесі</t>
  </si>
  <si>
    <t>Нәтиже көрсеткіші 1.3 Ауыл шаруашылығы техникасын жаңарту деңгейі</t>
  </si>
  <si>
    <t>Ақжар ауданының әкімі Тельтаев Н.З</t>
  </si>
  <si>
    <t>Облыс әкімінің орынбасары Кеңесов Н.М., ЭТҮКШБ басшысы  Беспаев.А.Ж</t>
  </si>
  <si>
    <t>ЭТҮКШБ басшысы   Беспаев.А.Ж Д.К., ЭТҮК СҚО бөлім басшылары</t>
  </si>
  <si>
    <t>ЭТҮКШБ басшысы   Беспаев.А.Ж., ЭТҮК СҚО бөлім басшылары</t>
  </si>
  <si>
    <t>ЭТҮКШБ басшысы   Беспаев.А.Ж, ЭТҮК СҚО бөлім басшылары</t>
  </si>
  <si>
    <t>статьи</t>
  </si>
  <si>
    <t>Мероприятие. Увеличение количества доли адаптированных зарубежных технологий от общего количества внедренных новых технологий</t>
  </si>
  <si>
    <r>
      <t xml:space="preserve">Показатель результата. </t>
    </r>
    <r>
      <rPr>
        <sz val="14"/>
        <rFont val="Times New Roman"/>
        <family val="1"/>
        <charset val="204"/>
      </rPr>
      <t xml:space="preserve">Доля медицинских организаций, обеспечивающих обмен данными с ядром e-Densaulyq </t>
    </r>
    <r>
      <rPr>
        <b/>
        <sz val="14"/>
        <rFont val="Times New Roman"/>
        <family val="1"/>
        <charset val="204"/>
      </rPr>
      <t xml:space="preserve"> (*из Концепции РЗ РК)</t>
    </r>
  </si>
  <si>
    <t>Облыс әкімінің орынбасары Қ.М. Дүзелбаев, ДСБ басшысы С.Ө. Амрин</t>
  </si>
  <si>
    <t>Статисттикалық деректер</t>
  </si>
  <si>
    <t>ДСБ басшысы С.Ө. Амрин</t>
  </si>
  <si>
    <t>аккредиттеуден өтпегендер саны</t>
  </si>
  <si>
    <t>әрбір МСАК-пен қамтылған пациенттердің саны (өтініштер бойынша есеп тоқсанына 1 рет)</t>
  </si>
  <si>
    <t>аудандарға шығу саны</t>
  </si>
  <si>
    <t>Облыс әкімінің орынбасары Қ.М. Дүзелбаев, ДСБ басшысы С.О. Амрин, ҚР ДСМ Медициналық және фармацевтикалық бақылау комитетінің СҚО бойынша департаментінің басшысы А.Қ. Тәкеева</t>
  </si>
  <si>
    <t>Мақсат: Халықтың күтілетін өмір сүру ұзақтығын ұлғайту</t>
  </si>
  <si>
    <t>Міндеті: Денсаулық сақтау саласын дамыту</t>
  </si>
  <si>
    <t>Іс-шара. Халықты жылжымалы медициналық кешендердің (ЖМК) қызметтерімен қамту</t>
  </si>
  <si>
    <t xml:space="preserve">
Іс-шара. Облыс БМСК ұйымдарында тамақтану, дене белсенділігі және зиянды әдеттерден бас тарту жөнінде халыққа қысқаша кеңес бере отырып, тоқсан сайынғы «Денсаулық күндерін» ұйымдастыру.
</t>
  </si>
  <si>
    <r>
      <rPr>
        <b/>
        <sz val="14"/>
        <rFont val="Times New Roman"/>
        <family val="1"/>
        <charset val="204"/>
      </rPr>
      <t>Нәтиже көрсеткіші 1.4</t>
    </r>
    <r>
      <rPr>
        <sz val="14"/>
        <rFont val="Times New Roman"/>
        <family val="1"/>
        <charset val="204"/>
      </rPr>
      <t xml:space="preserve"> 15 жастан асқан Қазақстан халқы арасында темекі шегудің таралуын төмендету (GATS ұлттық зерттеуі, 5 жылда бір рет жүргізіледі) (* ҚР ҚР Тұжырымдамасына сәйкес келеді)</t>
    </r>
  </si>
  <si>
    <r>
      <rPr>
        <b/>
        <sz val="14"/>
        <rFont val="Times New Roman"/>
        <family val="1"/>
        <charset val="204"/>
      </rPr>
      <t>Нәтиже көрсеткіші.</t>
    </r>
    <r>
      <rPr>
        <sz val="14"/>
        <rFont val="Times New Roman"/>
        <family val="1"/>
        <charset val="204"/>
      </rPr>
      <t xml:space="preserve"> Бірыңғай дистрибьютордың отандық дәрілік заттар мен медициналық бұйымдарды сатып алу үлесі (* ҚР тұжырымдамасынан)</t>
    </r>
  </si>
  <si>
    <r>
      <rPr>
        <b/>
        <sz val="14"/>
        <rFont val="Times New Roman"/>
        <family val="1"/>
        <charset val="204"/>
      </rPr>
      <t>Нәтиже көрсеткіші</t>
    </r>
    <r>
      <rPr>
        <sz val="14"/>
        <rFont val="Times New Roman"/>
        <family val="1"/>
        <charset val="204"/>
      </rPr>
      <t>. Медициналық білім беру және ғылым ұйымдары персоналының хиршінің орташа индексі (* ҚР тұжырымдамасынан)</t>
    </r>
  </si>
  <si>
    <t>Іс-шара. Медициналық білім беру және ғылым ұйымдары қызметкерлерінің халықаралық журналдарда жыл сайынғы жарияланымдары</t>
  </si>
  <si>
    <r>
      <t xml:space="preserve">
</t>
    </r>
    <r>
      <rPr>
        <b/>
        <sz val="14"/>
        <rFont val="Times New Roman"/>
        <family val="1"/>
        <charset val="204"/>
      </rPr>
      <t>Нәтиже көрсеткіші</t>
    </r>
    <r>
      <rPr>
        <sz val="14"/>
        <rFont val="Times New Roman"/>
        <family val="1"/>
        <charset val="204"/>
      </rPr>
      <t xml:space="preserve">. Жетекші әлемдік орталықтарда, оның ішінде қарқынды терапия бойынша оқытылған дәрігерлер санын ұлғайту (* ҚР Тұжырымдамасынан)
</t>
    </r>
  </si>
  <si>
    <t>Іс-шара. Әлемнің жетекші орталықтарында, оның ішінде қарқынды терапия бойынша дәрігерлерді оқытуды ұйымдастыру.</t>
  </si>
  <si>
    <r>
      <t xml:space="preserve">Нәтиже көрсеткіші. </t>
    </r>
    <r>
      <rPr>
        <sz val="14"/>
        <rFont val="Times New Roman"/>
        <family val="1"/>
        <charset val="204"/>
      </rPr>
      <t>Аса тапшы мамандықтар бойынша резидентураның білім беру гранттарының санын ұлғайту (* ҚР ЖР тұжырымдамасынан). Аса тапшы мамандықтар бойынша резидентураның білім беру гранттарының санын ұлғайту (* ҚР ЖР тұжырымдамасынан)</t>
    </r>
  </si>
  <si>
    <t>Іс-шаралар, Солтүстік Қазақстан облысының резидентура мамандықтары бойынша дәрігерлік кадрларға қажеттілігіне жыл сайын талдау жүргізу, уәкілетті мемлекеттік органдарға аса тапшы мамандықтар бойынша білім беру гранттарының санын ұлғайтуға негізделген өтінімді қалыптастыру және жіберу.</t>
  </si>
  <si>
    <r>
      <t xml:space="preserve">Нәтиже көрсеткіші. </t>
    </r>
    <r>
      <rPr>
        <sz val="14"/>
        <rFont val="Times New Roman"/>
        <family val="1"/>
        <charset val="204"/>
      </rPr>
      <t>Медициналық мекемелер көрсететін медициналық қызметтердің сапасына және қолжетімділігіне халықтың қанағаттану деңгейі (* ҚР Тұжырымдамасынан)</t>
    </r>
  </si>
  <si>
    <t>Іс-шара. Медициналық қызметтердің сапасы мен қолжетімділігінің жиі анықталатын проблемаларын жоя отырып, СҚО медициналық ұйымдарында азаматтардың өтініштерін қанағаттандыруға тоқсан сайын талдау жүргізу</t>
  </si>
  <si>
    <r>
      <t>Нәтиже көрсеткіші</t>
    </r>
    <r>
      <rPr>
        <sz val="14"/>
        <rFont val="Times New Roman"/>
        <family val="1"/>
        <charset val="204"/>
      </rPr>
      <t>. Енгізілген жаңа технологиялардың жалпы санынан бейімделген шетелдік технологиялардың үлесі (* ҚР Тұжырымдамасынан)</t>
    </r>
  </si>
  <si>
    <t>Іс-шара. e-Densaulyq ядросымен медициналық мәліметтермен алмасуды қамтамасыз ету</t>
  </si>
  <si>
    <t>Іс-шара. СЭС зертханалық зерттеулерін өлшеу сапасын сыртқы бағалауды ұйымдастыру.</t>
  </si>
  <si>
    <r>
      <t>Нәтиже көрсеткіші.</t>
    </r>
    <r>
      <rPr>
        <sz val="14"/>
        <rFont val="Times New Roman"/>
        <family val="1"/>
        <charset val="204"/>
      </rPr>
      <t xml:space="preserve"> Аккредиттелген зертханалардың/орталықтардың халықаралық стандарттарға сәйкестігі үлесі (* ҚР Тұжырымдамасынан)</t>
    </r>
  </si>
  <si>
    <t>Іс-шара. Зертханаларды/орталықтарды халықаралық стандарттарға сәйкестігіне аккредиттеуді жүргізу</t>
  </si>
  <si>
    <r>
      <rPr>
        <b/>
        <sz val="14"/>
        <rFont val="Times New Roman"/>
        <family val="1"/>
        <charset val="204"/>
      </rPr>
      <t xml:space="preserve">Нәтиже көрсеткіші 1.5 </t>
    </r>
    <r>
      <rPr>
        <sz val="14"/>
        <rFont val="Times New Roman"/>
        <family val="1"/>
        <charset val="204"/>
      </rPr>
      <t>Психоактивті заттарды тұтыну салдарынан психикалық және мінез-құлық бұзылуларымен сырқаттанушылықтың төмендеуі</t>
    </r>
  </si>
  <si>
    <t>Тапсырылған
майлы дақылдар мен
қарақұмық,
мемлекеттік қолдау шараларымен қамтылған</t>
  </si>
  <si>
    <t xml:space="preserve">ЭБ басшысы Дышкант Н.Г, салалық басқармалар басшыларымен бірлесіп  </t>
  </si>
  <si>
    <t>ХҚ,АМҚ,ИДҚ,ЖБ,РБ,Басқа көздер</t>
  </si>
  <si>
    <t xml:space="preserve"> ИДҚ-Инфрақұрылымдық даму қоры</t>
  </si>
  <si>
    <t>Басқа көздер</t>
  </si>
  <si>
    <t>Баска көздер (АМҚ)</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</si>
</sst>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р_._-;\-* #,##0.00_р_._-;_-* &quot;-&quot;??_р_._-;_-@_-"/>
    <numFmt numFmtId="164" formatCode="0.0"/>
    <numFmt numFmtId="165" formatCode="#,##0.0"/>
    <numFmt numFmtId="166" formatCode="0.0%"/>
    <numFmt numFmtId="167" formatCode="0.0000"/>
    <numFmt numFmtId="168" formatCode="#,##0.0000"/>
    <numFmt numFmtId="169" formatCode="_-* #,##0.0\ _₽_-;\-* #,##0.0\ _₽_-;_-* &quot;-&quot;??\ _₽_-;_-@_-"/>
    <numFmt numFmtId="170" formatCode="#,##0.000"/>
  </numFmts>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8"/>
      <name val="Calibri"/>
      <family val="2"/>
      <scheme val="minor"/>
    </font>
    <font>
      <sz val="11"/>
      <color theme="1"/>
      <name val="Calibri"/>
      <family val="2"/>
      <charset val="204"/>
      <scheme val="minor"/>
    </font>
    <font>
      <sz val="11"/>
      <color theme="1"/>
      <name val="Calibri"/>
      <family val="2"/>
      <scheme val="minor"/>
    </font>
    <font>
      <b/>
      <sz val="12"/>
      <name val="Times New Roman"/>
      <family val="1"/>
      <charset val="204"/>
    </font>
    <font>
      <sz val="12"/>
      <name val="Times New Roman"/>
      <family val="1"/>
      <charset val="204"/>
    </font>
    <font>
      <i/>
      <sz val="12"/>
      <name val="Times New Roman"/>
      <family val="1"/>
      <charset val="204"/>
    </font>
    <font>
      <b/>
      <i/>
      <sz val="12"/>
      <name val="Times New Roman"/>
      <family val="1"/>
      <charset val="204"/>
    </font>
    <font>
      <sz val="14"/>
      <name val="Times New Roman"/>
      <family val="1"/>
      <charset val="204"/>
    </font>
    <font>
      <b/>
      <sz val="14"/>
      <name val="Times New Roman"/>
      <family val="1"/>
      <charset val="204"/>
    </font>
    <font>
      <i/>
      <sz val="14"/>
      <name val="Times New Roman"/>
      <family val="1"/>
      <charset val="204"/>
    </font>
    <font>
      <sz val="14"/>
      <color theme="1"/>
      <name val="Times New Roman"/>
      <family val="1"/>
      <charset val="204"/>
    </font>
    <font>
      <b/>
      <sz val="14"/>
      <color rgb="FFFFFF00"/>
      <name val="Times New Roman"/>
      <family val="1"/>
      <charset val="204"/>
    </font>
    <font>
      <sz val="14"/>
      <color rgb="FFFF0000"/>
      <name val="Times New Roman"/>
      <family val="1"/>
      <charset val="204"/>
    </font>
    <font>
      <b/>
      <i/>
      <sz val="14"/>
      <name val="Times New Roman"/>
      <family val="1"/>
      <charset val="204"/>
    </font>
    <font>
      <b/>
      <sz val="14"/>
      <color rgb="FFFF0000"/>
      <name val="Times New Roman"/>
      <family val="1"/>
      <charset val="204"/>
    </font>
    <font>
      <b/>
      <sz val="14"/>
      <color theme="1"/>
      <name val="Times New Roman"/>
      <family val="1"/>
      <charset val="204"/>
    </font>
    <font>
      <sz val="14"/>
      <color rgb="FFCF0000"/>
      <name val="Times New Roman"/>
      <family val="1"/>
      <charset val="204"/>
    </font>
    <font>
      <i/>
      <sz val="14"/>
      <color rgb="FFFF0000"/>
      <name val="Times New Roman"/>
      <family val="1"/>
      <charset val="204"/>
    </font>
    <font>
      <sz val="14"/>
      <color rgb="FFC00000"/>
      <name val="Times New Roman"/>
      <family val="1"/>
      <charset val="204"/>
    </font>
    <font>
      <sz val="14"/>
      <color rgb="FF000000"/>
      <name val="Times New Roman"/>
      <family val="1"/>
      <charset val="204"/>
    </font>
    <font>
      <b/>
      <sz val="14"/>
      <color rgb="FFC00000"/>
      <name val="Times New Roman"/>
      <family val="1"/>
      <charset val="204"/>
    </font>
    <font>
      <b/>
      <sz val="14"/>
      <color rgb="FF000000"/>
      <name val="Times New Roman"/>
      <family val="1"/>
      <charset val="204"/>
    </font>
    <font>
      <i/>
      <sz val="14"/>
      <color rgb="FFC00000"/>
      <name val="Times New Roman"/>
      <family val="1"/>
      <charset val="204"/>
    </font>
  </fonts>
  <fills count="4">
    <fill>
      <patternFill patternType="none"/>
    </fill>
    <fill>
      <patternFill patternType="gray125"/>
    </fill>
    <fill>
      <patternFill patternType="solid">
        <fgColor rgb="FFFFFFCC"/>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1">
    <xf numFmtId="0" fontId="0" fillId="0" borderId="0"/>
    <xf numFmtId="0" fontId="5" fillId="0" borderId="0"/>
    <xf numFmtId="0" fontId="7" fillId="0" borderId="0"/>
    <xf numFmtId="9" fontId="8" fillId="0" borderId="0" applyFont="0" applyFill="0" applyBorder="0" applyAlignment="0" applyProtection="0"/>
    <xf numFmtId="0" fontId="4" fillId="0" borderId="0"/>
    <xf numFmtId="0" fontId="3" fillId="0" borderId="0"/>
    <xf numFmtId="0" fontId="2" fillId="0" borderId="0"/>
    <xf numFmtId="0" fontId="8" fillId="0" borderId="0"/>
    <xf numFmtId="43" fontId="8" fillId="0" borderId="0" applyFont="0" applyFill="0" applyBorder="0" applyAlignment="0" applyProtection="0"/>
    <xf numFmtId="0" fontId="5" fillId="2" borderId="7" applyNumberFormat="0" applyFont="0" applyAlignment="0" applyProtection="0"/>
    <xf numFmtId="0" fontId="1" fillId="0" borderId="0"/>
  </cellStyleXfs>
  <cellXfs count="222">
    <xf numFmtId="0" fontId="0" fillId="0" borderId="0" xfId="0"/>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0" fillId="0" borderId="0" xfId="0" applyFont="1" applyFill="1" applyAlignment="1">
      <alignment horizontal="left" vertical="center" wrapText="1"/>
    </xf>
    <xf numFmtId="0" fontId="13" fillId="0" borderId="0" xfId="1" applyFont="1" applyFill="1" applyBorder="1" applyAlignment="1">
      <alignment horizontal="center" vertical="center"/>
    </xf>
    <xf numFmtId="0" fontId="10" fillId="0" borderId="0" xfId="1" applyFont="1" applyFill="1" applyBorder="1" applyAlignment="1">
      <alignment vertical="center"/>
    </xf>
    <xf numFmtId="49" fontId="9" fillId="0" borderId="0" xfId="0" applyNumberFormat="1" applyFont="1" applyFill="1" applyAlignment="1">
      <alignment horizontal="center" vertical="center" wrapText="1"/>
    </xf>
    <xf numFmtId="49" fontId="10"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12" fillId="0" borderId="0" xfId="0" applyFont="1" applyFill="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wrapText="1"/>
    </xf>
    <xf numFmtId="0" fontId="10" fillId="0" borderId="0" xfId="0" applyFont="1" applyFill="1"/>
    <xf numFmtId="0" fontId="11"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164" fontId="13"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165" fontId="15"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xf>
    <xf numFmtId="165" fontId="1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7" applyFont="1" applyFill="1" applyBorder="1" applyAlignment="1">
      <alignment horizontal="center" vertical="center" wrapText="1"/>
    </xf>
    <xf numFmtId="0" fontId="13"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7" applyFont="1" applyFill="1" applyBorder="1" applyAlignment="1">
      <alignment horizontal="left" vertical="center" wrapText="1"/>
    </xf>
    <xf numFmtId="0" fontId="15" fillId="0" borderId="1" xfId="7"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4" fontId="13" fillId="0" borderId="1"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164" fontId="13"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left" vertical="center"/>
    </xf>
    <xf numFmtId="164" fontId="15"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16" fillId="0" borderId="0" xfId="0" applyFont="1" applyFill="1" applyAlignment="1">
      <alignment wrapText="1"/>
    </xf>
    <xf numFmtId="0" fontId="16" fillId="0" borderId="0" xfId="0" applyFont="1" applyFill="1" applyAlignment="1">
      <alignment vertical="center" wrapText="1"/>
    </xf>
    <xf numFmtId="0" fontId="13" fillId="0" borderId="1" xfId="0" applyFont="1" applyFill="1" applyBorder="1" applyAlignment="1">
      <alignment horizontal="center" vertical="center"/>
    </xf>
    <xf numFmtId="165" fontId="19" fillId="0" borderId="1"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xf>
    <xf numFmtId="165" fontId="13" fillId="0" borderId="1" xfId="0" applyNumberFormat="1" applyFont="1" applyFill="1" applyBorder="1" applyAlignment="1">
      <alignment horizontal="center" vertical="center"/>
    </xf>
    <xf numFmtId="164" fontId="14" fillId="0" borderId="1" xfId="0" applyNumberFormat="1" applyFont="1" applyFill="1" applyBorder="1" applyAlignment="1">
      <alignment horizontal="center" vertical="center" wrapText="1"/>
    </xf>
    <xf numFmtId="1"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2"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1" fontId="13" fillId="0" borderId="1" xfId="2" applyNumberFormat="1" applyFont="1" applyFill="1" applyBorder="1" applyAlignment="1">
      <alignment horizontal="center" vertical="center" wrapText="1"/>
    </xf>
    <xf numFmtId="0" fontId="13" fillId="0" borderId="1" xfId="2" applyFont="1" applyFill="1" applyBorder="1" applyAlignment="1">
      <alignment horizontal="center" vertical="center" wrapText="1"/>
    </xf>
    <xf numFmtId="1" fontId="15" fillId="0" borderId="1"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0" fontId="13" fillId="0" borderId="1" xfId="9" applyFont="1" applyFill="1" applyBorder="1" applyAlignment="1">
      <alignment horizontal="left" vertical="center" wrapText="1"/>
    </xf>
    <xf numFmtId="0" fontId="13" fillId="0" borderId="1" xfId="0" applyFont="1" applyFill="1" applyBorder="1" applyAlignment="1" applyProtection="1">
      <alignment horizontal="center" vertical="center" wrapText="1"/>
      <protection locked="0"/>
    </xf>
    <xf numFmtId="0" fontId="20" fillId="0" borderId="1" xfId="0" applyFont="1" applyFill="1" applyBorder="1" applyAlignment="1">
      <alignment horizontal="left" vertical="center" wrapText="1"/>
    </xf>
    <xf numFmtId="167" fontId="13" fillId="0" borderId="1" xfId="0" applyNumberFormat="1" applyFont="1" applyFill="1" applyBorder="1" applyAlignment="1">
      <alignment horizontal="center" vertical="center" wrapText="1"/>
    </xf>
    <xf numFmtId="166" fontId="13" fillId="0" borderId="1" xfId="3" applyNumberFormat="1" applyFont="1" applyFill="1" applyBorder="1" applyAlignment="1">
      <alignment horizontal="center" vertical="center" wrapText="1"/>
    </xf>
    <xf numFmtId="164" fontId="13" fillId="0" borderId="1" xfId="3" applyNumberFormat="1" applyFont="1" applyFill="1" applyBorder="1" applyAlignment="1">
      <alignment horizontal="center" vertical="center" wrapText="1"/>
    </xf>
    <xf numFmtId="1" fontId="13" fillId="0" borderId="1" xfId="3" applyNumberFormat="1" applyFont="1" applyFill="1" applyBorder="1" applyAlignment="1">
      <alignment horizontal="center" vertical="center" wrapText="1"/>
    </xf>
    <xf numFmtId="0" fontId="13" fillId="0" borderId="2" xfId="0" applyFont="1" applyFill="1" applyBorder="1" applyAlignment="1">
      <alignment vertical="center" wrapText="1"/>
    </xf>
    <xf numFmtId="164" fontId="18" fillId="0" borderId="1" xfId="0" applyNumberFormat="1" applyFont="1" applyFill="1" applyBorder="1" applyAlignment="1">
      <alignment horizontal="center" vertical="center" wrapText="1"/>
    </xf>
    <xf numFmtId="2" fontId="14"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center"/>
    </xf>
    <xf numFmtId="0" fontId="14"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6" fillId="0" borderId="1" xfId="0" applyFont="1" applyFill="1" applyBorder="1"/>
    <xf numFmtId="0" fontId="13" fillId="0" borderId="1" xfId="0" applyFont="1" applyFill="1" applyBorder="1" applyAlignment="1">
      <alignment horizontal="center" vertical="top" wrapText="1"/>
    </xf>
    <xf numFmtId="0" fontId="22" fillId="0" borderId="1" xfId="0" applyFont="1" applyFill="1" applyBorder="1" applyAlignment="1">
      <alignment horizontal="center" vertical="center" wrapText="1"/>
    </xf>
    <xf numFmtId="3" fontId="22" fillId="0" borderId="1" xfId="0" applyNumberFormat="1" applyFont="1" applyFill="1" applyBorder="1" applyAlignment="1">
      <alignment horizontal="center" vertical="center" wrapText="1"/>
    </xf>
    <xf numFmtId="164" fontId="22" fillId="0"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wrapText="1"/>
    </xf>
    <xf numFmtId="0" fontId="14" fillId="0" borderId="1" xfId="7" applyFont="1" applyFill="1" applyBorder="1" applyAlignment="1">
      <alignment horizontal="left" vertical="center" wrapText="1"/>
    </xf>
    <xf numFmtId="0" fontId="16" fillId="0" borderId="1" xfId="0" applyFont="1" applyFill="1" applyBorder="1" applyAlignment="1">
      <alignment horizontal="left" vertical="center" wrapText="1"/>
    </xf>
    <xf numFmtId="164" fontId="16"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164" fontId="18" fillId="0" borderId="1" xfId="0" applyNumberFormat="1" applyFont="1" applyFill="1" applyBorder="1" applyAlignment="1">
      <alignment horizontal="center" vertical="center"/>
    </xf>
    <xf numFmtId="0" fontId="2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4" fillId="0" borderId="9" xfId="0" applyFont="1" applyFill="1" applyBorder="1" applyAlignment="1">
      <alignment vertical="center"/>
    </xf>
    <xf numFmtId="0" fontId="14" fillId="0" borderId="4" xfId="0" applyFont="1" applyFill="1" applyBorder="1" applyAlignment="1">
      <alignment vertical="center"/>
    </xf>
    <xf numFmtId="0" fontId="20" fillId="0" borderId="4" xfId="0" applyFont="1" applyFill="1" applyBorder="1" applyAlignment="1">
      <alignment vertical="center"/>
    </xf>
    <xf numFmtId="0" fontId="20" fillId="0" borderId="5" xfId="0" applyFont="1" applyFill="1" applyBorder="1" applyAlignment="1">
      <alignment vertical="center"/>
    </xf>
    <xf numFmtId="0" fontId="23" fillId="0" borderId="1" xfId="0"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169" fontId="13" fillId="0" borderId="1" xfId="8"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27" fillId="0" borderId="1" xfId="0" applyFont="1" applyFill="1" applyBorder="1" applyAlignment="1">
      <alignment horizontal="left" vertical="center"/>
    </xf>
    <xf numFmtId="0" fontId="27"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8" fillId="0" borderId="0" xfId="0" applyFont="1" applyFill="1" applyBorder="1" applyAlignment="1">
      <alignment horizontal="left" vertical="center" wrapText="1"/>
    </xf>
    <xf numFmtId="165" fontId="13"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Alignment="1">
      <alignment horizontal="left" vertical="center"/>
    </xf>
    <xf numFmtId="0" fontId="13" fillId="0" borderId="0" xfId="0" applyFont="1" applyFill="1" applyAlignment="1">
      <alignment horizontal="center" vertical="center"/>
    </xf>
    <xf numFmtId="165" fontId="13" fillId="0" borderId="0" xfId="0" applyNumberFormat="1" applyFont="1" applyFill="1" applyAlignment="1">
      <alignment horizontal="center" vertical="center" wrapText="1"/>
    </xf>
    <xf numFmtId="0" fontId="13" fillId="0" borderId="0" xfId="1" applyFont="1" applyFill="1" applyBorder="1" applyAlignment="1">
      <alignment vertical="center"/>
    </xf>
    <xf numFmtId="168" fontId="13" fillId="0" borderId="0" xfId="0" applyNumberFormat="1" applyFont="1" applyFill="1" applyAlignment="1">
      <alignment horizontal="center" vertical="center" wrapText="1"/>
    </xf>
    <xf numFmtId="0" fontId="13" fillId="0" borderId="0" xfId="0" applyFont="1" applyFill="1" applyBorder="1" applyAlignment="1">
      <alignment vertical="center"/>
    </xf>
    <xf numFmtId="0" fontId="13" fillId="0" borderId="0"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165" fontId="15" fillId="3"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xf>
    <xf numFmtId="2"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165" fontId="14" fillId="3" borderId="1" xfId="0" applyNumberFormat="1" applyFont="1" applyFill="1" applyBorder="1" applyAlignment="1">
      <alignment horizontal="center" vertical="center" wrapText="1"/>
    </xf>
    <xf numFmtId="0" fontId="14" fillId="3" borderId="1" xfId="0" applyFont="1" applyFill="1" applyBorder="1" applyAlignment="1">
      <alignment horizontal="left" vertical="center"/>
    </xf>
    <xf numFmtId="0" fontId="13" fillId="3" borderId="1" xfId="0" applyFont="1" applyFill="1" applyBorder="1" applyAlignment="1">
      <alignment horizontal="left" vertical="center"/>
    </xf>
    <xf numFmtId="0" fontId="14" fillId="3" borderId="1" xfId="0" applyFont="1" applyFill="1" applyBorder="1" applyAlignment="1">
      <alignment horizontal="left" vertical="center" wrapText="1"/>
    </xf>
    <xf numFmtId="4" fontId="13"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left" vertical="center" wrapText="1"/>
    </xf>
    <xf numFmtId="0" fontId="13" fillId="3" borderId="0" xfId="0" applyFont="1" applyFill="1" applyAlignment="1">
      <alignment horizontal="center" vertical="center" wrapText="1"/>
    </xf>
    <xf numFmtId="0" fontId="13" fillId="3" borderId="1" xfId="7" applyFont="1" applyFill="1" applyBorder="1" applyAlignment="1">
      <alignment horizontal="center" vertical="center" wrapText="1"/>
    </xf>
    <xf numFmtId="164" fontId="13" fillId="3" borderId="1" xfId="7" applyNumberFormat="1" applyFont="1" applyFill="1" applyBorder="1" applyAlignment="1">
      <alignment horizontal="center" vertical="center" wrapText="1"/>
    </xf>
    <xf numFmtId="1" fontId="13" fillId="3" borderId="1" xfId="0" applyNumberFormat="1"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0" fontId="15" fillId="3" borderId="0" xfId="0" applyFont="1" applyFill="1" applyAlignment="1">
      <alignment horizontal="left" vertical="center" wrapText="1"/>
    </xf>
    <xf numFmtId="0" fontId="15" fillId="3" borderId="0" xfId="0" applyFont="1" applyFill="1" applyAlignment="1">
      <alignment horizontal="center" vertical="center" wrapText="1"/>
    </xf>
    <xf numFmtId="170" fontId="13" fillId="3" borderId="0" xfId="0" applyNumberFormat="1" applyFont="1" applyFill="1" applyAlignment="1">
      <alignment horizontal="center" vertical="center" wrapText="1"/>
    </xf>
    <xf numFmtId="0" fontId="14" fillId="3" borderId="0" xfId="0" applyFont="1" applyFill="1" applyAlignment="1">
      <alignment horizontal="left" vertical="center" wrapText="1"/>
    </xf>
    <xf numFmtId="0" fontId="14" fillId="3" borderId="0" xfId="0" applyFont="1" applyFill="1" applyAlignment="1">
      <alignment horizontal="center" vertical="center" wrapText="1"/>
    </xf>
    <xf numFmtId="165" fontId="14" fillId="3" borderId="0" xfId="0" applyNumberFormat="1" applyFont="1" applyFill="1" applyAlignment="1">
      <alignment horizontal="center" vertical="center" wrapText="1"/>
    </xf>
    <xf numFmtId="165" fontId="20" fillId="3" borderId="0" xfId="0" applyNumberFormat="1" applyFont="1" applyFill="1" applyAlignment="1">
      <alignment horizontal="center" vertical="center" wrapText="1"/>
    </xf>
    <xf numFmtId="165" fontId="13" fillId="3" borderId="0" xfId="0" applyNumberFormat="1" applyFont="1" applyFill="1" applyAlignment="1">
      <alignment horizontal="center" vertical="center" wrapText="1"/>
    </xf>
    <xf numFmtId="165" fontId="1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164" fontId="13" fillId="0" borderId="9" xfId="0" applyNumberFormat="1" applyFont="1" applyFill="1" applyBorder="1" applyAlignment="1">
      <alignment horizontal="center" vertical="center" wrapText="1"/>
    </xf>
    <xf numFmtId="164" fontId="13" fillId="0" borderId="4" xfId="0" applyNumberFormat="1"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xf numFmtId="0" fontId="13" fillId="0" borderId="0" xfId="0" applyFont="1" applyFill="1" applyAlignment="1">
      <alignment horizontal="left" vertical="center" wrapText="1"/>
    </xf>
    <xf numFmtId="0" fontId="13" fillId="0" borderId="9" xfId="0" applyFont="1" applyFill="1" applyBorder="1" applyAlignment="1">
      <alignment horizontal="center" vertical="center" wrapText="1"/>
    </xf>
    <xf numFmtId="0" fontId="13" fillId="0" borderId="5" xfId="0" applyFont="1" applyFill="1" applyBorder="1" applyAlignment="1">
      <alignment horizontal="center" vertical="center" wrapText="1"/>
    </xf>
    <xf numFmtId="3" fontId="13" fillId="0" borderId="9" xfId="0" applyNumberFormat="1" applyFont="1" applyFill="1" applyBorder="1" applyAlignment="1">
      <alignment horizontal="center" vertical="center" wrapText="1"/>
    </xf>
    <xf numFmtId="3" fontId="13" fillId="0" borderId="5"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164" fontId="13" fillId="3"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49" fontId="13" fillId="3" borderId="1" xfId="0" applyNumberFormat="1"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164" fontId="13" fillId="0" borderId="2" xfId="0" applyNumberFormat="1" applyFont="1" applyFill="1" applyBorder="1" applyAlignment="1">
      <alignment horizontal="center" vertical="center" wrapText="1"/>
    </xf>
    <xf numFmtId="0" fontId="13" fillId="0" borderId="8" xfId="0" applyFont="1" applyFill="1" applyBorder="1"/>
    <xf numFmtId="0" fontId="13" fillId="0" borderId="3" xfId="0" applyFont="1" applyFill="1" applyBorder="1"/>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164" fontId="13" fillId="3" borderId="9" xfId="0" applyNumberFormat="1" applyFont="1" applyFill="1" applyBorder="1" applyAlignment="1">
      <alignment horizontal="center" vertical="center" wrapText="1"/>
    </xf>
    <xf numFmtId="164" fontId="13" fillId="3" borderId="4" xfId="0" applyNumberFormat="1" applyFont="1" applyFill="1" applyBorder="1" applyAlignment="1">
      <alignment horizontal="center" vertical="center" wrapText="1"/>
    </xf>
    <xf numFmtId="164" fontId="13" fillId="3" borderId="5" xfId="0" applyNumberFormat="1" applyFont="1" applyFill="1" applyBorder="1" applyAlignment="1">
      <alignment horizontal="center" vertical="center" wrapText="1"/>
    </xf>
    <xf numFmtId="0" fontId="13" fillId="0" borderId="1" xfId="7"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8" xfId="0" applyFont="1" applyFill="1" applyBorder="1" applyAlignment="1">
      <alignment horizontal="left" vertical="center" wrapText="1"/>
    </xf>
    <xf numFmtId="0" fontId="14" fillId="0" borderId="1" xfId="0"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3" fillId="0" borderId="9" xfId="7" applyFont="1" applyFill="1" applyBorder="1" applyAlignment="1">
      <alignment horizontal="center" vertical="center" wrapText="1"/>
    </xf>
    <xf numFmtId="0" fontId="13" fillId="0" borderId="4" xfId="7" applyFont="1" applyFill="1" applyBorder="1" applyAlignment="1">
      <alignment horizontal="center" vertical="center" wrapText="1"/>
    </xf>
    <xf numFmtId="0" fontId="13" fillId="0" borderId="5" xfId="7" applyFont="1" applyFill="1" applyBorder="1" applyAlignment="1">
      <alignment horizontal="center" vertical="center" wrapText="1"/>
    </xf>
    <xf numFmtId="165" fontId="13" fillId="0" borderId="1" xfId="0" applyNumberFormat="1" applyFont="1" applyFill="1" applyBorder="1" applyAlignment="1">
      <alignment horizontal="center" vertical="center"/>
    </xf>
    <xf numFmtId="49" fontId="14" fillId="0" borderId="0" xfId="0" applyNumberFormat="1" applyFont="1" applyFill="1" applyAlignment="1">
      <alignment horizontal="center" vertical="center" wrapText="1"/>
    </xf>
    <xf numFmtId="0" fontId="13" fillId="3" borderId="0" xfId="1" applyFont="1" applyFill="1" applyBorder="1" applyAlignment="1">
      <alignment vertical="center"/>
    </xf>
  </cellXfs>
  <cellStyles count="11">
    <cellStyle name="Обычный" xfId="0" builtinId="0"/>
    <cellStyle name="Обычный 2" xfId="2"/>
    <cellStyle name="Обычный 2 2" xfId="4"/>
    <cellStyle name="Обычный 2 3" xfId="5"/>
    <cellStyle name="Обычный 2 4" xfId="6"/>
    <cellStyle name="Обычный 5" xfId="7"/>
    <cellStyle name="Обычный 8" xfId="10"/>
    <cellStyle name="Обычный_Пути достижения_20.07.2010" xfId="1"/>
    <cellStyle name="Примечание 2" xfId="9"/>
    <cellStyle name="Процентный" xfId="3" builtinId="5"/>
    <cellStyle name="Финансовый" xfId="8" builtinId="3"/>
  </cellStyles>
  <dxfs count="0"/>
  <tableStyles count="0" defaultTableStyle="TableStyleMedium2" defaultPivotStyle="PivotStyleMedium9"/>
  <colors>
    <mruColors>
      <color rgb="FFCF0000"/>
      <color rgb="FF7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E1274"/>
  <sheetViews>
    <sheetView tabSelected="1" view="pageBreakPreview" topLeftCell="B1200" zoomScale="115" zoomScaleNormal="57" zoomScaleSheetLayoutView="115" workbookViewId="0">
      <selection activeCell="B1213" sqref="A1213:XFD1213"/>
    </sheetView>
  </sheetViews>
  <sheetFormatPr defaultColWidth="10" defaultRowHeight="15.45" x14ac:dyDescent="0.35"/>
  <cols>
    <col min="1" max="1" width="8.25" style="1" customWidth="1"/>
    <col min="2" max="2" width="67.25" style="3" customWidth="1"/>
    <col min="3" max="3" width="41.58203125" style="1" customWidth="1"/>
    <col min="4" max="4" width="16.1640625" style="1" customWidth="1"/>
    <col min="5" max="5" width="19.1640625" style="1" customWidth="1"/>
    <col min="6" max="6" width="22.1640625" style="1" customWidth="1"/>
    <col min="7" max="7" width="19" style="1" customWidth="1"/>
    <col min="8" max="8" width="15" style="1" customWidth="1"/>
    <col min="9" max="9" width="18.75" style="1" customWidth="1"/>
    <col min="10" max="13" width="15.58203125" style="1" customWidth="1"/>
    <col min="14" max="14" width="17.25" style="1" customWidth="1"/>
    <col min="15" max="15" width="19.83203125" style="1" customWidth="1"/>
    <col min="16" max="16" width="35.75" style="1" customWidth="1"/>
    <col min="17" max="16384" width="10" style="1"/>
  </cols>
  <sheetData>
    <row r="1" spans="1:16 16359:16359" ht="17.8" x14ac:dyDescent="0.35">
      <c r="J1" s="5"/>
      <c r="K1" s="4"/>
      <c r="L1" s="4"/>
    </row>
    <row r="3" spans="1:16 16359:16359" s="6" customFormat="1" ht="16.95" customHeight="1" x14ac:dyDescent="0.35">
      <c r="A3" s="220" t="s">
        <v>129</v>
      </c>
      <c r="B3" s="220"/>
      <c r="C3" s="220"/>
      <c r="D3" s="220"/>
      <c r="E3" s="220"/>
      <c r="F3" s="220"/>
      <c r="G3" s="220"/>
      <c r="H3" s="220"/>
      <c r="I3" s="220"/>
      <c r="J3" s="220"/>
      <c r="K3" s="220"/>
      <c r="L3" s="220"/>
      <c r="M3" s="220"/>
      <c r="N3" s="220"/>
      <c r="O3" s="220"/>
      <c r="P3" s="220"/>
    </row>
    <row r="4" spans="1:16 16359:16359" s="6" customFormat="1" ht="16.95" customHeight="1" x14ac:dyDescent="0.35">
      <c r="A4" s="220" t="s">
        <v>128</v>
      </c>
      <c r="B4" s="220"/>
      <c r="C4" s="220"/>
      <c r="D4" s="220"/>
      <c r="E4" s="220"/>
      <c r="F4" s="220"/>
      <c r="G4" s="220"/>
      <c r="H4" s="220"/>
      <c r="I4" s="220"/>
      <c r="J4" s="220"/>
      <c r="K4" s="220"/>
      <c r="L4" s="220"/>
      <c r="M4" s="220"/>
      <c r="N4" s="220"/>
      <c r="O4" s="220"/>
      <c r="P4" s="220"/>
    </row>
    <row r="5" spans="1:16 16359:16359" ht="17.8" x14ac:dyDescent="0.35">
      <c r="A5" s="19"/>
      <c r="B5" s="20"/>
      <c r="C5" s="19"/>
      <c r="D5" s="19"/>
      <c r="E5" s="19"/>
      <c r="F5" s="19"/>
      <c r="G5" s="19"/>
      <c r="H5" s="19"/>
      <c r="I5" s="19"/>
      <c r="J5" s="19"/>
      <c r="K5" s="19"/>
      <c r="L5" s="19"/>
      <c r="M5" s="19"/>
      <c r="N5" s="19"/>
      <c r="O5" s="19"/>
      <c r="P5" s="19"/>
    </row>
    <row r="6" spans="1:16 16359:16359" ht="17.8" x14ac:dyDescent="0.35">
      <c r="A6" s="19"/>
      <c r="B6" s="20"/>
      <c r="C6" s="19"/>
      <c r="D6" s="19"/>
      <c r="E6" s="19"/>
      <c r="F6" s="19"/>
      <c r="G6" s="19"/>
      <c r="H6" s="19"/>
      <c r="I6" s="19"/>
      <c r="J6" s="19"/>
      <c r="K6" s="19"/>
      <c r="L6" s="19"/>
      <c r="M6" s="19"/>
      <c r="N6" s="19"/>
      <c r="O6" s="19"/>
      <c r="P6" s="19"/>
    </row>
    <row r="7" spans="1:16 16359:16359" s="7" customFormat="1" ht="51" customHeight="1" x14ac:dyDescent="0.35">
      <c r="A7" s="172" t="s">
        <v>0</v>
      </c>
      <c r="B7" s="172" t="s">
        <v>130</v>
      </c>
      <c r="C7" s="172" t="s">
        <v>131</v>
      </c>
      <c r="D7" s="172" t="s">
        <v>132</v>
      </c>
      <c r="E7" s="172" t="s">
        <v>133</v>
      </c>
      <c r="F7" s="172" t="s">
        <v>134</v>
      </c>
      <c r="G7" s="21" t="s">
        <v>809</v>
      </c>
      <c r="H7" s="21" t="s">
        <v>136</v>
      </c>
      <c r="I7" s="172" t="s">
        <v>135</v>
      </c>
      <c r="J7" s="172"/>
      <c r="K7" s="172"/>
      <c r="L7" s="172"/>
      <c r="M7" s="172"/>
      <c r="N7" s="172" t="s">
        <v>144</v>
      </c>
      <c r="O7" s="172" t="s">
        <v>145</v>
      </c>
      <c r="P7" s="172" t="s">
        <v>146</v>
      </c>
    </row>
    <row r="8" spans="1:16 16359:16359" s="7" customFormat="1" ht="41.15" customHeight="1" x14ac:dyDescent="0.35">
      <c r="A8" s="172"/>
      <c r="B8" s="172"/>
      <c r="C8" s="172"/>
      <c r="D8" s="172"/>
      <c r="E8" s="172"/>
      <c r="F8" s="172"/>
      <c r="G8" s="22" t="s">
        <v>137</v>
      </c>
      <c r="H8" s="22" t="s">
        <v>138</v>
      </c>
      <c r="I8" s="22" t="s">
        <v>139</v>
      </c>
      <c r="J8" s="22" t="s">
        <v>140</v>
      </c>
      <c r="K8" s="22" t="s">
        <v>141</v>
      </c>
      <c r="L8" s="22" t="s">
        <v>142</v>
      </c>
      <c r="M8" s="22" t="s">
        <v>143</v>
      </c>
      <c r="N8" s="172"/>
      <c r="O8" s="172"/>
      <c r="P8" s="172"/>
    </row>
    <row r="9" spans="1:16 16359:16359" s="7" customFormat="1" ht="15" customHeight="1" x14ac:dyDescent="0.35">
      <c r="A9" s="22"/>
      <c r="B9" s="22">
        <v>2</v>
      </c>
      <c r="C9" s="22">
        <v>3</v>
      </c>
      <c r="D9" s="22">
        <v>4</v>
      </c>
      <c r="E9" s="22">
        <v>5</v>
      </c>
      <c r="F9" s="22" t="s">
        <v>14</v>
      </c>
      <c r="G9" s="22" t="s">
        <v>15</v>
      </c>
      <c r="H9" s="22" t="s">
        <v>16</v>
      </c>
      <c r="I9" s="22" t="s">
        <v>17</v>
      </c>
      <c r="J9" s="22" t="s">
        <v>18</v>
      </c>
      <c r="K9" s="22" t="s">
        <v>19</v>
      </c>
      <c r="L9" s="22" t="s">
        <v>20</v>
      </c>
      <c r="M9" s="22" t="s">
        <v>21</v>
      </c>
      <c r="N9" s="22" t="s">
        <v>22</v>
      </c>
      <c r="O9" s="22" t="s">
        <v>23</v>
      </c>
      <c r="P9" s="22" t="s">
        <v>24</v>
      </c>
      <c r="XEE9" s="7">
        <f>SUM(A9:XED9)</f>
        <v>14</v>
      </c>
    </row>
    <row r="10" spans="1:16 16359:16359" ht="22.25" customHeight="1" x14ac:dyDescent="0.35">
      <c r="A10" s="23">
        <v>1</v>
      </c>
      <c r="B10" s="24" t="s">
        <v>147</v>
      </c>
      <c r="C10" s="25"/>
      <c r="D10" s="25"/>
      <c r="E10" s="25"/>
      <c r="F10" s="21"/>
      <c r="G10" s="21"/>
      <c r="H10" s="21"/>
      <c r="I10" s="21"/>
      <c r="J10" s="21"/>
      <c r="K10" s="21"/>
      <c r="L10" s="21"/>
      <c r="M10" s="21"/>
      <c r="N10" s="21"/>
      <c r="O10" s="21"/>
      <c r="P10" s="21"/>
    </row>
    <row r="11" spans="1:16 16359:16359" ht="22.25" customHeight="1" x14ac:dyDescent="0.35">
      <c r="A11" s="23"/>
      <c r="B11" s="26" t="s">
        <v>148</v>
      </c>
      <c r="C11" s="25"/>
      <c r="D11" s="25"/>
      <c r="E11" s="25"/>
      <c r="F11" s="21"/>
      <c r="G11" s="21"/>
      <c r="H11" s="21"/>
      <c r="I11" s="21"/>
      <c r="J11" s="21"/>
      <c r="K11" s="21"/>
      <c r="L11" s="21"/>
      <c r="M11" s="21"/>
      <c r="N11" s="21"/>
      <c r="O11" s="21"/>
      <c r="P11" s="21"/>
    </row>
    <row r="12" spans="1:16 16359:16359" ht="41.85" customHeight="1" x14ac:dyDescent="0.35">
      <c r="A12" s="25"/>
      <c r="B12" s="27" t="s">
        <v>262</v>
      </c>
      <c r="C12" s="21" t="s">
        <v>149</v>
      </c>
      <c r="D12" s="21" t="s">
        <v>150</v>
      </c>
      <c r="E12" s="21" t="s">
        <v>1</v>
      </c>
      <c r="F12" s="21" t="s">
        <v>2</v>
      </c>
      <c r="G12" s="28">
        <v>5</v>
      </c>
      <c r="H12" s="28">
        <v>5.6</v>
      </c>
      <c r="I12" s="21">
        <v>6.3</v>
      </c>
      <c r="J12" s="21">
        <v>6.9</v>
      </c>
      <c r="K12" s="28">
        <v>6.7</v>
      </c>
      <c r="L12" s="21">
        <v>6.7</v>
      </c>
      <c r="M12" s="21"/>
      <c r="N12" s="21" t="s">
        <v>2</v>
      </c>
      <c r="O12" s="21" t="s">
        <v>2</v>
      </c>
      <c r="P12" s="21" t="s">
        <v>2</v>
      </c>
    </row>
    <row r="13" spans="1:16 16359:16359" ht="22.25" customHeight="1" x14ac:dyDescent="0.35">
      <c r="A13" s="26"/>
      <c r="B13" s="26" t="s">
        <v>153</v>
      </c>
      <c r="C13" s="25"/>
      <c r="D13" s="25"/>
      <c r="E13" s="25"/>
      <c r="F13" s="21"/>
      <c r="G13" s="21"/>
      <c r="H13" s="21"/>
      <c r="I13" s="21"/>
      <c r="J13" s="21"/>
      <c r="K13" s="21"/>
      <c r="L13" s="21"/>
      <c r="M13" s="21"/>
      <c r="N13" s="21"/>
      <c r="O13" s="21"/>
      <c r="P13" s="21"/>
    </row>
    <row r="14" spans="1:16 16359:16359" ht="98.3" customHeight="1" x14ac:dyDescent="0.35">
      <c r="A14" s="25">
        <v>1</v>
      </c>
      <c r="B14" s="27" t="s">
        <v>867</v>
      </c>
      <c r="C14" s="21" t="s">
        <v>151</v>
      </c>
      <c r="D14" s="21" t="s">
        <v>150</v>
      </c>
      <c r="E14" s="21" t="s">
        <v>1</v>
      </c>
      <c r="F14" s="21" t="s">
        <v>2</v>
      </c>
      <c r="G14" s="21">
        <v>13.7</v>
      </c>
      <c r="H14" s="21">
        <v>4.4000000000000004</v>
      </c>
      <c r="I14" s="28">
        <v>5.2</v>
      </c>
      <c r="J14" s="21">
        <v>5.4</v>
      </c>
      <c r="K14" s="21">
        <v>5.6</v>
      </c>
      <c r="L14" s="21">
        <v>5.4</v>
      </c>
      <c r="M14" s="21">
        <v>5.5</v>
      </c>
      <c r="N14" s="21" t="s">
        <v>2</v>
      </c>
      <c r="O14" s="21" t="s">
        <v>2</v>
      </c>
      <c r="P14" s="21" t="s">
        <v>2</v>
      </c>
    </row>
    <row r="15" spans="1:16 16359:16359" s="7" customFormat="1" ht="101.25" customHeight="1" x14ac:dyDescent="0.35">
      <c r="A15" s="21">
        <v>1</v>
      </c>
      <c r="B15" s="27" t="s">
        <v>154</v>
      </c>
      <c r="C15" s="21" t="s">
        <v>151</v>
      </c>
      <c r="D15" s="21" t="s">
        <v>2</v>
      </c>
      <c r="E15" s="21" t="s">
        <v>415</v>
      </c>
      <c r="F15" s="21" t="s">
        <v>152</v>
      </c>
      <c r="G15" s="21">
        <v>1</v>
      </c>
      <c r="H15" s="21">
        <v>1</v>
      </c>
      <c r="I15" s="21">
        <v>1</v>
      </c>
      <c r="J15" s="21">
        <v>1</v>
      </c>
      <c r="K15" s="21">
        <v>1</v>
      </c>
      <c r="L15" s="21">
        <v>1</v>
      </c>
      <c r="M15" s="21">
        <v>1</v>
      </c>
      <c r="N15" s="21"/>
      <c r="O15" s="21"/>
      <c r="P15" s="21"/>
    </row>
    <row r="16" spans="1:16 16359:16359" s="7" customFormat="1" ht="102.05" customHeight="1" x14ac:dyDescent="0.35">
      <c r="A16" s="21">
        <v>2</v>
      </c>
      <c r="B16" s="27" t="s">
        <v>242</v>
      </c>
      <c r="C16" s="21" t="s">
        <v>151</v>
      </c>
      <c r="D16" s="21" t="s">
        <v>2</v>
      </c>
      <c r="E16" s="21" t="s">
        <v>415</v>
      </c>
      <c r="F16" s="21" t="s">
        <v>155</v>
      </c>
      <c r="G16" s="21">
        <v>1</v>
      </c>
      <c r="H16" s="21">
        <v>1</v>
      </c>
      <c r="I16" s="21">
        <v>1</v>
      </c>
      <c r="J16" s="21">
        <v>1</v>
      </c>
      <c r="K16" s="21">
        <v>1</v>
      </c>
      <c r="L16" s="21">
        <v>1</v>
      </c>
      <c r="M16" s="21">
        <v>1</v>
      </c>
      <c r="N16" s="21"/>
      <c r="O16" s="21"/>
      <c r="P16" s="21"/>
    </row>
    <row r="17" spans="1:16" s="8" customFormat="1" ht="20.7" customHeight="1" x14ac:dyDescent="0.35">
      <c r="A17" s="29"/>
      <c r="B17" s="30" t="s">
        <v>243</v>
      </c>
      <c r="C17" s="29"/>
      <c r="D17" s="29"/>
      <c r="E17" s="29"/>
      <c r="F17" s="29"/>
      <c r="G17" s="31">
        <f t="shared" ref="G17:M17" si="0">SUM(G18:G21)</f>
        <v>0</v>
      </c>
      <c r="H17" s="31">
        <f t="shared" si="0"/>
        <v>0</v>
      </c>
      <c r="I17" s="31">
        <f t="shared" si="0"/>
        <v>0</v>
      </c>
      <c r="J17" s="31">
        <f t="shared" si="0"/>
        <v>0</v>
      </c>
      <c r="K17" s="31">
        <f t="shared" si="0"/>
        <v>0</v>
      </c>
      <c r="L17" s="31">
        <f t="shared" si="0"/>
        <v>0</v>
      </c>
      <c r="M17" s="31">
        <f t="shared" si="0"/>
        <v>0</v>
      </c>
      <c r="N17" s="29"/>
      <c r="O17" s="29"/>
      <c r="P17" s="29"/>
    </row>
    <row r="18" spans="1:16" s="8" customFormat="1" ht="20.100000000000001" customHeight="1" x14ac:dyDescent="0.35">
      <c r="A18" s="29"/>
      <c r="B18" s="30" t="s">
        <v>244</v>
      </c>
      <c r="C18" s="29"/>
      <c r="D18" s="29"/>
      <c r="E18" s="29"/>
      <c r="F18" s="29"/>
      <c r="G18" s="31"/>
      <c r="H18" s="31"/>
      <c r="I18" s="31"/>
      <c r="J18" s="31"/>
      <c r="K18" s="31"/>
      <c r="L18" s="31"/>
      <c r="M18" s="31"/>
      <c r="N18" s="29"/>
      <c r="O18" s="29"/>
      <c r="P18" s="29"/>
    </row>
    <row r="19" spans="1:16" s="8" customFormat="1" ht="20.100000000000001" customHeight="1" x14ac:dyDescent="0.35">
      <c r="A19" s="29"/>
      <c r="B19" s="30" t="s">
        <v>245</v>
      </c>
      <c r="C19" s="29"/>
      <c r="D19" s="29"/>
      <c r="E19" s="29"/>
      <c r="F19" s="29"/>
      <c r="G19" s="31"/>
      <c r="H19" s="31"/>
      <c r="I19" s="31"/>
      <c r="J19" s="31"/>
      <c r="K19" s="31"/>
      <c r="L19" s="31"/>
      <c r="M19" s="31"/>
      <c r="N19" s="29"/>
      <c r="O19" s="29"/>
      <c r="P19" s="29"/>
    </row>
    <row r="20" spans="1:16" s="8" customFormat="1" ht="20.100000000000001" customHeight="1" x14ac:dyDescent="0.35">
      <c r="A20" s="29"/>
      <c r="B20" s="30" t="s">
        <v>246</v>
      </c>
      <c r="C20" s="29"/>
      <c r="D20" s="29"/>
      <c r="E20" s="29"/>
      <c r="F20" s="29"/>
      <c r="G20" s="31"/>
      <c r="H20" s="31"/>
      <c r="I20" s="31"/>
      <c r="J20" s="31"/>
      <c r="K20" s="31"/>
      <c r="L20" s="31"/>
      <c r="M20" s="31"/>
      <c r="N20" s="29"/>
      <c r="O20" s="29"/>
      <c r="P20" s="29"/>
    </row>
    <row r="21" spans="1:16" s="8" customFormat="1" ht="20.100000000000001" customHeight="1" x14ac:dyDescent="0.35">
      <c r="A21" s="29"/>
      <c r="B21" s="30" t="s">
        <v>247</v>
      </c>
      <c r="C21" s="29"/>
      <c r="D21" s="29"/>
      <c r="E21" s="29"/>
      <c r="F21" s="29"/>
      <c r="G21" s="31"/>
      <c r="H21" s="31"/>
      <c r="I21" s="31"/>
      <c r="J21" s="31"/>
      <c r="K21" s="31"/>
      <c r="L21" s="31"/>
      <c r="M21" s="31"/>
      <c r="N21" s="29"/>
      <c r="O21" s="29"/>
      <c r="P21" s="29"/>
    </row>
    <row r="22" spans="1:16" ht="48.65" customHeight="1" x14ac:dyDescent="0.35">
      <c r="A22" s="25"/>
      <c r="B22" s="27" t="s">
        <v>868</v>
      </c>
      <c r="C22" s="21" t="s">
        <v>149</v>
      </c>
      <c r="D22" s="21" t="s">
        <v>150</v>
      </c>
      <c r="E22" s="21" t="s">
        <v>1</v>
      </c>
      <c r="F22" s="21" t="s">
        <v>2</v>
      </c>
      <c r="G22" s="21">
        <v>108.6</v>
      </c>
      <c r="H22" s="21">
        <v>113.8</v>
      </c>
      <c r="I22" s="21">
        <v>120</v>
      </c>
      <c r="J22" s="21">
        <v>127</v>
      </c>
      <c r="K22" s="21">
        <v>134.1</v>
      </c>
      <c r="L22" s="21">
        <v>141.80000000000001</v>
      </c>
      <c r="M22" s="21"/>
      <c r="N22" s="21" t="s">
        <v>2</v>
      </c>
      <c r="O22" s="21" t="s">
        <v>2</v>
      </c>
      <c r="P22" s="21" t="s">
        <v>2</v>
      </c>
    </row>
    <row r="23" spans="1:16" ht="22.25" customHeight="1" x14ac:dyDescent="0.35">
      <c r="A23" s="32"/>
      <c r="B23" s="26" t="s">
        <v>263</v>
      </c>
      <c r="C23" s="21"/>
      <c r="D23" s="21"/>
      <c r="E23" s="21"/>
      <c r="F23" s="21"/>
      <c r="G23" s="33"/>
      <c r="H23" s="33"/>
      <c r="I23" s="33"/>
      <c r="J23" s="33"/>
      <c r="K23" s="33"/>
      <c r="L23" s="33"/>
      <c r="M23" s="33"/>
      <c r="N23" s="21"/>
      <c r="O23" s="21"/>
      <c r="P23" s="21"/>
    </row>
    <row r="24" spans="1:16" ht="91.55" customHeight="1" x14ac:dyDescent="0.35">
      <c r="A24" s="25">
        <v>2</v>
      </c>
      <c r="B24" s="27" t="s">
        <v>869</v>
      </c>
      <c r="C24" s="21" t="s">
        <v>151</v>
      </c>
      <c r="D24" s="21" t="s">
        <v>150</v>
      </c>
      <c r="E24" s="21" t="s">
        <v>1</v>
      </c>
      <c r="F24" s="21" t="s">
        <v>2</v>
      </c>
      <c r="G24" s="21">
        <v>119.4</v>
      </c>
      <c r="H24" s="21">
        <v>116.1</v>
      </c>
      <c r="I24" s="21">
        <v>123.9</v>
      </c>
      <c r="J24" s="21">
        <v>132.6</v>
      </c>
      <c r="K24" s="21">
        <v>141.80000000000001</v>
      </c>
      <c r="L24" s="21">
        <v>151.19999999999999</v>
      </c>
      <c r="M24" s="28">
        <v>160</v>
      </c>
      <c r="N24" s="21" t="s">
        <v>2</v>
      </c>
      <c r="O24" s="21" t="s">
        <v>2</v>
      </c>
      <c r="P24" s="21" t="s">
        <v>2</v>
      </c>
    </row>
    <row r="25" spans="1:16" s="7" customFormat="1" ht="53.9" customHeight="1" x14ac:dyDescent="0.35">
      <c r="A25" s="21">
        <v>3</v>
      </c>
      <c r="B25" s="27" t="s">
        <v>248</v>
      </c>
      <c r="C25" s="34" t="s">
        <v>1105</v>
      </c>
      <c r="D25" s="21" t="s">
        <v>2</v>
      </c>
      <c r="E25" s="21" t="s">
        <v>249</v>
      </c>
      <c r="F25" s="21" t="s">
        <v>152</v>
      </c>
      <c r="G25" s="21">
        <v>1</v>
      </c>
      <c r="H25" s="21">
        <v>1</v>
      </c>
      <c r="I25" s="21">
        <v>1</v>
      </c>
      <c r="J25" s="21">
        <v>1</v>
      </c>
      <c r="K25" s="21">
        <v>1</v>
      </c>
      <c r="L25" s="21">
        <v>1</v>
      </c>
      <c r="M25" s="21">
        <v>1</v>
      </c>
      <c r="N25" s="21"/>
      <c r="O25" s="21"/>
      <c r="P25" s="21"/>
    </row>
    <row r="26" spans="1:16" s="8" customFormat="1" ht="20.100000000000001" customHeight="1" x14ac:dyDescent="0.35">
      <c r="A26" s="29"/>
      <c r="B26" s="30" t="s">
        <v>243</v>
      </c>
      <c r="C26" s="29"/>
      <c r="D26" s="29"/>
      <c r="E26" s="29"/>
      <c r="F26" s="29"/>
      <c r="G26" s="31">
        <f t="shared" ref="G26:M26" si="1">SUM(G27:G30)</f>
        <v>0</v>
      </c>
      <c r="H26" s="31">
        <f t="shared" si="1"/>
        <v>0</v>
      </c>
      <c r="I26" s="31">
        <f t="shared" si="1"/>
        <v>0</v>
      </c>
      <c r="J26" s="31">
        <f t="shared" si="1"/>
        <v>0</v>
      </c>
      <c r="K26" s="31">
        <f t="shared" si="1"/>
        <v>0</v>
      </c>
      <c r="L26" s="31">
        <f t="shared" si="1"/>
        <v>0</v>
      </c>
      <c r="M26" s="31">
        <f t="shared" si="1"/>
        <v>0</v>
      </c>
      <c r="N26" s="29"/>
      <c r="O26" s="29"/>
      <c r="P26" s="29"/>
    </row>
    <row r="27" spans="1:16" s="8" customFormat="1" ht="20.100000000000001" customHeight="1" x14ac:dyDescent="0.35">
      <c r="A27" s="29"/>
      <c r="B27" s="30" t="s">
        <v>244</v>
      </c>
      <c r="C27" s="29"/>
      <c r="D27" s="29"/>
      <c r="E27" s="29"/>
      <c r="F27" s="29"/>
      <c r="G27" s="31"/>
      <c r="H27" s="31"/>
      <c r="I27" s="31"/>
      <c r="J27" s="31"/>
      <c r="K27" s="31"/>
      <c r="L27" s="31"/>
      <c r="M27" s="31"/>
      <c r="N27" s="29"/>
      <c r="O27" s="29"/>
      <c r="P27" s="29"/>
    </row>
    <row r="28" spans="1:16" s="8" customFormat="1" ht="20.100000000000001" customHeight="1" x14ac:dyDescent="0.35">
      <c r="A28" s="29"/>
      <c r="B28" s="30" t="s">
        <v>245</v>
      </c>
      <c r="C28" s="29"/>
      <c r="D28" s="29"/>
      <c r="E28" s="29"/>
      <c r="F28" s="29"/>
      <c r="G28" s="31"/>
      <c r="H28" s="31"/>
      <c r="I28" s="31"/>
      <c r="J28" s="31"/>
      <c r="K28" s="31"/>
      <c r="L28" s="31"/>
      <c r="M28" s="31"/>
      <c r="N28" s="29"/>
      <c r="O28" s="29"/>
      <c r="P28" s="29"/>
    </row>
    <row r="29" spans="1:16" s="8" customFormat="1" ht="20.100000000000001" customHeight="1" x14ac:dyDescent="0.35">
      <c r="A29" s="29"/>
      <c r="B29" s="30" t="s">
        <v>246</v>
      </c>
      <c r="C29" s="29"/>
      <c r="D29" s="29"/>
      <c r="E29" s="29"/>
      <c r="F29" s="29"/>
      <c r="G29" s="31"/>
      <c r="H29" s="31"/>
      <c r="I29" s="31"/>
      <c r="J29" s="31"/>
      <c r="K29" s="31"/>
      <c r="L29" s="31"/>
      <c r="M29" s="31"/>
      <c r="N29" s="29"/>
      <c r="O29" s="29"/>
      <c r="P29" s="29"/>
    </row>
    <row r="30" spans="1:16" s="8" customFormat="1" ht="20.100000000000001" customHeight="1" x14ac:dyDescent="0.35">
      <c r="A30" s="29"/>
      <c r="B30" s="30" t="s">
        <v>247</v>
      </c>
      <c r="C30" s="29"/>
      <c r="D30" s="29"/>
      <c r="E30" s="29"/>
      <c r="F30" s="29"/>
      <c r="G30" s="31"/>
      <c r="H30" s="31"/>
      <c r="I30" s="31"/>
      <c r="J30" s="31"/>
      <c r="K30" s="31"/>
      <c r="L30" s="31"/>
      <c r="M30" s="31"/>
      <c r="N30" s="29"/>
      <c r="O30" s="29"/>
      <c r="P30" s="29"/>
    </row>
    <row r="31" spans="1:16" ht="69.8" customHeight="1" x14ac:dyDescent="0.35">
      <c r="A31" s="25"/>
      <c r="B31" s="27" t="s">
        <v>870</v>
      </c>
      <c r="C31" s="21" t="s">
        <v>810</v>
      </c>
      <c r="D31" s="21" t="s">
        <v>150</v>
      </c>
      <c r="E31" s="21" t="s">
        <v>250</v>
      </c>
      <c r="F31" s="21" t="s">
        <v>2</v>
      </c>
      <c r="G31" s="21">
        <v>26.9</v>
      </c>
      <c r="H31" s="21">
        <v>29.5</v>
      </c>
      <c r="I31" s="21">
        <v>30.8</v>
      </c>
      <c r="J31" s="21">
        <v>32.299999999999997</v>
      </c>
      <c r="K31" s="21">
        <v>35.1</v>
      </c>
      <c r="L31" s="21">
        <v>37.9</v>
      </c>
      <c r="M31" s="21"/>
      <c r="N31" s="21" t="s">
        <v>2</v>
      </c>
      <c r="O31" s="21" t="s">
        <v>2</v>
      </c>
      <c r="P31" s="21" t="s">
        <v>2</v>
      </c>
    </row>
    <row r="32" spans="1:16" ht="22.25" customHeight="1" x14ac:dyDescent="0.35">
      <c r="A32" s="26"/>
      <c r="B32" s="26" t="s">
        <v>251</v>
      </c>
      <c r="C32" s="25"/>
      <c r="D32" s="25"/>
      <c r="E32" s="25"/>
      <c r="F32" s="25"/>
      <c r="G32" s="25"/>
      <c r="H32" s="25"/>
      <c r="I32" s="25"/>
      <c r="J32" s="25"/>
      <c r="K32" s="25"/>
      <c r="L32" s="25"/>
      <c r="M32" s="25"/>
      <c r="N32" s="25"/>
      <c r="O32" s="25"/>
      <c r="P32" s="25"/>
    </row>
    <row r="33" spans="1:16" ht="61.5" customHeight="1" x14ac:dyDescent="0.35">
      <c r="A33" s="25">
        <v>3</v>
      </c>
      <c r="B33" s="35" t="s">
        <v>871</v>
      </c>
      <c r="C33" s="21" t="s">
        <v>812</v>
      </c>
      <c r="D33" s="21" t="s">
        <v>150</v>
      </c>
      <c r="E33" s="21" t="s">
        <v>250</v>
      </c>
      <c r="F33" s="25" t="s">
        <v>2</v>
      </c>
      <c r="G33" s="21">
        <v>226</v>
      </c>
      <c r="H33" s="21">
        <v>252.6</v>
      </c>
      <c r="I33" s="21">
        <v>268.39999999999998</v>
      </c>
      <c r="J33" s="21">
        <v>286.3</v>
      </c>
      <c r="K33" s="21">
        <v>316.2</v>
      </c>
      <c r="L33" s="21">
        <v>346.5</v>
      </c>
      <c r="M33" s="21">
        <v>350</v>
      </c>
      <c r="N33" s="21" t="s">
        <v>2</v>
      </c>
      <c r="O33" s="21" t="s">
        <v>2</v>
      </c>
      <c r="P33" s="21" t="s">
        <v>2</v>
      </c>
    </row>
    <row r="34" spans="1:16" ht="324" customHeight="1" x14ac:dyDescent="0.35">
      <c r="A34" s="21">
        <v>4</v>
      </c>
      <c r="B34" s="27" t="s">
        <v>252</v>
      </c>
      <c r="C34" s="21" t="s">
        <v>821</v>
      </c>
      <c r="D34" s="21" t="s">
        <v>2</v>
      </c>
      <c r="E34" s="21" t="s">
        <v>249</v>
      </c>
      <c r="F34" s="21" t="s">
        <v>155</v>
      </c>
      <c r="G34" s="21"/>
      <c r="H34" s="21">
        <v>1</v>
      </c>
      <c r="I34" s="21">
        <v>1</v>
      </c>
      <c r="J34" s="21">
        <v>1</v>
      </c>
      <c r="K34" s="21">
        <v>1</v>
      </c>
      <c r="L34" s="21">
        <v>1</v>
      </c>
      <c r="M34" s="21">
        <v>1</v>
      </c>
      <c r="N34" s="21"/>
      <c r="O34" s="21"/>
      <c r="P34" s="27" t="s">
        <v>447</v>
      </c>
    </row>
    <row r="35" spans="1:16" s="8" customFormat="1" ht="20.100000000000001" customHeight="1" x14ac:dyDescent="0.35">
      <c r="A35" s="29"/>
      <c r="B35" s="30" t="s">
        <v>243</v>
      </c>
      <c r="C35" s="29"/>
      <c r="D35" s="29"/>
      <c r="E35" s="29"/>
      <c r="F35" s="29"/>
      <c r="G35" s="31">
        <f t="shared" ref="G35:M35" si="2">SUM(G36:G39)</f>
        <v>0</v>
      </c>
      <c r="H35" s="31">
        <f t="shared" si="2"/>
        <v>0</v>
      </c>
      <c r="I35" s="31">
        <f t="shared" si="2"/>
        <v>0</v>
      </c>
      <c r="J35" s="31">
        <f t="shared" si="2"/>
        <v>0</v>
      </c>
      <c r="K35" s="31">
        <f t="shared" si="2"/>
        <v>0</v>
      </c>
      <c r="L35" s="31">
        <f t="shared" si="2"/>
        <v>0</v>
      </c>
      <c r="M35" s="31">
        <f t="shared" si="2"/>
        <v>0</v>
      </c>
      <c r="N35" s="29"/>
      <c r="O35" s="29"/>
      <c r="P35" s="29"/>
    </row>
    <row r="36" spans="1:16" s="8" customFormat="1" ht="20.100000000000001" customHeight="1" x14ac:dyDescent="0.35">
      <c r="A36" s="29"/>
      <c r="B36" s="30" t="s">
        <v>244</v>
      </c>
      <c r="C36" s="29"/>
      <c r="D36" s="29"/>
      <c r="E36" s="29"/>
      <c r="F36" s="29"/>
      <c r="G36" s="31"/>
      <c r="H36" s="31"/>
      <c r="I36" s="31"/>
      <c r="J36" s="31"/>
      <c r="K36" s="31"/>
      <c r="L36" s="31"/>
      <c r="M36" s="31"/>
      <c r="N36" s="29"/>
      <c r="O36" s="29"/>
      <c r="P36" s="29"/>
    </row>
    <row r="37" spans="1:16" s="8" customFormat="1" ht="20.100000000000001" customHeight="1" x14ac:dyDescent="0.35">
      <c r="A37" s="29"/>
      <c r="B37" s="30" t="s">
        <v>245</v>
      </c>
      <c r="C37" s="29"/>
      <c r="D37" s="29"/>
      <c r="E37" s="29"/>
      <c r="F37" s="29"/>
      <c r="G37" s="31"/>
      <c r="H37" s="31"/>
      <c r="I37" s="31"/>
      <c r="J37" s="31"/>
      <c r="K37" s="31"/>
      <c r="L37" s="31"/>
      <c r="M37" s="31"/>
      <c r="N37" s="29"/>
      <c r="O37" s="29"/>
      <c r="P37" s="29"/>
    </row>
    <row r="38" spans="1:16" s="8" customFormat="1" ht="20.100000000000001" customHeight="1" x14ac:dyDescent="0.35">
      <c r="A38" s="29"/>
      <c r="B38" s="30" t="s">
        <v>246</v>
      </c>
      <c r="C38" s="29"/>
      <c r="D38" s="29"/>
      <c r="E38" s="29"/>
      <c r="F38" s="29"/>
      <c r="G38" s="31"/>
      <c r="H38" s="31"/>
      <c r="I38" s="31"/>
      <c r="J38" s="31"/>
      <c r="K38" s="31"/>
      <c r="L38" s="31"/>
      <c r="M38" s="31"/>
      <c r="N38" s="29"/>
      <c r="O38" s="29"/>
      <c r="P38" s="29"/>
    </row>
    <row r="39" spans="1:16" s="8" customFormat="1" ht="20.100000000000001" customHeight="1" x14ac:dyDescent="0.35">
      <c r="A39" s="29"/>
      <c r="B39" s="30" t="s">
        <v>247</v>
      </c>
      <c r="C39" s="29"/>
      <c r="D39" s="29"/>
      <c r="E39" s="29"/>
      <c r="F39" s="29"/>
      <c r="G39" s="31"/>
      <c r="H39" s="31"/>
      <c r="I39" s="31"/>
      <c r="J39" s="31"/>
      <c r="K39" s="31"/>
      <c r="L39" s="31"/>
      <c r="M39" s="31"/>
      <c r="N39" s="29"/>
      <c r="O39" s="29"/>
      <c r="P39" s="29"/>
    </row>
    <row r="40" spans="1:16" ht="22.25" customHeight="1" x14ac:dyDescent="0.35">
      <c r="A40" s="36"/>
      <c r="B40" s="26" t="s">
        <v>253</v>
      </c>
      <c r="C40" s="21"/>
      <c r="D40" s="21"/>
      <c r="E40" s="21"/>
      <c r="F40" s="21"/>
      <c r="G40" s="25"/>
      <c r="H40" s="21"/>
      <c r="I40" s="21"/>
      <c r="J40" s="21"/>
      <c r="K40" s="21"/>
      <c r="L40" s="21"/>
      <c r="M40" s="21"/>
      <c r="N40" s="21"/>
      <c r="O40" s="21"/>
      <c r="P40" s="21"/>
    </row>
    <row r="41" spans="1:16" ht="113.85" customHeight="1" x14ac:dyDescent="0.35">
      <c r="A41" s="25"/>
      <c r="B41" s="27" t="s">
        <v>872</v>
      </c>
      <c r="C41" s="21" t="s">
        <v>811</v>
      </c>
      <c r="D41" s="21" t="s">
        <v>150</v>
      </c>
      <c r="E41" s="37" t="s">
        <v>1</v>
      </c>
      <c r="F41" s="21" t="s">
        <v>2</v>
      </c>
      <c r="G41" s="21">
        <v>14.5</v>
      </c>
      <c r="H41" s="21">
        <v>15.9</v>
      </c>
      <c r="I41" s="21">
        <v>17.399999999999999</v>
      </c>
      <c r="J41" s="21">
        <v>18.899999999999999</v>
      </c>
      <c r="K41" s="21">
        <v>20.399999999999999</v>
      </c>
      <c r="L41" s="21">
        <v>21.9</v>
      </c>
      <c r="M41" s="21"/>
      <c r="N41" s="21" t="s">
        <v>2</v>
      </c>
      <c r="O41" s="21" t="s">
        <v>2</v>
      </c>
      <c r="P41" s="25" t="s">
        <v>2</v>
      </c>
    </row>
    <row r="42" spans="1:16" ht="22.25" customHeight="1" x14ac:dyDescent="0.35">
      <c r="A42" s="26"/>
      <c r="B42" s="26" t="s">
        <v>254</v>
      </c>
      <c r="C42" s="25"/>
      <c r="D42" s="25"/>
      <c r="E42" s="25"/>
      <c r="F42" s="25"/>
      <c r="G42" s="25"/>
      <c r="H42" s="25"/>
      <c r="I42" s="25"/>
      <c r="J42" s="25"/>
      <c r="K42" s="25"/>
      <c r="L42" s="25"/>
      <c r="M42" s="25"/>
      <c r="N42" s="25"/>
      <c r="O42" s="25"/>
      <c r="P42" s="25"/>
    </row>
    <row r="43" spans="1:16" ht="62.3" customHeight="1" x14ac:dyDescent="0.35">
      <c r="A43" s="25">
        <v>4</v>
      </c>
      <c r="B43" s="35" t="s">
        <v>873</v>
      </c>
      <c r="C43" s="21" t="s">
        <v>813</v>
      </c>
      <c r="D43" s="21" t="s">
        <v>150</v>
      </c>
      <c r="E43" s="37" t="s">
        <v>1</v>
      </c>
      <c r="F43" s="21" t="s">
        <v>2</v>
      </c>
      <c r="G43" s="21">
        <v>12.5</v>
      </c>
      <c r="H43" s="21">
        <v>14.1</v>
      </c>
      <c r="I43" s="21">
        <v>16.5</v>
      </c>
      <c r="J43" s="21">
        <v>18.899999999999999</v>
      </c>
      <c r="K43" s="21">
        <v>19.899999999999999</v>
      </c>
      <c r="L43" s="21">
        <v>20.9</v>
      </c>
      <c r="M43" s="21">
        <v>21.9</v>
      </c>
      <c r="N43" s="21" t="s">
        <v>2</v>
      </c>
      <c r="O43" s="21" t="s">
        <v>2</v>
      </c>
      <c r="P43" s="21" t="s">
        <v>2</v>
      </c>
    </row>
    <row r="44" spans="1:16" ht="22.25" customHeight="1" x14ac:dyDescent="0.35">
      <c r="A44" s="26"/>
      <c r="B44" s="26" t="s">
        <v>255</v>
      </c>
      <c r="C44" s="25"/>
      <c r="D44" s="25"/>
      <c r="E44" s="25"/>
      <c r="F44" s="25"/>
      <c r="G44" s="25"/>
      <c r="H44" s="25"/>
      <c r="I44" s="25"/>
      <c r="J44" s="25"/>
      <c r="K44" s="25"/>
      <c r="L44" s="25"/>
      <c r="M44" s="25"/>
      <c r="N44" s="25"/>
      <c r="O44" s="25"/>
      <c r="P44" s="25"/>
    </row>
    <row r="45" spans="1:16" ht="122.3" customHeight="1" x14ac:dyDescent="0.35">
      <c r="A45" s="25">
        <v>5</v>
      </c>
      <c r="B45" s="35" t="s">
        <v>874</v>
      </c>
      <c r="C45" s="37" t="s">
        <v>814</v>
      </c>
      <c r="D45" s="37" t="s">
        <v>256</v>
      </c>
      <c r="E45" s="37" t="s">
        <v>1</v>
      </c>
      <c r="F45" s="21" t="s">
        <v>2</v>
      </c>
      <c r="G45" s="21"/>
      <c r="H45" s="21"/>
      <c r="I45" s="21">
        <v>0.124</v>
      </c>
      <c r="J45" s="21">
        <v>0.13900000000000001</v>
      </c>
      <c r="K45" s="21">
        <v>0.154</v>
      </c>
      <c r="L45" s="21">
        <v>0.17100000000000001</v>
      </c>
      <c r="M45" s="21">
        <v>0.19</v>
      </c>
      <c r="N45" s="21" t="s">
        <v>2</v>
      </c>
      <c r="O45" s="21" t="s">
        <v>2</v>
      </c>
      <c r="P45" s="21" t="s">
        <v>2</v>
      </c>
    </row>
    <row r="46" spans="1:16" ht="22.25" customHeight="1" x14ac:dyDescent="0.35">
      <c r="A46" s="21"/>
      <c r="B46" s="27" t="s">
        <v>257</v>
      </c>
      <c r="C46" s="21"/>
      <c r="D46" s="21"/>
      <c r="E46" s="21"/>
      <c r="F46" s="21"/>
      <c r="G46" s="21"/>
      <c r="H46" s="21"/>
      <c r="I46" s="21"/>
      <c r="J46" s="21"/>
      <c r="K46" s="21"/>
      <c r="L46" s="21"/>
      <c r="M46" s="21"/>
      <c r="N46" s="21"/>
      <c r="O46" s="21"/>
      <c r="P46" s="21"/>
    </row>
    <row r="47" spans="1:16" ht="88.95" customHeight="1" x14ac:dyDescent="0.35">
      <c r="A47" s="170">
        <v>5</v>
      </c>
      <c r="B47" s="171" t="s">
        <v>258</v>
      </c>
      <c r="C47" s="205" t="s">
        <v>815</v>
      </c>
      <c r="D47" s="21" t="s">
        <v>2</v>
      </c>
      <c r="E47" s="21" t="s">
        <v>249</v>
      </c>
      <c r="F47" s="170" t="s">
        <v>259</v>
      </c>
      <c r="G47" s="21"/>
      <c r="H47" s="21"/>
      <c r="I47" s="21">
        <v>1</v>
      </c>
      <c r="J47" s="21">
        <v>1</v>
      </c>
      <c r="K47" s="21">
        <v>1</v>
      </c>
      <c r="L47" s="21">
        <v>1</v>
      </c>
      <c r="M47" s="21">
        <v>1</v>
      </c>
      <c r="N47" s="21"/>
      <c r="O47" s="21"/>
      <c r="P47" s="196" t="s">
        <v>448</v>
      </c>
    </row>
    <row r="48" spans="1:16" ht="196.5" customHeight="1" x14ac:dyDescent="0.35">
      <c r="A48" s="170"/>
      <c r="B48" s="171"/>
      <c r="C48" s="205"/>
      <c r="D48" s="21"/>
      <c r="E48" s="21" t="s">
        <v>11</v>
      </c>
      <c r="F48" s="170"/>
      <c r="G48" s="21"/>
      <c r="H48" s="21"/>
      <c r="I48" s="28">
        <v>3842.8620000000001</v>
      </c>
      <c r="J48" s="28">
        <v>4916.9549999999999</v>
      </c>
      <c r="K48" s="28">
        <v>6237.6459999999997</v>
      </c>
      <c r="L48" s="28">
        <v>7912.1790000000001</v>
      </c>
      <c r="M48" s="28">
        <v>10038.672</v>
      </c>
      <c r="N48" s="21" t="s">
        <v>286</v>
      </c>
      <c r="O48" s="21" t="s">
        <v>26</v>
      </c>
      <c r="P48" s="197"/>
    </row>
    <row r="49" spans="1:16" ht="158.30000000000001" customHeight="1" x14ac:dyDescent="0.35">
      <c r="A49" s="21">
        <v>6</v>
      </c>
      <c r="B49" s="27" t="s">
        <v>260</v>
      </c>
      <c r="C49" s="37" t="s">
        <v>815</v>
      </c>
      <c r="D49" s="21" t="s">
        <v>2</v>
      </c>
      <c r="E49" s="21" t="s">
        <v>249</v>
      </c>
      <c r="F49" s="21" t="s">
        <v>8</v>
      </c>
      <c r="G49" s="21">
        <v>1</v>
      </c>
      <c r="H49" s="21">
        <v>2</v>
      </c>
      <c r="I49" s="21">
        <v>4</v>
      </c>
      <c r="J49" s="21">
        <v>4</v>
      </c>
      <c r="K49" s="21">
        <v>4</v>
      </c>
      <c r="L49" s="21">
        <v>4</v>
      </c>
      <c r="M49" s="21">
        <v>4</v>
      </c>
      <c r="N49" s="21"/>
      <c r="O49" s="21"/>
      <c r="P49" s="124" t="s">
        <v>966</v>
      </c>
    </row>
    <row r="50" spans="1:16" ht="162" customHeight="1" x14ac:dyDescent="0.35">
      <c r="A50" s="21">
        <v>7</v>
      </c>
      <c r="B50" s="27" t="s">
        <v>261</v>
      </c>
      <c r="C50" s="37" t="s">
        <v>816</v>
      </c>
      <c r="D50" s="21" t="s">
        <v>2</v>
      </c>
      <c r="E50" s="21" t="s">
        <v>249</v>
      </c>
      <c r="F50" s="21" t="s">
        <v>27</v>
      </c>
      <c r="G50" s="21">
        <v>2</v>
      </c>
      <c r="H50" s="21">
        <v>2</v>
      </c>
      <c r="I50" s="21">
        <v>2</v>
      </c>
      <c r="J50" s="21">
        <v>2</v>
      </c>
      <c r="K50" s="21">
        <v>2</v>
      </c>
      <c r="L50" s="21">
        <v>2</v>
      </c>
      <c r="M50" s="21">
        <v>2</v>
      </c>
      <c r="N50" s="21"/>
      <c r="O50" s="21"/>
      <c r="P50" s="27" t="s">
        <v>449</v>
      </c>
    </row>
    <row r="51" spans="1:16" s="8" customFormat="1" ht="20.100000000000001" customHeight="1" x14ac:dyDescent="0.35">
      <c r="A51" s="29"/>
      <c r="B51" s="30" t="s">
        <v>243</v>
      </c>
      <c r="C51" s="29"/>
      <c r="D51" s="29"/>
      <c r="E51" s="29"/>
      <c r="F51" s="29"/>
      <c r="G51" s="31">
        <f t="shared" ref="G51:M51" si="3">SUM(G52:G55)</f>
        <v>0</v>
      </c>
      <c r="H51" s="31">
        <f t="shared" si="3"/>
        <v>0</v>
      </c>
      <c r="I51" s="31">
        <f t="shared" si="3"/>
        <v>3842.8620000000001</v>
      </c>
      <c r="J51" s="31">
        <f t="shared" si="3"/>
        <v>4916.9549999999999</v>
      </c>
      <c r="K51" s="31">
        <f t="shared" si="3"/>
        <v>6237.6459999999997</v>
      </c>
      <c r="L51" s="31">
        <f t="shared" si="3"/>
        <v>7912.1790000000001</v>
      </c>
      <c r="M51" s="31">
        <f t="shared" si="3"/>
        <v>10038.672</v>
      </c>
      <c r="N51" s="29"/>
      <c r="O51" s="29"/>
      <c r="P51" s="29"/>
    </row>
    <row r="52" spans="1:16" s="8" customFormat="1" ht="20.100000000000001" customHeight="1" x14ac:dyDescent="0.35">
      <c r="A52" s="29"/>
      <c r="B52" s="30" t="s">
        <v>244</v>
      </c>
      <c r="C52" s="29"/>
      <c r="D52" s="29"/>
      <c r="E52" s="29"/>
      <c r="F52" s="29"/>
      <c r="G52" s="31"/>
      <c r="H52" s="31"/>
      <c r="I52" s="31"/>
      <c r="J52" s="31"/>
      <c r="K52" s="31"/>
      <c r="L52" s="31"/>
      <c r="M52" s="31"/>
      <c r="N52" s="29"/>
      <c r="O52" s="29"/>
      <c r="P52" s="29"/>
    </row>
    <row r="53" spans="1:16" s="8" customFormat="1" ht="20.100000000000001" customHeight="1" x14ac:dyDescent="0.35">
      <c r="A53" s="29"/>
      <c r="B53" s="30" t="s">
        <v>245</v>
      </c>
      <c r="C53" s="29"/>
      <c r="D53" s="29"/>
      <c r="E53" s="29"/>
      <c r="F53" s="29"/>
      <c r="G53" s="31"/>
      <c r="H53" s="31"/>
      <c r="I53" s="31"/>
      <c r="J53" s="31"/>
      <c r="K53" s="31"/>
      <c r="L53" s="31"/>
      <c r="M53" s="31"/>
      <c r="N53" s="29"/>
      <c r="O53" s="29"/>
      <c r="P53" s="29"/>
    </row>
    <row r="54" spans="1:16" s="8" customFormat="1" ht="20.100000000000001" customHeight="1" x14ac:dyDescent="0.35">
      <c r="A54" s="29"/>
      <c r="B54" s="30" t="s">
        <v>246</v>
      </c>
      <c r="C54" s="29"/>
      <c r="D54" s="29"/>
      <c r="E54" s="29"/>
      <c r="F54" s="29"/>
      <c r="G54" s="31"/>
      <c r="H54" s="31"/>
      <c r="I54" s="31">
        <f>I48</f>
        <v>3842.8620000000001</v>
      </c>
      <c r="J54" s="31">
        <f>J48</f>
        <v>4916.9549999999999</v>
      </c>
      <c r="K54" s="31">
        <f>K48</f>
        <v>6237.6459999999997</v>
      </c>
      <c r="L54" s="31">
        <f>L48</f>
        <v>7912.1790000000001</v>
      </c>
      <c r="M54" s="31">
        <f>M48</f>
        <v>10038.672</v>
      </c>
      <c r="N54" s="29"/>
      <c r="O54" s="29"/>
      <c r="P54" s="29"/>
    </row>
    <row r="55" spans="1:16" s="8" customFormat="1" ht="20.100000000000001" customHeight="1" x14ac:dyDescent="0.35">
      <c r="A55" s="29"/>
      <c r="B55" s="30" t="s">
        <v>247</v>
      </c>
      <c r="C55" s="29"/>
      <c r="D55" s="29"/>
      <c r="E55" s="29"/>
      <c r="F55" s="29"/>
      <c r="G55" s="31"/>
      <c r="H55" s="31"/>
      <c r="I55" s="31"/>
      <c r="J55" s="31"/>
      <c r="K55" s="31"/>
      <c r="L55" s="31"/>
      <c r="M55" s="31"/>
      <c r="N55" s="29"/>
      <c r="O55" s="29"/>
      <c r="P55" s="29"/>
    </row>
    <row r="56" spans="1:16" s="2" customFormat="1" ht="35.549999999999997" x14ac:dyDescent="0.35">
      <c r="A56" s="25"/>
      <c r="B56" s="27" t="s">
        <v>875</v>
      </c>
      <c r="C56" s="21" t="s">
        <v>28</v>
      </c>
      <c r="D56" s="21" t="s">
        <v>150</v>
      </c>
      <c r="E56" s="21" t="s">
        <v>265</v>
      </c>
      <c r="F56" s="21" t="s">
        <v>2</v>
      </c>
      <c r="G56" s="21">
        <v>7.8</v>
      </c>
      <c r="H56" s="21">
        <v>9.5</v>
      </c>
      <c r="I56" s="21">
        <v>10</v>
      </c>
      <c r="J56" s="21">
        <v>10.4</v>
      </c>
      <c r="K56" s="21">
        <v>10.8</v>
      </c>
      <c r="L56" s="21">
        <v>11</v>
      </c>
      <c r="M56" s="21"/>
      <c r="N56" s="21" t="s">
        <v>2</v>
      </c>
      <c r="O56" s="21" t="s">
        <v>2</v>
      </c>
      <c r="P56" s="21" t="s">
        <v>2</v>
      </c>
    </row>
    <row r="57" spans="1:16" s="2" customFormat="1" ht="22.25" customHeight="1" x14ac:dyDescent="0.35">
      <c r="A57" s="32"/>
      <c r="B57" s="26" t="s">
        <v>264</v>
      </c>
      <c r="C57" s="21"/>
      <c r="D57" s="21"/>
      <c r="E57" s="21"/>
      <c r="F57" s="21"/>
      <c r="G57" s="21"/>
      <c r="H57" s="21"/>
      <c r="I57" s="21"/>
      <c r="J57" s="21"/>
      <c r="K57" s="21"/>
      <c r="L57" s="21"/>
      <c r="M57" s="21"/>
      <c r="N57" s="21"/>
      <c r="O57" s="21"/>
      <c r="P57" s="21"/>
    </row>
    <row r="58" spans="1:16" s="2" customFormat="1" ht="78.2" customHeight="1" x14ac:dyDescent="0.35">
      <c r="A58" s="25">
        <v>6</v>
      </c>
      <c r="B58" s="35" t="s">
        <v>876</v>
      </c>
      <c r="C58" s="21" t="s">
        <v>813</v>
      </c>
      <c r="D58" s="21" t="s">
        <v>150</v>
      </c>
      <c r="E58" s="21" t="s">
        <v>265</v>
      </c>
      <c r="F58" s="21" t="s">
        <v>2</v>
      </c>
      <c r="G58" s="21">
        <v>135.6</v>
      </c>
      <c r="H58" s="21">
        <v>220</v>
      </c>
      <c r="I58" s="21">
        <v>230</v>
      </c>
      <c r="J58" s="21">
        <v>250</v>
      </c>
      <c r="K58" s="21">
        <v>260</v>
      </c>
      <c r="L58" s="21">
        <v>270</v>
      </c>
      <c r="M58" s="21">
        <v>280</v>
      </c>
      <c r="N58" s="21" t="s">
        <v>2</v>
      </c>
      <c r="O58" s="21" t="s">
        <v>2</v>
      </c>
      <c r="P58" s="21" t="s">
        <v>2</v>
      </c>
    </row>
    <row r="59" spans="1:16" s="2" customFormat="1" ht="22.25" customHeight="1" x14ac:dyDescent="0.35">
      <c r="A59" s="21"/>
      <c r="B59" s="35" t="s">
        <v>266</v>
      </c>
      <c r="C59" s="25"/>
      <c r="D59" s="25"/>
      <c r="E59" s="25"/>
      <c r="F59" s="25"/>
      <c r="G59" s="25"/>
      <c r="H59" s="25"/>
      <c r="I59" s="25"/>
      <c r="J59" s="25"/>
      <c r="K59" s="25"/>
      <c r="L59" s="25"/>
      <c r="M59" s="25"/>
      <c r="N59" s="25"/>
      <c r="O59" s="25"/>
      <c r="P59" s="25"/>
    </row>
    <row r="60" spans="1:16" s="2" customFormat="1" ht="64.75" customHeight="1" x14ac:dyDescent="0.35">
      <c r="A60" s="170">
        <v>8</v>
      </c>
      <c r="B60" s="171" t="s">
        <v>267</v>
      </c>
      <c r="C60" s="170" t="s">
        <v>817</v>
      </c>
      <c r="D60" s="170" t="s">
        <v>2</v>
      </c>
      <c r="E60" s="21" t="s">
        <v>268</v>
      </c>
      <c r="F60" s="170" t="s">
        <v>269</v>
      </c>
      <c r="G60" s="170"/>
      <c r="H60" s="170"/>
      <c r="I60" s="194">
        <v>3</v>
      </c>
      <c r="J60" s="194">
        <v>3</v>
      </c>
      <c r="K60" s="194">
        <v>3</v>
      </c>
      <c r="L60" s="194">
        <v>3</v>
      </c>
      <c r="M60" s="194">
        <v>3</v>
      </c>
      <c r="N60" s="170"/>
      <c r="O60" s="170"/>
      <c r="P60" s="170" t="s">
        <v>450</v>
      </c>
    </row>
    <row r="61" spans="1:16" s="2" customFormat="1" ht="64.75" customHeight="1" x14ac:dyDescent="0.35">
      <c r="A61" s="170"/>
      <c r="B61" s="171"/>
      <c r="C61" s="170"/>
      <c r="D61" s="170"/>
      <c r="E61" s="21" t="s">
        <v>249</v>
      </c>
      <c r="F61" s="170"/>
      <c r="G61" s="170"/>
      <c r="H61" s="170"/>
      <c r="I61" s="195"/>
      <c r="J61" s="195"/>
      <c r="K61" s="195"/>
      <c r="L61" s="195"/>
      <c r="M61" s="195"/>
      <c r="N61" s="170"/>
      <c r="O61" s="170"/>
      <c r="P61" s="170"/>
    </row>
    <row r="62" spans="1:16" s="2" customFormat="1" ht="40" customHeight="1" x14ac:dyDescent="0.35">
      <c r="A62" s="170">
        <v>9</v>
      </c>
      <c r="B62" s="171" t="s">
        <v>724</v>
      </c>
      <c r="C62" s="170" t="s">
        <v>818</v>
      </c>
      <c r="D62" s="170" t="s">
        <v>2</v>
      </c>
      <c r="E62" s="21" t="s">
        <v>268</v>
      </c>
      <c r="F62" s="170" t="s">
        <v>270</v>
      </c>
      <c r="G62" s="21"/>
      <c r="H62" s="21">
        <v>1</v>
      </c>
      <c r="I62" s="21">
        <v>1</v>
      </c>
      <c r="J62" s="21" t="s">
        <v>2</v>
      </c>
      <c r="K62" s="21" t="s">
        <v>2</v>
      </c>
      <c r="L62" s="21" t="s">
        <v>2</v>
      </c>
      <c r="M62" s="21" t="s">
        <v>2</v>
      </c>
      <c r="N62" s="21"/>
      <c r="O62" s="21"/>
      <c r="P62" s="196" t="s">
        <v>451</v>
      </c>
    </row>
    <row r="63" spans="1:16" s="2" customFormat="1" ht="63.7" customHeight="1" x14ac:dyDescent="0.35">
      <c r="A63" s="170"/>
      <c r="B63" s="171"/>
      <c r="C63" s="170"/>
      <c r="D63" s="170"/>
      <c r="E63" s="21" t="s">
        <v>11</v>
      </c>
      <c r="F63" s="170"/>
      <c r="G63" s="21"/>
      <c r="H63" s="21">
        <v>51.3</v>
      </c>
      <c r="I63" s="21"/>
      <c r="J63" s="21"/>
      <c r="K63" s="21"/>
      <c r="L63" s="21"/>
      <c r="M63" s="21"/>
      <c r="N63" s="21" t="s">
        <v>286</v>
      </c>
      <c r="O63" s="22" t="s">
        <v>108</v>
      </c>
      <c r="P63" s="197"/>
    </row>
    <row r="64" spans="1:16" s="2" customFormat="1" ht="180.7" customHeight="1" x14ac:dyDescent="0.35">
      <c r="A64" s="21">
        <v>10</v>
      </c>
      <c r="B64" s="27" t="s">
        <v>725</v>
      </c>
      <c r="C64" s="170" t="s">
        <v>817</v>
      </c>
      <c r="D64" s="21" t="s">
        <v>2</v>
      </c>
      <c r="E64" s="21" t="s">
        <v>11</v>
      </c>
      <c r="F64" s="21" t="s">
        <v>270</v>
      </c>
      <c r="G64" s="21">
        <v>300</v>
      </c>
      <c r="H64" s="21">
        <v>300</v>
      </c>
      <c r="I64" s="21">
        <v>400</v>
      </c>
      <c r="J64" s="21"/>
      <c r="K64" s="21"/>
      <c r="L64" s="21"/>
      <c r="M64" s="21"/>
      <c r="N64" s="21" t="s">
        <v>446</v>
      </c>
      <c r="O64" s="21"/>
      <c r="P64" s="27" t="s">
        <v>856</v>
      </c>
    </row>
    <row r="65" spans="1:16" s="2" customFormat="1" ht="39.049999999999997" customHeight="1" x14ac:dyDescent="0.35">
      <c r="A65" s="29"/>
      <c r="B65" s="30" t="s">
        <v>243</v>
      </c>
      <c r="C65" s="170"/>
      <c r="D65" s="29"/>
      <c r="E65" s="29"/>
      <c r="F65" s="29"/>
      <c r="G65" s="31">
        <f t="shared" ref="G65:M65" si="4">SUM(G66:G69)</f>
        <v>300</v>
      </c>
      <c r="H65" s="31">
        <f t="shared" si="4"/>
        <v>351.3</v>
      </c>
      <c r="I65" s="31">
        <f t="shared" si="4"/>
        <v>400</v>
      </c>
      <c r="J65" s="31">
        <f t="shared" si="4"/>
        <v>0</v>
      </c>
      <c r="K65" s="31">
        <f t="shared" si="4"/>
        <v>0</v>
      </c>
      <c r="L65" s="31">
        <f t="shared" si="4"/>
        <v>0</v>
      </c>
      <c r="M65" s="31">
        <f t="shared" si="4"/>
        <v>0</v>
      </c>
      <c r="N65" s="29"/>
      <c r="O65" s="29"/>
      <c r="P65" s="29"/>
    </row>
    <row r="66" spans="1:16" s="2" customFormat="1" ht="20.100000000000001" customHeight="1" x14ac:dyDescent="0.35">
      <c r="A66" s="29"/>
      <c r="B66" s="30" t="s">
        <v>244</v>
      </c>
      <c r="C66" s="29"/>
      <c r="D66" s="29"/>
      <c r="E66" s="29"/>
      <c r="F66" s="29"/>
      <c r="G66" s="31"/>
      <c r="H66" s="31"/>
      <c r="I66" s="31"/>
      <c r="J66" s="31"/>
      <c r="K66" s="31"/>
      <c r="L66" s="31"/>
      <c r="M66" s="31"/>
      <c r="N66" s="29"/>
      <c r="O66" s="29"/>
      <c r="P66" s="29"/>
    </row>
    <row r="67" spans="1:16" s="2" customFormat="1" ht="20.100000000000001" customHeight="1" x14ac:dyDescent="0.35">
      <c r="A67" s="29"/>
      <c r="B67" s="30" t="s">
        <v>245</v>
      </c>
      <c r="C67" s="29"/>
      <c r="D67" s="29"/>
      <c r="E67" s="29"/>
      <c r="F67" s="29"/>
      <c r="G67" s="31"/>
      <c r="H67" s="31"/>
      <c r="I67" s="31"/>
      <c r="J67" s="31"/>
      <c r="K67" s="31"/>
      <c r="L67" s="31"/>
      <c r="M67" s="31"/>
      <c r="N67" s="29"/>
      <c r="O67" s="29"/>
      <c r="P67" s="29"/>
    </row>
    <row r="68" spans="1:16" s="2" customFormat="1" ht="20.100000000000001" customHeight="1" x14ac:dyDescent="0.35">
      <c r="A68" s="29"/>
      <c r="B68" s="30" t="s">
        <v>246</v>
      </c>
      <c r="C68" s="29"/>
      <c r="D68" s="29"/>
      <c r="E68" s="29"/>
      <c r="F68" s="29"/>
      <c r="G68" s="31"/>
      <c r="H68" s="31">
        <v>51.3</v>
      </c>
      <c r="I68" s="31"/>
      <c r="J68" s="31"/>
      <c r="K68" s="31"/>
      <c r="L68" s="31"/>
      <c r="M68" s="31"/>
      <c r="N68" s="29"/>
      <c r="O68" s="29"/>
      <c r="P68" s="29"/>
    </row>
    <row r="69" spans="1:16" s="2" customFormat="1" ht="20.100000000000001" customHeight="1" x14ac:dyDescent="0.35">
      <c r="A69" s="29"/>
      <c r="B69" s="30" t="s">
        <v>247</v>
      </c>
      <c r="C69" s="29"/>
      <c r="D69" s="29"/>
      <c r="E69" s="29"/>
      <c r="F69" s="29"/>
      <c r="G69" s="31">
        <f t="shared" ref="G69:M69" si="5">G64</f>
        <v>300</v>
      </c>
      <c r="H69" s="31">
        <f t="shared" si="5"/>
        <v>300</v>
      </c>
      <c r="I69" s="31">
        <f t="shared" si="5"/>
        <v>400</v>
      </c>
      <c r="J69" s="31">
        <f t="shared" si="5"/>
        <v>0</v>
      </c>
      <c r="K69" s="31">
        <f t="shared" si="5"/>
        <v>0</v>
      </c>
      <c r="L69" s="31">
        <f t="shared" si="5"/>
        <v>0</v>
      </c>
      <c r="M69" s="31">
        <f t="shared" si="5"/>
        <v>0</v>
      </c>
      <c r="N69" s="29"/>
      <c r="O69" s="29"/>
      <c r="P69" s="29"/>
    </row>
    <row r="70" spans="1:16" s="2" customFormat="1" ht="54" customHeight="1" x14ac:dyDescent="0.35">
      <c r="A70" s="39"/>
      <c r="B70" s="35" t="s">
        <v>877</v>
      </c>
      <c r="C70" s="21" t="s">
        <v>271</v>
      </c>
      <c r="D70" s="21" t="s">
        <v>150</v>
      </c>
      <c r="E70" s="37" t="s">
        <v>272</v>
      </c>
      <c r="F70" s="21" t="s">
        <v>2</v>
      </c>
      <c r="G70" s="21">
        <v>1.3</v>
      </c>
      <c r="H70" s="21">
        <v>2.5</v>
      </c>
      <c r="I70" s="21">
        <v>2.8</v>
      </c>
      <c r="J70" s="21">
        <v>3</v>
      </c>
      <c r="K70" s="21">
        <v>3.5</v>
      </c>
      <c r="L70" s="21">
        <v>4</v>
      </c>
      <c r="M70" s="21">
        <v>4</v>
      </c>
      <c r="N70" s="21" t="s">
        <v>2</v>
      </c>
      <c r="O70" s="21" t="s">
        <v>2</v>
      </c>
      <c r="P70" s="21" t="s">
        <v>2</v>
      </c>
    </row>
    <row r="71" spans="1:16" s="2" customFormat="1" ht="22.25" customHeight="1" x14ac:dyDescent="0.35">
      <c r="A71" s="32"/>
      <c r="B71" s="26" t="s">
        <v>273</v>
      </c>
      <c r="C71" s="37"/>
      <c r="D71" s="37"/>
      <c r="E71" s="37"/>
      <c r="F71" s="21"/>
      <c r="G71" s="21"/>
      <c r="H71" s="21"/>
      <c r="I71" s="21"/>
      <c r="J71" s="21"/>
      <c r="K71" s="21"/>
      <c r="L71" s="21"/>
      <c r="M71" s="21"/>
      <c r="N71" s="21"/>
      <c r="O71" s="21"/>
      <c r="P71" s="21"/>
    </row>
    <row r="72" spans="1:16" s="2" customFormat="1" ht="94.7" customHeight="1" x14ac:dyDescent="0.35">
      <c r="A72" s="25">
        <v>7</v>
      </c>
      <c r="B72" s="40" t="s">
        <v>878</v>
      </c>
      <c r="C72" s="21" t="s">
        <v>819</v>
      </c>
      <c r="D72" s="21" t="s">
        <v>150</v>
      </c>
      <c r="E72" s="37" t="s">
        <v>272</v>
      </c>
      <c r="F72" s="21" t="s">
        <v>2</v>
      </c>
      <c r="G72" s="21">
        <v>7.9</v>
      </c>
      <c r="H72" s="21">
        <v>22</v>
      </c>
      <c r="I72" s="21">
        <v>24</v>
      </c>
      <c r="J72" s="21">
        <v>26</v>
      </c>
      <c r="K72" s="21">
        <v>30</v>
      </c>
      <c r="L72" s="21">
        <v>35</v>
      </c>
      <c r="M72" s="21">
        <v>37</v>
      </c>
      <c r="N72" s="21" t="s">
        <v>2</v>
      </c>
      <c r="O72" s="21" t="s">
        <v>2</v>
      </c>
      <c r="P72" s="21" t="s">
        <v>2</v>
      </c>
    </row>
    <row r="73" spans="1:16" s="2" customFormat="1" ht="22.25" customHeight="1" x14ac:dyDescent="0.35">
      <c r="A73" s="21"/>
      <c r="B73" s="40" t="s">
        <v>257</v>
      </c>
      <c r="C73" s="37"/>
      <c r="D73" s="37"/>
      <c r="E73" s="37"/>
      <c r="F73" s="37"/>
      <c r="G73" s="37"/>
      <c r="H73" s="37"/>
      <c r="I73" s="37"/>
      <c r="J73" s="37"/>
      <c r="K73" s="37"/>
      <c r="L73" s="37"/>
      <c r="M73" s="37"/>
      <c r="N73" s="37"/>
      <c r="O73" s="37"/>
      <c r="P73" s="37"/>
    </row>
    <row r="74" spans="1:16" s="2" customFormat="1" ht="50.15" customHeight="1" x14ac:dyDescent="0.35">
      <c r="A74" s="170">
        <v>11</v>
      </c>
      <c r="B74" s="171" t="s">
        <v>275</v>
      </c>
      <c r="C74" s="205" t="s">
        <v>820</v>
      </c>
      <c r="D74" s="21" t="s">
        <v>2</v>
      </c>
      <c r="E74" s="21" t="s">
        <v>268</v>
      </c>
      <c r="F74" s="170" t="s">
        <v>274</v>
      </c>
      <c r="G74" s="170">
        <v>1</v>
      </c>
      <c r="H74" s="170">
        <v>1</v>
      </c>
      <c r="I74" s="194">
        <v>1</v>
      </c>
      <c r="J74" s="194">
        <v>1</v>
      </c>
      <c r="K74" s="194">
        <v>1</v>
      </c>
      <c r="L74" s="194">
        <v>1</v>
      </c>
      <c r="M74" s="194">
        <v>1</v>
      </c>
      <c r="N74" s="170" t="s">
        <v>2</v>
      </c>
      <c r="O74" s="170" t="s">
        <v>2</v>
      </c>
      <c r="P74" s="170" t="s">
        <v>452</v>
      </c>
    </row>
    <row r="75" spans="1:16" s="2" customFormat="1" ht="50.15" customHeight="1" x14ac:dyDescent="0.35">
      <c r="A75" s="170"/>
      <c r="B75" s="171"/>
      <c r="C75" s="205"/>
      <c r="D75" s="21"/>
      <c r="E75" s="21" t="s">
        <v>249</v>
      </c>
      <c r="F75" s="170"/>
      <c r="G75" s="170"/>
      <c r="H75" s="170"/>
      <c r="I75" s="195"/>
      <c r="J75" s="195"/>
      <c r="K75" s="195"/>
      <c r="L75" s="195"/>
      <c r="M75" s="195"/>
      <c r="N75" s="170"/>
      <c r="O75" s="170"/>
      <c r="P75" s="170"/>
    </row>
    <row r="76" spans="1:16" s="2" customFormat="1" ht="106.5" customHeight="1" x14ac:dyDescent="0.35">
      <c r="A76" s="21">
        <v>12</v>
      </c>
      <c r="B76" s="27" t="s">
        <v>279</v>
      </c>
      <c r="C76" s="37" t="s">
        <v>820</v>
      </c>
      <c r="D76" s="21" t="s">
        <v>2</v>
      </c>
      <c r="E76" s="21" t="s">
        <v>249</v>
      </c>
      <c r="F76" s="21" t="s">
        <v>270</v>
      </c>
      <c r="G76" s="21">
        <v>3</v>
      </c>
      <c r="H76" s="21">
        <v>3</v>
      </c>
      <c r="I76" s="21">
        <v>3</v>
      </c>
      <c r="J76" s="21">
        <v>3</v>
      </c>
      <c r="K76" s="21">
        <v>3</v>
      </c>
      <c r="L76" s="21">
        <v>3</v>
      </c>
      <c r="M76" s="21">
        <v>3</v>
      </c>
      <c r="N76" s="21" t="s">
        <v>2</v>
      </c>
      <c r="O76" s="21" t="s">
        <v>2</v>
      </c>
      <c r="P76" s="21" t="s">
        <v>453</v>
      </c>
    </row>
    <row r="77" spans="1:16" s="2" customFormat="1" ht="20.100000000000001" customHeight="1" x14ac:dyDescent="0.35">
      <c r="A77" s="29"/>
      <c r="B77" s="30" t="s">
        <v>243</v>
      </c>
      <c r="C77" s="41"/>
      <c r="D77" s="29"/>
      <c r="E77" s="29"/>
      <c r="F77" s="29"/>
      <c r="G77" s="31">
        <f t="shared" ref="G77:M77" si="6">SUM(G78:G81)</f>
        <v>0</v>
      </c>
      <c r="H77" s="31">
        <f t="shared" si="6"/>
        <v>0</v>
      </c>
      <c r="I77" s="31">
        <f t="shared" si="6"/>
        <v>0</v>
      </c>
      <c r="J77" s="31">
        <f t="shared" si="6"/>
        <v>0</v>
      </c>
      <c r="K77" s="31">
        <f t="shared" si="6"/>
        <v>0</v>
      </c>
      <c r="L77" s="31">
        <f t="shared" si="6"/>
        <v>0</v>
      </c>
      <c r="M77" s="31">
        <f t="shared" si="6"/>
        <v>0</v>
      </c>
      <c r="N77" s="29"/>
      <c r="O77" s="29"/>
      <c r="P77" s="29"/>
    </row>
    <row r="78" spans="1:16" s="2" customFormat="1" ht="20.100000000000001" customHeight="1" x14ac:dyDescent="0.35">
      <c r="A78" s="29"/>
      <c r="B78" s="30" t="s">
        <v>244</v>
      </c>
      <c r="C78" s="41"/>
      <c r="D78" s="29"/>
      <c r="E78" s="29"/>
      <c r="F78" s="29"/>
      <c r="G78" s="31"/>
      <c r="H78" s="31"/>
      <c r="I78" s="31"/>
      <c r="J78" s="31"/>
      <c r="K78" s="31"/>
      <c r="L78" s="31"/>
      <c r="M78" s="31"/>
      <c r="N78" s="29"/>
      <c r="O78" s="29"/>
      <c r="P78" s="29"/>
    </row>
    <row r="79" spans="1:16" s="2" customFormat="1" ht="20.100000000000001" customHeight="1" x14ac:dyDescent="0.35">
      <c r="A79" s="29"/>
      <c r="B79" s="30" t="s">
        <v>245</v>
      </c>
      <c r="C79" s="41"/>
      <c r="D79" s="29"/>
      <c r="E79" s="29"/>
      <c r="F79" s="29"/>
      <c r="G79" s="31"/>
      <c r="H79" s="31"/>
      <c r="I79" s="31"/>
      <c r="J79" s="31"/>
      <c r="K79" s="31"/>
      <c r="L79" s="31"/>
      <c r="M79" s="31"/>
      <c r="N79" s="29"/>
      <c r="O79" s="29"/>
      <c r="P79" s="29"/>
    </row>
    <row r="80" spans="1:16" s="2" customFormat="1" ht="20.100000000000001" customHeight="1" x14ac:dyDescent="0.35">
      <c r="A80" s="29"/>
      <c r="B80" s="30" t="s">
        <v>246</v>
      </c>
      <c r="C80" s="29"/>
      <c r="D80" s="29"/>
      <c r="E80" s="29"/>
      <c r="F80" s="29"/>
      <c r="G80" s="31"/>
      <c r="H80" s="31"/>
      <c r="I80" s="31"/>
      <c r="J80" s="31"/>
      <c r="K80" s="31"/>
      <c r="L80" s="31"/>
      <c r="M80" s="31"/>
      <c r="N80" s="29"/>
      <c r="O80" s="29"/>
      <c r="P80" s="29"/>
    </row>
    <row r="81" spans="1:16" s="2" customFormat="1" ht="20.100000000000001" customHeight="1" x14ac:dyDescent="0.35">
      <c r="A81" s="29"/>
      <c r="B81" s="30" t="s">
        <v>247</v>
      </c>
      <c r="C81" s="29"/>
      <c r="D81" s="29"/>
      <c r="E81" s="29"/>
      <c r="F81" s="29"/>
      <c r="G81" s="31"/>
      <c r="H81" s="31"/>
      <c r="I81" s="31"/>
      <c r="J81" s="31"/>
      <c r="K81" s="31"/>
      <c r="L81" s="31"/>
      <c r="M81" s="31"/>
      <c r="N81" s="29"/>
      <c r="O81" s="29"/>
      <c r="P81" s="29"/>
    </row>
    <row r="82" spans="1:16" ht="69.8" customHeight="1" x14ac:dyDescent="0.35">
      <c r="A82" s="25"/>
      <c r="B82" s="27" t="s">
        <v>879</v>
      </c>
      <c r="C82" s="36" t="s">
        <v>277</v>
      </c>
      <c r="D82" s="21" t="s">
        <v>276</v>
      </c>
      <c r="E82" s="21" t="s">
        <v>1</v>
      </c>
      <c r="F82" s="21" t="s">
        <v>2</v>
      </c>
      <c r="G82" s="21">
        <v>40</v>
      </c>
      <c r="H82" s="21">
        <v>50</v>
      </c>
      <c r="I82" s="21">
        <v>70</v>
      </c>
      <c r="J82" s="21" t="s">
        <v>278</v>
      </c>
      <c r="K82" s="21" t="s">
        <v>278</v>
      </c>
      <c r="L82" s="21" t="s">
        <v>278</v>
      </c>
      <c r="M82" s="21" t="s">
        <v>278</v>
      </c>
      <c r="N82" s="21" t="s">
        <v>2</v>
      </c>
      <c r="O82" s="21" t="s">
        <v>2</v>
      </c>
      <c r="P82" s="21" t="s">
        <v>2</v>
      </c>
    </row>
    <row r="83" spans="1:16" s="9" customFormat="1" ht="22.25" customHeight="1" x14ac:dyDescent="0.35">
      <c r="A83" s="36"/>
      <c r="B83" s="26" t="s">
        <v>369</v>
      </c>
      <c r="C83" s="23"/>
      <c r="D83" s="23"/>
      <c r="E83" s="23"/>
      <c r="F83" s="23"/>
      <c r="G83" s="23"/>
      <c r="H83" s="23"/>
      <c r="I83" s="23"/>
      <c r="J83" s="23"/>
      <c r="K83" s="23"/>
      <c r="L83" s="23"/>
      <c r="M83" s="23"/>
      <c r="N83" s="36"/>
      <c r="O83" s="36"/>
      <c r="P83" s="36"/>
    </row>
    <row r="84" spans="1:16" s="9" customFormat="1" ht="74.45" customHeight="1" x14ac:dyDescent="0.35">
      <c r="A84" s="21"/>
      <c r="B84" s="27" t="s">
        <v>886</v>
      </c>
      <c r="C84" s="21" t="s">
        <v>292</v>
      </c>
      <c r="D84" s="21" t="s">
        <v>276</v>
      </c>
      <c r="E84" s="21" t="s">
        <v>1</v>
      </c>
      <c r="F84" s="21" t="s">
        <v>2</v>
      </c>
      <c r="G84" s="21">
        <v>40</v>
      </c>
      <c r="H84" s="21">
        <v>41</v>
      </c>
      <c r="I84" s="21">
        <v>58</v>
      </c>
      <c r="J84" s="21">
        <v>58</v>
      </c>
      <c r="K84" s="21">
        <v>58</v>
      </c>
      <c r="L84" s="21">
        <v>58</v>
      </c>
      <c r="M84" s="21">
        <v>58</v>
      </c>
      <c r="N84" s="21" t="s">
        <v>2</v>
      </c>
      <c r="O84" s="21" t="s">
        <v>2</v>
      </c>
      <c r="P84" s="21" t="s">
        <v>2</v>
      </c>
    </row>
    <row r="85" spans="1:16" s="9" customFormat="1" ht="74.45" customHeight="1" x14ac:dyDescent="0.35">
      <c r="A85" s="21"/>
      <c r="B85" s="27" t="s">
        <v>887</v>
      </c>
      <c r="C85" s="21" t="s">
        <v>292</v>
      </c>
      <c r="D85" s="21" t="s">
        <v>276</v>
      </c>
      <c r="E85" s="21" t="s">
        <v>1</v>
      </c>
      <c r="F85" s="21" t="s">
        <v>2</v>
      </c>
      <c r="G85" s="21">
        <v>107.5</v>
      </c>
      <c r="H85" s="21">
        <v>120.2</v>
      </c>
      <c r="I85" s="21">
        <v>129</v>
      </c>
      <c r="J85" s="21">
        <v>129</v>
      </c>
      <c r="K85" s="21">
        <v>129</v>
      </c>
      <c r="L85" s="21">
        <v>129</v>
      </c>
      <c r="M85" s="21">
        <v>129</v>
      </c>
      <c r="N85" s="21" t="s">
        <v>2</v>
      </c>
      <c r="O85" s="21" t="s">
        <v>2</v>
      </c>
      <c r="P85" s="21" t="s">
        <v>2</v>
      </c>
    </row>
    <row r="86" spans="1:16" s="9" customFormat="1" ht="74.45" customHeight="1" x14ac:dyDescent="0.35">
      <c r="A86" s="21"/>
      <c r="B86" s="27" t="s">
        <v>888</v>
      </c>
      <c r="C86" s="21" t="s">
        <v>292</v>
      </c>
      <c r="D86" s="21" t="s">
        <v>276</v>
      </c>
      <c r="E86" s="21" t="s">
        <v>1</v>
      </c>
      <c r="F86" s="21" t="s">
        <v>2</v>
      </c>
      <c r="G86" s="21">
        <v>34</v>
      </c>
      <c r="H86" s="21">
        <v>33</v>
      </c>
      <c r="I86" s="21">
        <v>70</v>
      </c>
      <c r="J86" s="21">
        <v>83</v>
      </c>
      <c r="K86" s="21">
        <v>98</v>
      </c>
      <c r="L86" s="21">
        <v>100</v>
      </c>
      <c r="M86" s="21">
        <v>100</v>
      </c>
      <c r="N86" s="21" t="s">
        <v>2</v>
      </c>
      <c r="O86" s="21" t="s">
        <v>2</v>
      </c>
      <c r="P86" s="21" t="s">
        <v>2</v>
      </c>
    </row>
    <row r="87" spans="1:16" s="9" customFormat="1" ht="74.45" customHeight="1" x14ac:dyDescent="0.35">
      <c r="A87" s="21"/>
      <c r="B87" s="27" t="s">
        <v>889</v>
      </c>
      <c r="C87" s="21" t="s">
        <v>292</v>
      </c>
      <c r="D87" s="21" t="s">
        <v>276</v>
      </c>
      <c r="E87" s="21" t="s">
        <v>1</v>
      </c>
      <c r="F87" s="21" t="s">
        <v>2</v>
      </c>
      <c r="G87" s="21">
        <v>15</v>
      </c>
      <c r="H87" s="21">
        <v>34</v>
      </c>
      <c r="I87" s="21">
        <v>40</v>
      </c>
      <c r="J87" s="21">
        <v>38</v>
      </c>
      <c r="K87" s="21">
        <v>33</v>
      </c>
      <c r="L87" s="21">
        <v>29</v>
      </c>
      <c r="M87" s="21">
        <v>29</v>
      </c>
      <c r="N87" s="21" t="s">
        <v>2</v>
      </c>
      <c r="O87" s="21" t="s">
        <v>2</v>
      </c>
      <c r="P87" s="21" t="s">
        <v>2</v>
      </c>
    </row>
    <row r="88" spans="1:16" s="9" customFormat="1" ht="32.299999999999997" customHeight="1" x14ac:dyDescent="0.35">
      <c r="A88" s="170">
        <v>13</v>
      </c>
      <c r="B88" s="171" t="s">
        <v>370</v>
      </c>
      <c r="C88" s="170" t="s">
        <v>293</v>
      </c>
      <c r="D88" s="21" t="s">
        <v>2</v>
      </c>
      <c r="E88" s="21" t="s">
        <v>822</v>
      </c>
      <c r="F88" s="170" t="s">
        <v>864</v>
      </c>
      <c r="G88" s="21">
        <v>56.4</v>
      </c>
      <c r="H88" s="21">
        <v>57.7</v>
      </c>
      <c r="I88" s="21">
        <v>41</v>
      </c>
      <c r="J88" s="21">
        <v>46.5</v>
      </c>
      <c r="K88" s="21">
        <v>46.5</v>
      </c>
      <c r="L88" s="21"/>
      <c r="M88" s="21"/>
      <c r="N88" s="21"/>
      <c r="O88" s="21"/>
      <c r="P88" s="21"/>
    </row>
    <row r="89" spans="1:16" s="8" customFormat="1" ht="39.4" customHeight="1" x14ac:dyDescent="0.35">
      <c r="A89" s="170"/>
      <c r="B89" s="171"/>
      <c r="C89" s="170"/>
      <c r="D89" s="21"/>
      <c r="E89" s="21" t="s">
        <v>11</v>
      </c>
      <c r="F89" s="170"/>
      <c r="G89" s="42">
        <v>2278.3009999999999</v>
      </c>
      <c r="H89" s="42">
        <v>2358.0419999999999</v>
      </c>
      <c r="I89" s="42">
        <v>2790.4760000000001</v>
      </c>
      <c r="J89" s="42">
        <v>3164.636</v>
      </c>
      <c r="K89" s="42">
        <v>3164.636</v>
      </c>
      <c r="L89" s="179" t="s">
        <v>282</v>
      </c>
      <c r="M89" s="180"/>
      <c r="N89" s="21" t="s">
        <v>286</v>
      </c>
      <c r="O89" s="21" t="s">
        <v>64</v>
      </c>
      <c r="P89" s="29"/>
    </row>
    <row r="90" spans="1:16" s="9" customFormat="1" ht="22.25" customHeight="1" x14ac:dyDescent="0.35">
      <c r="A90" s="21"/>
      <c r="B90" s="27" t="s">
        <v>315</v>
      </c>
      <c r="C90" s="21"/>
      <c r="D90" s="21"/>
      <c r="E90" s="21"/>
      <c r="F90" s="21"/>
      <c r="G90" s="21"/>
      <c r="H90" s="21"/>
      <c r="I90" s="21"/>
      <c r="J90" s="21"/>
      <c r="K90" s="21"/>
      <c r="L90" s="21"/>
      <c r="M90" s="21"/>
      <c r="N90" s="21"/>
      <c r="O90" s="21"/>
      <c r="P90" s="21"/>
    </row>
    <row r="91" spans="1:16" s="9" customFormat="1" ht="22.25" customHeight="1" x14ac:dyDescent="0.35">
      <c r="A91" s="21"/>
      <c r="B91" s="35" t="s">
        <v>371</v>
      </c>
      <c r="C91" s="21"/>
      <c r="D91" s="21"/>
      <c r="E91" s="21"/>
      <c r="F91" s="21"/>
      <c r="G91" s="21"/>
      <c r="H91" s="21"/>
      <c r="I91" s="21"/>
      <c r="J91" s="21"/>
      <c r="K91" s="21"/>
      <c r="L91" s="21"/>
      <c r="M91" s="21"/>
      <c r="N91" s="21"/>
      <c r="O91" s="21"/>
      <c r="P91" s="21"/>
    </row>
    <row r="92" spans="1:16" s="9" customFormat="1" ht="22.25" customHeight="1" x14ac:dyDescent="0.35">
      <c r="A92" s="170">
        <v>14</v>
      </c>
      <c r="B92" s="171" t="s">
        <v>372</v>
      </c>
      <c r="C92" s="170" t="s">
        <v>373</v>
      </c>
      <c r="D92" s="21" t="s">
        <v>2</v>
      </c>
      <c r="E92" s="21" t="s">
        <v>374</v>
      </c>
      <c r="F92" s="21"/>
      <c r="G92" s="21"/>
      <c r="H92" s="21"/>
      <c r="I92" s="42">
        <v>7200</v>
      </c>
      <c r="J92" s="21"/>
      <c r="K92" s="21"/>
      <c r="L92" s="21"/>
      <c r="M92" s="21"/>
      <c r="N92" s="21"/>
      <c r="O92" s="21"/>
      <c r="P92" s="170">
        <v>50</v>
      </c>
    </row>
    <row r="93" spans="1:16" s="9" customFormat="1" ht="22.25" customHeight="1" x14ac:dyDescent="0.35">
      <c r="A93" s="170"/>
      <c r="B93" s="171"/>
      <c r="C93" s="170"/>
      <c r="D93" s="21"/>
      <c r="E93" s="21" t="s">
        <v>11</v>
      </c>
      <c r="F93" s="21"/>
      <c r="G93" s="21"/>
      <c r="H93" s="21"/>
      <c r="I93" s="33">
        <v>2700</v>
      </c>
      <c r="J93" s="33"/>
      <c r="K93" s="21"/>
      <c r="L93" s="21"/>
      <c r="M93" s="21"/>
      <c r="N93" s="21" t="s">
        <v>286</v>
      </c>
      <c r="O93" s="21"/>
      <c r="P93" s="170"/>
    </row>
    <row r="94" spans="1:16" s="9" customFormat="1" ht="22.25" customHeight="1" x14ac:dyDescent="0.35">
      <c r="A94" s="21"/>
      <c r="B94" s="35" t="s">
        <v>266</v>
      </c>
      <c r="C94" s="21"/>
      <c r="D94" s="21"/>
      <c r="E94" s="21"/>
      <c r="F94" s="21"/>
      <c r="G94" s="21"/>
      <c r="H94" s="21"/>
      <c r="I94" s="21"/>
      <c r="J94" s="21"/>
      <c r="K94" s="21"/>
      <c r="L94" s="21"/>
      <c r="M94" s="21"/>
      <c r="N94" s="21"/>
      <c r="O94" s="21"/>
      <c r="P94" s="21"/>
    </row>
    <row r="95" spans="1:16" s="9" customFormat="1" ht="22.25" customHeight="1" x14ac:dyDescent="0.35">
      <c r="A95" s="170">
        <v>15</v>
      </c>
      <c r="B95" s="171" t="s">
        <v>377</v>
      </c>
      <c r="C95" s="170" t="s">
        <v>316</v>
      </c>
      <c r="D95" s="21" t="s">
        <v>2</v>
      </c>
      <c r="E95" s="21" t="s">
        <v>375</v>
      </c>
      <c r="F95" s="21"/>
      <c r="G95" s="21"/>
      <c r="H95" s="21"/>
      <c r="I95" s="42"/>
      <c r="J95" s="21">
        <v>15000</v>
      </c>
      <c r="K95" s="21"/>
      <c r="L95" s="21"/>
      <c r="M95" s="21"/>
      <c r="N95" s="21"/>
      <c r="O95" s="21"/>
      <c r="P95" s="170" t="s">
        <v>454</v>
      </c>
    </row>
    <row r="96" spans="1:16" s="9" customFormat="1" ht="22.25" customHeight="1" x14ac:dyDescent="0.35">
      <c r="A96" s="170"/>
      <c r="B96" s="171"/>
      <c r="C96" s="170"/>
      <c r="D96" s="21"/>
      <c r="E96" s="21" t="s">
        <v>11</v>
      </c>
      <c r="F96" s="21"/>
      <c r="G96" s="21"/>
      <c r="H96" s="33"/>
      <c r="I96" s="33"/>
      <c r="J96" s="33">
        <v>2200</v>
      </c>
      <c r="K96" s="21"/>
      <c r="L96" s="21"/>
      <c r="M96" s="21"/>
      <c r="N96" s="21" t="s">
        <v>286</v>
      </c>
      <c r="O96" s="21"/>
      <c r="P96" s="170"/>
    </row>
    <row r="97" spans="1:16" s="9" customFormat="1" ht="22.25" customHeight="1" x14ac:dyDescent="0.35">
      <c r="A97" s="170">
        <v>16</v>
      </c>
      <c r="B97" s="171" t="s">
        <v>378</v>
      </c>
      <c r="C97" s="170" t="s">
        <v>316</v>
      </c>
      <c r="D97" s="21" t="s">
        <v>2</v>
      </c>
      <c r="E97" s="21" t="s">
        <v>376</v>
      </c>
      <c r="F97" s="21"/>
      <c r="G97" s="21"/>
      <c r="H97" s="21"/>
      <c r="I97" s="33">
        <v>18.600000000000001</v>
      </c>
      <c r="J97" s="33"/>
      <c r="K97" s="21"/>
      <c r="L97" s="21"/>
      <c r="M97" s="21"/>
      <c r="N97" s="21"/>
      <c r="O97" s="21"/>
      <c r="P97" s="172" t="s">
        <v>66</v>
      </c>
    </row>
    <row r="98" spans="1:16" s="9" customFormat="1" ht="22.25" customHeight="1" x14ac:dyDescent="0.35">
      <c r="A98" s="170"/>
      <c r="B98" s="171"/>
      <c r="C98" s="170"/>
      <c r="D98" s="21"/>
      <c r="E98" s="21" t="s">
        <v>11</v>
      </c>
      <c r="F98" s="21"/>
      <c r="G98" s="21"/>
      <c r="H98" s="21"/>
      <c r="I98" s="33">
        <v>2900</v>
      </c>
      <c r="J98" s="33"/>
      <c r="K98" s="21"/>
      <c r="L98" s="21"/>
      <c r="M98" s="21"/>
      <c r="N98" s="21" t="s">
        <v>286</v>
      </c>
      <c r="O98" s="21"/>
      <c r="P98" s="172"/>
    </row>
    <row r="99" spans="1:16" s="9" customFormat="1" ht="22.25" customHeight="1" x14ac:dyDescent="0.35">
      <c r="A99" s="170">
        <v>17</v>
      </c>
      <c r="B99" s="171" t="s">
        <v>70</v>
      </c>
      <c r="C99" s="170" t="s">
        <v>316</v>
      </c>
      <c r="D99" s="21" t="s">
        <v>2</v>
      </c>
      <c r="E99" s="21" t="s">
        <v>376</v>
      </c>
      <c r="F99" s="21"/>
      <c r="G99" s="21"/>
      <c r="H99" s="21"/>
      <c r="I99" s="42"/>
      <c r="J99" s="21">
        <v>5.5</v>
      </c>
      <c r="K99" s="21"/>
      <c r="L99" s="21"/>
      <c r="M99" s="21"/>
      <c r="N99" s="21"/>
      <c r="O99" s="21"/>
      <c r="P99" s="172" t="s">
        <v>67</v>
      </c>
    </row>
    <row r="100" spans="1:16" s="9" customFormat="1" ht="22.25" customHeight="1" x14ac:dyDescent="0.35">
      <c r="A100" s="170"/>
      <c r="B100" s="171"/>
      <c r="C100" s="170"/>
      <c r="D100" s="21"/>
      <c r="E100" s="21" t="s">
        <v>11</v>
      </c>
      <c r="F100" s="21"/>
      <c r="G100" s="21"/>
      <c r="H100" s="21"/>
      <c r="I100" s="33"/>
      <c r="J100" s="33">
        <v>1300</v>
      </c>
      <c r="K100" s="21"/>
      <c r="L100" s="21"/>
      <c r="M100" s="21"/>
      <c r="N100" s="21" t="s">
        <v>286</v>
      </c>
      <c r="O100" s="21"/>
      <c r="P100" s="172"/>
    </row>
    <row r="101" spans="1:16" s="9" customFormat="1" ht="22.25" customHeight="1" x14ac:dyDescent="0.35">
      <c r="A101" s="170">
        <v>18</v>
      </c>
      <c r="B101" s="171" t="s">
        <v>71</v>
      </c>
      <c r="C101" s="170" t="s">
        <v>316</v>
      </c>
      <c r="D101" s="21" t="s">
        <v>2</v>
      </c>
      <c r="E101" s="21" t="s">
        <v>375</v>
      </c>
      <c r="F101" s="21"/>
      <c r="G101" s="21"/>
      <c r="H101" s="21"/>
      <c r="I101" s="42"/>
      <c r="J101" s="21">
        <v>450</v>
      </c>
      <c r="K101" s="21"/>
      <c r="L101" s="21"/>
      <c r="M101" s="21"/>
      <c r="N101" s="21"/>
      <c r="O101" s="21"/>
      <c r="P101" s="170" t="s">
        <v>454</v>
      </c>
    </row>
    <row r="102" spans="1:16" s="9" customFormat="1" ht="22.25" customHeight="1" x14ac:dyDescent="0.35">
      <c r="A102" s="170"/>
      <c r="B102" s="171"/>
      <c r="C102" s="170"/>
      <c r="D102" s="21"/>
      <c r="E102" s="21" t="s">
        <v>11</v>
      </c>
      <c r="F102" s="21"/>
      <c r="G102" s="21"/>
      <c r="H102" s="21"/>
      <c r="I102" s="33"/>
      <c r="J102" s="33">
        <v>1300</v>
      </c>
      <c r="K102" s="21"/>
      <c r="L102" s="21"/>
      <c r="M102" s="21"/>
      <c r="N102" s="21" t="s">
        <v>286</v>
      </c>
      <c r="O102" s="21"/>
      <c r="P102" s="170"/>
    </row>
    <row r="103" spans="1:16" s="9" customFormat="1" ht="22.25" customHeight="1" x14ac:dyDescent="0.35">
      <c r="A103" s="21"/>
      <c r="B103" s="35" t="s">
        <v>325</v>
      </c>
      <c r="C103" s="21"/>
      <c r="D103" s="21"/>
      <c r="E103" s="21"/>
      <c r="F103" s="21"/>
      <c r="G103" s="21"/>
      <c r="H103" s="21"/>
      <c r="I103" s="21"/>
      <c r="J103" s="21"/>
      <c r="K103" s="21"/>
      <c r="L103" s="21"/>
      <c r="M103" s="21"/>
      <c r="N103" s="21"/>
      <c r="O103" s="21"/>
      <c r="P103" s="21"/>
    </row>
    <row r="104" spans="1:16" s="9" customFormat="1" ht="22.25" customHeight="1" x14ac:dyDescent="0.35">
      <c r="A104" s="170">
        <v>19</v>
      </c>
      <c r="B104" s="171" t="s">
        <v>379</v>
      </c>
      <c r="C104" s="170" t="s">
        <v>326</v>
      </c>
      <c r="D104" s="21" t="s">
        <v>2</v>
      </c>
      <c r="E104" s="21" t="s">
        <v>375</v>
      </c>
      <c r="F104" s="21"/>
      <c r="G104" s="21"/>
      <c r="H104" s="21"/>
      <c r="I104" s="42">
        <v>2000</v>
      </c>
      <c r="J104" s="21"/>
      <c r="K104" s="21"/>
      <c r="L104" s="21"/>
      <c r="M104" s="21"/>
      <c r="N104" s="21"/>
      <c r="O104" s="21"/>
      <c r="P104" s="170">
        <v>10</v>
      </c>
    </row>
    <row r="105" spans="1:16" s="9" customFormat="1" ht="22.25" customHeight="1" x14ac:dyDescent="0.35">
      <c r="A105" s="170"/>
      <c r="B105" s="171"/>
      <c r="C105" s="170"/>
      <c r="D105" s="21"/>
      <c r="E105" s="21" t="s">
        <v>11</v>
      </c>
      <c r="F105" s="21"/>
      <c r="G105" s="21"/>
      <c r="H105" s="21"/>
      <c r="I105" s="33">
        <v>700</v>
      </c>
      <c r="J105" s="33"/>
      <c r="K105" s="21"/>
      <c r="L105" s="21"/>
      <c r="M105" s="21"/>
      <c r="N105" s="21" t="s">
        <v>286</v>
      </c>
      <c r="O105" s="21"/>
      <c r="P105" s="170"/>
    </row>
    <row r="106" spans="1:16" s="9" customFormat="1" ht="22.25" customHeight="1" x14ac:dyDescent="0.35">
      <c r="A106" s="170">
        <v>20</v>
      </c>
      <c r="B106" s="171" t="s">
        <v>380</v>
      </c>
      <c r="C106" s="170" t="s">
        <v>326</v>
      </c>
      <c r="D106" s="21" t="s">
        <v>2</v>
      </c>
      <c r="E106" s="21" t="s">
        <v>376</v>
      </c>
      <c r="F106" s="21"/>
      <c r="G106" s="21"/>
      <c r="H106" s="21"/>
      <c r="I106" s="42"/>
      <c r="J106" s="21"/>
      <c r="K106" s="21"/>
      <c r="L106" s="21"/>
      <c r="M106" s="21"/>
      <c r="N106" s="21"/>
      <c r="O106" s="21"/>
      <c r="P106" s="170">
        <v>5</v>
      </c>
    </row>
    <row r="107" spans="1:16" s="9" customFormat="1" ht="22.25" customHeight="1" x14ac:dyDescent="0.35">
      <c r="A107" s="170"/>
      <c r="B107" s="171"/>
      <c r="C107" s="170"/>
      <c r="D107" s="21"/>
      <c r="E107" s="21" t="s">
        <v>11</v>
      </c>
      <c r="F107" s="21"/>
      <c r="G107" s="21"/>
      <c r="H107" s="21"/>
      <c r="I107" s="33"/>
      <c r="J107" s="33"/>
      <c r="K107" s="33">
        <v>3500</v>
      </c>
      <c r="L107" s="21"/>
      <c r="M107" s="21"/>
      <c r="N107" s="21" t="s">
        <v>286</v>
      </c>
      <c r="O107" s="21"/>
      <c r="P107" s="170"/>
    </row>
    <row r="108" spans="1:16" s="9" customFormat="1" ht="22.25" customHeight="1" x14ac:dyDescent="0.35">
      <c r="A108" s="170">
        <v>21</v>
      </c>
      <c r="B108" s="171" t="s">
        <v>381</v>
      </c>
      <c r="C108" s="170" t="s">
        <v>326</v>
      </c>
      <c r="D108" s="21" t="s">
        <v>2</v>
      </c>
      <c r="E108" s="21" t="s">
        <v>376</v>
      </c>
      <c r="F108" s="21"/>
      <c r="G108" s="21"/>
      <c r="H108" s="21"/>
      <c r="I108" s="42"/>
      <c r="J108" s="21"/>
      <c r="K108" s="21"/>
      <c r="L108" s="21"/>
      <c r="M108" s="21"/>
      <c r="N108" s="21"/>
      <c r="O108" s="21"/>
      <c r="P108" s="170">
        <v>10</v>
      </c>
    </row>
    <row r="109" spans="1:16" s="9" customFormat="1" ht="22.25" customHeight="1" x14ac:dyDescent="0.35">
      <c r="A109" s="170"/>
      <c r="B109" s="171"/>
      <c r="C109" s="170"/>
      <c r="D109" s="21"/>
      <c r="E109" s="21" t="s">
        <v>11</v>
      </c>
      <c r="F109" s="21"/>
      <c r="G109" s="21"/>
      <c r="H109" s="21"/>
      <c r="I109" s="33"/>
      <c r="J109" s="33"/>
      <c r="K109" s="33"/>
      <c r="L109" s="33">
        <v>4400</v>
      </c>
      <c r="M109" s="21"/>
      <c r="N109" s="21" t="s">
        <v>286</v>
      </c>
      <c r="O109" s="21"/>
      <c r="P109" s="170"/>
    </row>
    <row r="110" spans="1:16" s="9" customFormat="1" ht="22.25" customHeight="1" x14ac:dyDescent="0.35">
      <c r="A110" s="170">
        <v>22</v>
      </c>
      <c r="B110" s="171" t="s">
        <v>382</v>
      </c>
      <c r="C110" s="170" t="s">
        <v>326</v>
      </c>
      <c r="D110" s="21" t="s">
        <v>2</v>
      </c>
      <c r="E110" s="21" t="s">
        <v>376</v>
      </c>
      <c r="F110" s="21"/>
      <c r="G110" s="21"/>
      <c r="H110" s="21"/>
      <c r="I110" s="42"/>
      <c r="J110" s="21">
        <v>500</v>
      </c>
      <c r="K110" s="21"/>
      <c r="L110" s="21"/>
      <c r="M110" s="21"/>
      <c r="N110" s="21"/>
      <c r="O110" s="21"/>
      <c r="P110" s="170">
        <v>25</v>
      </c>
    </row>
    <row r="111" spans="1:16" s="9" customFormat="1" ht="22.25" customHeight="1" x14ac:dyDescent="0.35">
      <c r="A111" s="170"/>
      <c r="B111" s="171"/>
      <c r="C111" s="170"/>
      <c r="D111" s="21"/>
      <c r="E111" s="21" t="s">
        <v>11</v>
      </c>
      <c r="F111" s="21"/>
      <c r="G111" s="21"/>
      <c r="H111" s="21"/>
      <c r="I111" s="33"/>
      <c r="J111" s="33">
        <v>4000</v>
      </c>
      <c r="K111" s="21"/>
      <c r="L111" s="21"/>
      <c r="M111" s="21"/>
      <c r="N111" s="21" t="s">
        <v>286</v>
      </c>
      <c r="O111" s="21"/>
      <c r="P111" s="170"/>
    </row>
    <row r="112" spans="1:16" s="9" customFormat="1" ht="22.25" customHeight="1" x14ac:dyDescent="0.35">
      <c r="A112" s="21"/>
      <c r="B112" s="35" t="s">
        <v>383</v>
      </c>
      <c r="C112" s="21"/>
      <c r="D112" s="21"/>
      <c r="E112" s="21"/>
      <c r="F112" s="21"/>
      <c r="G112" s="21"/>
      <c r="H112" s="21"/>
      <c r="I112" s="21"/>
      <c r="J112" s="21"/>
      <c r="K112" s="21"/>
      <c r="L112" s="21"/>
      <c r="M112" s="21"/>
      <c r="N112" s="21"/>
      <c r="O112" s="21"/>
      <c r="P112" s="21"/>
    </row>
    <row r="113" spans="1:16" s="9" customFormat="1" ht="22.25" customHeight="1" x14ac:dyDescent="0.35">
      <c r="A113" s="170">
        <v>23</v>
      </c>
      <c r="B113" s="171" t="s">
        <v>72</v>
      </c>
      <c r="C113" s="170" t="s">
        <v>384</v>
      </c>
      <c r="D113" s="21" t="s">
        <v>2</v>
      </c>
      <c r="E113" s="21" t="s">
        <v>822</v>
      </c>
      <c r="F113" s="21"/>
      <c r="G113" s="21"/>
      <c r="H113" s="21"/>
      <c r="I113" s="42">
        <v>60</v>
      </c>
      <c r="J113" s="21"/>
      <c r="K113" s="21"/>
      <c r="L113" s="21"/>
      <c r="M113" s="21"/>
      <c r="N113" s="21"/>
      <c r="O113" s="21"/>
      <c r="P113" s="170">
        <v>35</v>
      </c>
    </row>
    <row r="114" spans="1:16" s="9" customFormat="1" ht="22.25" customHeight="1" x14ac:dyDescent="0.35">
      <c r="A114" s="170"/>
      <c r="B114" s="171"/>
      <c r="C114" s="170"/>
      <c r="D114" s="21"/>
      <c r="E114" s="21" t="s">
        <v>11</v>
      </c>
      <c r="F114" s="21"/>
      <c r="G114" s="21"/>
      <c r="H114" s="21"/>
      <c r="I114" s="33">
        <v>5000</v>
      </c>
      <c r="J114" s="33"/>
      <c r="K114" s="21"/>
      <c r="L114" s="21"/>
      <c r="M114" s="21"/>
      <c r="N114" s="21" t="s">
        <v>286</v>
      </c>
      <c r="O114" s="21"/>
      <c r="P114" s="170"/>
    </row>
    <row r="115" spans="1:16" s="9" customFormat="1" ht="22.25" customHeight="1" x14ac:dyDescent="0.35">
      <c r="A115" s="21"/>
      <c r="B115" s="35" t="s">
        <v>823</v>
      </c>
      <c r="C115" s="21"/>
      <c r="D115" s="21"/>
      <c r="E115" s="21"/>
      <c r="F115" s="21"/>
      <c r="G115" s="21"/>
      <c r="H115" s="21"/>
      <c r="I115" s="21"/>
      <c r="J115" s="21"/>
      <c r="K115" s="21"/>
      <c r="L115" s="21"/>
      <c r="M115" s="21"/>
      <c r="N115" s="21"/>
      <c r="O115" s="21"/>
      <c r="P115" s="21"/>
    </row>
    <row r="116" spans="1:16" s="9" customFormat="1" ht="22.25" customHeight="1" x14ac:dyDescent="0.35">
      <c r="A116" s="170">
        <v>24</v>
      </c>
      <c r="B116" s="171" t="s">
        <v>385</v>
      </c>
      <c r="C116" s="170" t="s">
        <v>825</v>
      </c>
      <c r="D116" s="21" t="s">
        <v>2</v>
      </c>
      <c r="E116" s="21" t="s">
        <v>375</v>
      </c>
      <c r="F116" s="21"/>
      <c r="G116" s="21"/>
      <c r="H116" s="21"/>
      <c r="I116" s="42"/>
      <c r="J116" s="21">
        <v>5000</v>
      </c>
      <c r="K116" s="21"/>
      <c r="L116" s="21"/>
      <c r="M116" s="21"/>
      <c r="N116" s="21"/>
      <c r="O116" s="21"/>
      <c r="P116" s="170">
        <v>15</v>
      </c>
    </row>
    <row r="117" spans="1:16" s="9" customFormat="1" ht="22.25" customHeight="1" x14ac:dyDescent="0.35">
      <c r="A117" s="170"/>
      <c r="B117" s="171"/>
      <c r="C117" s="170"/>
      <c r="D117" s="21"/>
      <c r="E117" s="21" t="s">
        <v>11</v>
      </c>
      <c r="F117" s="21"/>
      <c r="G117" s="21"/>
      <c r="H117" s="21"/>
      <c r="I117" s="33"/>
      <c r="J117" s="33">
        <v>700</v>
      </c>
      <c r="K117" s="21"/>
      <c r="L117" s="21"/>
      <c r="M117" s="21"/>
      <c r="N117" s="21" t="s">
        <v>286</v>
      </c>
      <c r="O117" s="21"/>
      <c r="P117" s="170"/>
    </row>
    <row r="118" spans="1:16" s="9" customFormat="1" ht="22.25" customHeight="1" x14ac:dyDescent="0.35">
      <c r="A118" s="21"/>
      <c r="B118" s="35" t="s">
        <v>386</v>
      </c>
      <c r="C118" s="21"/>
      <c r="D118" s="21"/>
      <c r="E118" s="21"/>
      <c r="F118" s="21"/>
      <c r="G118" s="21"/>
      <c r="H118" s="21"/>
      <c r="I118" s="21"/>
      <c r="J118" s="21"/>
      <c r="K118" s="21"/>
      <c r="L118" s="21"/>
      <c r="M118" s="21"/>
      <c r="N118" s="21"/>
      <c r="O118" s="21"/>
      <c r="P118" s="21"/>
    </row>
    <row r="119" spans="1:16" s="9" customFormat="1" ht="22.25" customHeight="1" x14ac:dyDescent="0.35">
      <c r="A119" s="170">
        <v>25</v>
      </c>
      <c r="B119" s="171" t="s">
        <v>387</v>
      </c>
      <c r="C119" s="170" t="s">
        <v>361</v>
      </c>
      <c r="D119" s="21" t="s">
        <v>2</v>
      </c>
      <c r="E119" s="21" t="s">
        <v>65</v>
      </c>
      <c r="F119" s="21"/>
      <c r="G119" s="21"/>
      <c r="H119" s="21"/>
      <c r="I119" s="42">
        <v>6500</v>
      </c>
      <c r="J119" s="21"/>
      <c r="K119" s="21"/>
      <c r="L119" s="21"/>
      <c r="M119" s="21"/>
      <c r="N119" s="21"/>
      <c r="O119" s="21"/>
      <c r="P119" s="170">
        <v>10</v>
      </c>
    </row>
    <row r="120" spans="1:16" s="9" customFormat="1" ht="22.25" customHeight="1" x14ac:dyDescent="0.35">
      <c r="A120" s="170"/>
      <c r="B120" s="171"/>
      <c r="C120" s="170"/>
      <c r="D120" s="21"/>
      <c r="E120" s="21" t="s">
        <v>11</v>
      </c>
      <c r="F120" s="21"/>
      <c r="G120" s="21"/>
      <c r="H120" s="21"/>
      <c r="I120" s="33">
        <v>1000</v>
      </c>
      <c r="J120" s="33"/>
      <c r="K120" s="21"/>
      <c r="L120" s="21"/>
      <c r="M120" s="21"/>
      <c r="N120" s="21" t="s">
        <v>286</v>
      </c>
      <c r="O120" s="21"/>
      <c r="P120" s="170"/>
    </row>
    <row r="121" spans="1:16" s="9" customFormat="1" ht="22.25" customHeight="1" x14ac:dyDescent="0.35">
      <c r="A121" s="170">
        <v>26</v>
      </c>
      <c r="B121" s="171" t="s">
        <v>388</v>
      </c>
      <c r="C121" s="170" t="s">
        <v>361</v>
      </c>
      <c r="D121" s="21" t="s">
        <v>2</v>
      </c>
      <c r="E121" s="21" t="s">
        <v>822</v>
      </c>
      <c r="F121" s="21"/>
      <c r="G121" s="21"/>
      <c r="H121" s="21"/>
      <c r="I121" s="21"/>
      <c r="J121" s="42">
        <v>200</v>
      </c>
      <c r="K121" s="21"/>
      <c r="L121" s="21"/>
      <c r="M121" s="21"/>
      <c r="N121" s="21"/>
      <c r="O121" s="21"/>
      <c r="P121" s="170">
        <v>250</v>
      </c>
    </row>
    <row r="122" spans="1:16" s="9" customFormat="1" ht="22.25" customHeight="1" x14ac:dyDescent="0.35">
      <c r="A122" s="170"/>
      <c r="B122" s="171"/>
      <c r="C122" s="170"/>
      <c r="D122" s="21"/>
      <c r="E122" s="21" t="s">
        <v>11</v>
      </c>
      <c r="F122" s="21"/>
      <c r="G122" s="21"/>
      <c r="H122" s="21"/>
      <c r="I122" s="21"/>
      <c r="J122" s="33">
        <v>110000</v>
      </c>
      <c r="K122" s="21"/>
      <c r="L122" s="21"/>
      <c r="M122" s="21"/>
      <c r="N122" s="21" t="s">
        <v>286</v>
      </c>
      <c r="O122" s="21"/>
      <c r="P122" s="170"/>
    </row>
    <row r="123" spans="1:16" s="8" customFormat="1" ht="20.7" customHeight="1" x14ac:dyDescent="0.35">
      <c r="A123" s="29"/>
      <c r="B123" s="30" t="s">
        <v>243</v>
      </c>
      <c r="C123" s="29"/>
      <c r="D123" s="29"/>
      <c r="E123" s="29"/>
      <c r="F123" s="29"/>
      <c r="G123" s="131">
        <f t="shared" ref="G123:M123" si="7">SUM(G124:G127)</f>
        <v>2278.3009999999999</v>
      </c>
      <c r="H123" s="131">
        <f t="shared" si="7"/>
        <v>2358.0419999999999</v>
      </c>
      <c r="I123" s="131">
        <f>SUM(I124:I127)</f>
        <v>15090.476000000001</v>
      </c>
      <c r="J123" s="131">
        <f t="shared" si="7"/>
        <v>122664.636</v>
      </c>
      <c r="K123" s="131">
        <f t="shared" si="7"/>
        <v>6664.6360000000004</v>
      </c>
      <c r="L123" s="131"/>
      <c r="M123" s="131">
        <f t="shared" si="7"/>
        <v>0</v>
      </c>
      <c r="N123" s="132"/>
      <c r="O123" s="132"/>
      <c r="P123" s="132"/>
    </row>
    <row r="124" spans="1:16" s="8" customFormat="1" ht="20.100000000000001" customHeight="1" x14ac:dyDescent="0.35">
      <c r="A124" s="29"/>
      <c r="B124" s="30" t="s">
        <v>244</v>
      </c>
      <c r="C124" s="29"/>
      <c r="D124" s="29"/>
      <c r="E124" s="29"/>
      <c r="F124" s="29"/>
      <c r="G124" s="131"/>
      <c r="H124" s="131"/>
      <c r="I124" s="131"/>
      <c r="J124" s="131"/>
      <c r="K124" s="131"/>
      <c r="L124" s="131"/>
      <c r="M124" s="131"/>
      <c r="N124" s="133"/>
      <c r="O124" s="133"/>
      <c r="P124" s="133"/>
    </row>
    <row r="125" spans="1:16" s="8" customFormat="1" ht="20.100000000000001" customHeight="1" x14ac:dyDescent="0.35">
      <c r="A125" s="29"/>
      <c r="B125" s="30" t="s">
        <v>245</v>
      </c>
      <c r="C125" s="29"/>
      <c r="D125" s="29"/>
      <c r="E125" s="29"/>
      <c r="F125" s="29"/>
      <c r="G125" s="131"/>
      <c r="H125" s="131"/>
      <c r="I125" s="131"/>
      <c r="J125" s="131"/>
      <c r="K125" s="131"/>
      <c r="L125" s="131"/>
      <c r="M125" s="131"/>
      <c r="N125" s="133"/>
      <c r="O125" s="133"/>
      <c r="P125" s="133"/>
    </row>
    <row r="126" spans="1:16" s="8" customFormat="1" ht="20.100000000000001" customHeight="1" x14ac:dyDescent="0.35">
      <c r="A126" s="29"/>
      <c r="B126" s="30" t="s">
        <v>389</v>
      </c>
      <c r="C126" s="29"/>
      <c r="D126" s="29"/>
      <c r="E126" s="29"/>
      <c r="F126" s="29"/>
      <c r="G126" s="131">
        <f>G89</f>
        <v>2278.3009999999999</v>
      </c>
      <c r="H126" s="131">
        <f>H89</f>
        <v>2358.0419999999999</v>
      </c>
      <c r="I126" s="131">
        <f>I89</f>
        <v>2790.4760000000001</v>
      </c>
      <c r="J126" s="131">
        <f>J89</f>
        <v>3164.636</v>
      </c>
      <c r="K126" s="131">
        <f>K89</f>
        <v>3164.636</v>
      </c>
      <c r="L126" s="131"/>
      <c r="M126" s="131"/>
      <c r="N126" s="133"/>
      <c r="O126" s="133"/>
      <c r="P126" s="133"/>
    </row>
    <row r="127" spans="1:16" s="8" customFormat="1" ht="20.100000000000001" customHeight="1" x14ac:dyDescent="0.35">
      <c r="A127" s="29"/>
      <c r="B127" s="30" t="s">
        <v>315</v>
      </c>
      <c r="C127" s="29"/>
      <c r="D127" s="29"/>
      <c r="E127" s="29"/>
      <c r="F127" s="29"/>
      <c r="G127" s="131"/>
      <c r="H127" s="131"/>
      <c r="I127" s="131">
        <f>I93+I96+I98+I100+I102+I105+I107+I109+I111+I114+I117+I120+I122</f>
        <v>12300</v>
      </c>
      <c r="J127" s="134">
        <f>J93+J96+J98+J100+J102+J105+J107+J109+J111+J114+J117+J120+J122</f>
        <v>119500</v>
      </c>
      <c r="K127" s="131">
        <f>K93+K96+K98+K100+K102+K105+K107+K109+K111+K114+K117+K120+K122</f>
        <v>3500</v>
      </c>
      <c r="L127" s="131"/>
      <c r="M127" s="131">
        <f>M93+M96+M98+M100+M102+M105+M107+M109+M111+M114+M117+M120+M122</f>
        <v>0</v>
      </c>
      <c r="N127" s="133"/>
      <c r="O127" s="133"/>
      <c r="P127" s="133"/>
    </row>
    <row r="128" spans="1:16" ht="76.349999999999994" customHeight="1" x14ac:dyDescent="0.35">
      <c r="A128" s="25"/>
      <c r="B128" s="35" t="s">
        <v>826</v>
      </c>
      <c r="C128" s="21" t="s">
        <v>723</v>
      </c>
      <c r="D128" s="21" t="s">
        <v>295</v>
      </c>
      <c r="E128" s="21" t="s">
        <v>859</v>
      </c>
      <c r="F128" s="21" t="s">
        <v>2</v>
      </c>
      <c r="G128" s="21">
        <v>326</v>
      </c>
      <c r="H128" s="21">
        <v>728</v>
      </c>
      <c r="I128" s="21">
        <v>1100</v>
      </c>
      <c r="J128" s="21">
        <v>1428</v>
      </c>
      <c r="K128" s="21">
        <v>1721</v>
      </c>
      <c r="L128" s="21">
        <v>1975</v>
      </c>
      <c r="M128" s="33"/>
      <c r="N128" s="21" t="s">
        <v>2</v>
      </c>
      <c r="O128" s="21" t="s">
        <v>2</v>
      </c>
      <c r="P128" s="21" t="s">
        <v>2</v>
      </c>
    </row>
    <row r="129" spans="1:16" ht="22.25" customHeight="1" x14ac:dyDescent="0.35">
      <c r="A129" s="32"/>
      <c r="B129" s="26" t="s">
        <v>726</v>
      </c>
      <c r="C129" s="23"/>
      <c r="D129" s="23"/>
      <c r="E129" s="23"/>
      <c r="F129" s="23"/>
      <c r="G129" s="23"/>
      <c r="H129" s="23"/>
      <c r="I129" s="23"/>
      <c r="J129" s="23"/>
      <c r="K129" s="23"/>
      <c r="L129" s="23"/>
      <c r="M129" s="23"/>
      <c r="N129" s="23"/>
      <c r="O129" s="23"/>
      <c r="P129" s="23"/>
    </row>
    <row r="130" spans="1:16" ht="78" customHeight="1" x14ac:dyDescent="0.35">
      <c r="A130" s="21">
        <v>27</v>
      </c>
      <c r="B130" s="35" t="s">
        <v>727</v>
      </c>
      <c r="C130" s="21" t="s">
        <v>292</v>
      </c>
      <c r="D130" s="21" t="s">
        <v>256</v>
      </c>
      <c r="E130" s="21" t="s">
        <v>390</v>
      </c>
      <c r="F130" s="21" t="s">
        <v>550</v>
      </c>
      <c r="G130" s="33">
        <v>9.4</v>
      </c>
      <c r="H130" s="21">
        <v>11.5</v>
      </c>
      <c r="I130" s="21">
        <v>13.3</v>
      </c>
      <c r="J130" s="21">
        <v>15.2</v>
      </c>
      <c r="K130" s="21">
        <v>17.899999999999999</v>
      </c>
      <c r="L130" s="21">
        <v>19.5</v>
      </c>
      <c r="M130" s="33">
        <v>19.600000000000001</v>
      </c>
      <c r="N130" s="21" t="s">
        <v>2</v>
      </c>
      <c r="O130" s="21" t="s">
        <v>2</v>
      </c>
      <c r="P130" s="21" t="s">
        <v>2</v>
      </c>
    </row>
    <row r="131" spans="1:16" s="9" customFormat="1" ht="22.25" customHeight="1" x14ac:dyDescent="0.35">
      <c r="A131" s="21"/>
      <c r="B131" s="27" t="s">
        <v>315</v>
      </c>
      <c r="C131" s="21"/>
      <c r="D131" s="21"/>
      <c r="E131" s="21"/>
      <c r="F131" s="21"/>
      <c r="G131" s="21"/>
      <c r="H131" s="21"/>
      <c r="I131" s="21"/>
      <c r="J131" s="21"/>
      <c r="K131" s="21"/>
      <c r="L131" s="21"/>
      <c r="M131" s="21"/>
      <c r="N131" s="21"/>
      <c r="O131" s="21"/>
      <c r="P131" s="21"/>
    </row>
    <row r="132" spans="1:16" s="9" customFormat="1" ht="22.25" customHeight="1" x14ac:dyDescent="0.35">
      <c r="A132" s="21"/>
      <c r="B132" s="35" t="s">
        <v>266</v>
      </c>
      <c r="C132" s="21"/>
      <c r="D132" s="21"/>
      <c r="E132" s="21"/>
      <c r="F132" s="21"/>
      <c r="G132" s="21"/>
      <c r="H132" s="21"/>
      <c r="I132" s="21"/>
      <c r="J132" s="21"/>
      <c r="K132" s="21"/>
      <c r="L132" s="21"/>
      <c r="M132" s="21"/>
      <c r="N132" s="21"/>
      <c r="O132" s="21"/>
      <c r="P132" s="21"/>
    </row>
    <row r="133" spans="1:16" s="9" customFormat="1" ht="22.25" customHeight="1" x14ac:dyDescent="0.35">
      <c r="A133" s="170">
        <v>28</v>
      </c>
      <c r="B133" s="171" t="s">
        <v>827</v>
      </c>
      <c r="C133" s="170" t="s">
        <v>316</v>
      </c>
      <c r="D133" s="21" t="s">
        <v>2</v>
      </c>
      <c r="E133" s="21" t="s">
        <v>68</v>
      </c>
      <c r="F133" s="21"/>
      <c r="G133" s="21"/>
      <c r="H133" s="21"/>
      <c r="I133" s="21"/>
      <c r="J133" s="42">
        <v>230</v>
      </c>
      <c r="K133" s="21"/>
      <c r="L133" s="21"/>
      <c r="M133" s="21"/>
      <c r="N133" s="21"/>
      <c r="O133" s="21"/>
      <c r="P133" s="170" t="s">
        <v>445</v>
      </c>
    </row>
    <row r="134" spans="1:16" s="9" customFormat="1" ht="22.25" customHeight="1" x14ac:dyDescent="0.35">
      <c r="A134" s="170"/>
      <c r="B134" s="171"/>
      <c r="C134" s="170"/>
      <c r="D134" s="21"/>
      <c r="E134" s="21" t="s">
        <v>11</v>
      </c>
      <c r="F134" s="21"/>
      <c r="G134" s="21"/>
      <c r="H134" s="21"/>
      <c r="I134" s="21"/>
      <c r="J134" s="42">
        <v>600</v>
      </c>
      <c r="K134" s="21"/>
      <c r="L134" s="21"/>
      <c r="M134" s="21"/>
      <c r="N134" s="21" t="s">
        <v>1108</v>
      </c>
      <c r="O134" s="21"/>
      <c r="P134" s="170"/>
    </row>
    <row r="135" spans="1:16" s="9" customFormat="1" ht="22.25" customHeight="1" x14ac:dyDescent="0.35">
      <c r="A135" s="170">
        <v>29</v>
      </c>
      <c r="B135" s="171" t="s">
        <v>392</v>
      </c>
      <c r="C135" s="170" t="s">
        <v>316</v>
      </c>
      <c r="D135" s="21" t="s">
        <v>2</v>
      </c>
      <c r="E135" s="21" t="s">
        <v>391</v>
      </c>
      <c r="F135" s="21"/>
      <c r="G135" s="21"/>
      <c r="H135" s="21"/>
      <c r="I135" s="42"/>
      <c r="J135" s="21"/>
      <c r="K135" s="21"/>
      <c r="L135" s="21"/>
      <c r="M135" s="21">
        <v>400</v>
      </c>
      <c r="N135" s="21"/>
      <c r="O135" s="21"/>
      <c r="P135" s="170" t="s">
        <v>445</v>
      </c>
    </row>
    <row r="136" spans="1:16" s="9" customFormat="1" ht="22.25" customHeight="1" x14ac:dyDescent="0.35">
      <c r="A136" s="170"/>
      <c r="B136" s="171"/>
      <c r="C136" s="170"/>
      <c r="D136" s="21"/>
      <c r="E136" s="21" t="s">
        <v>11</v>
      </c>
      <c r="F136" s="21"/>
      <c r="G136" s="21"/>
      <c r="H136" s="21"/>
      <c r="I136" s="42"/>
      <c r="J136" s="21"/>
      <c r="K136" s="21"/>
      <c r="L136" s="21"/>
      <c r="M136" s="42">
        <v>600</v>
      </c>
      <c r="N136" s="167" t="s">
        <v>1108</v>
      </c>
      <c r="O136" s="21"/>
      <c r="P136" s="170"/>
    </row>
    <row r="137" spans="1:16" s="9" customFormat="1" ht="22.25" customHeight="1" x14ac:dyDescent="0.35">
      <c r="A137" s="21"/>
      <c r="B137" s="35" t="s">
        <v>332</v>
      </c>
      <c r="C137" s="21"/>
      <c r="D137" s="21"/>
      <c r="E137" s="21"/>
      <c r="F137" s="21"/>
      <c r="G137" s="21"/>
      <c r="H137" s="21"/>
      <c r="I137" s="42"/>
      <c r="J137" s="21"/>
      <c r="K137" s="21"/>
      <c r="L137" s="21"/>
      <c r="M137" s="21"/>
      <c r="N137" s="21"/>
      <c r="O137" s="21"/>
      <c r="P137" s="21"/>
    </row>
    <row r="138" spans="1:16" s="9" customFormat="1" ht="22.25" customHeight="1" x14ac:dyDescent="0.35">
      <c r="A138" s="170">
        <v>30</v>
      </c>
      <c r="B138" s="171" t="s">
        <v>393</v>
      </c>
      <c r="C138" s="170" t="s">
        <v>304</v>
      </c>
      <c r="D138" s="21" t="s">
        <v>2</v>
      </c>
      <c r="E138" s="21" t="s">
        <v>69</v>
      </c>
      <c r="F138" s="21"/>
      <c r="G138" s="21"/>
      <c r="H138" s="21"/>
      <c r="I138" s="42"/>
      <c r="J138" s="21">
        <v>500</v>
      </c>
      <c r="K138" s="21"/>
      <c r="L138" s="21"/>
      <c r="M138" s="21"/>
      <c r="N138" s="21"/>
      <c r="O138" s="21"/>
      <c r="P138" s="170" t="s">
        <v>445</v>
      </c>
    </row>
    <row r="139" spans="1:16" s="9" customFormat="1" ht="22.25" customHeight="1" x14ac:dyDescent="0.35">
      <c r="A139" s="170"/>
      <c r="B139" s="171"/>
      <c r="C139" s="170"/>
      <c r="D139" s="21"/>
      <c r="E139" s="21" t="s">
        <v>11</v>
      </c>
      <c r="F139" s="21"/>
      <c r="G139" s="21"/>
      <c r="H139" s="21"/>
      <c r="I139" s="42"/>
      <c r="J139" s="42">
        <v>350</v>
      </c>
      <c r="K139" s="21"/>
      <c r="L139" s="21"/>
      <c r="M139" s="21"/>
      <c r="N139" s="167" t="s">
        <v>1108</v>
      </c>
      <c r="O139" s="21"/>
      <c r="P139" s="170"/>
    </row>
    <row r="140" spans="1:16" s="9" customFormat="1" ht="22.25" customHeight="1" x14ac:dyDescent="0.35">
      <c r="A140" s="170">
        <v>31</v>
      </c>
      <c r="B140" s="171" t="s">
        <v>394</v>
      </c>
      <c r="C140" s="170" t="s">
        <v>304</v>
      </c>
      <c r="D140" s="21" t="s">
        <v>2</v>
      </c>
      <c r="E140" s="21" t="s">
        <v>68</v>
      </c>
      <c r="F140" s="21"/>
      <c r="G140" s="21"/>
      <c r="H140" s="21"/>
      <c r="I140" s="42"/>
      <c r="J140" s="21"/>
      <c r="K140" s="21">
        <v>400</v>
      </c>
      <c r="L140" s="21"/>
      <c r="M140" s="21"/>
      <c r="N140" s="21"/>
      <c r="O140" s="21"/>
      <c r="P140" s="170" t="s">
        <v>445</v>
      </c>
    </row>
    <row r="141" spans="1:16" s="9" customFormat="1" ht="22.25" customHeight="1" x14ac:dyDescent="0.35">
      <c r="A141" s="170"/>
      <c r="B141" s="171"/>
      <c r="C141" s="170"/>
      <c r="D141" s="21"/>
      <c r="E141" s="21" t="s">
        <v>11</v>
      </c>
      <c r="F141" s="21"/>
      <c r="G141" s="21"/>
      <c r="H141" s="21"/>
      <c r="I141" s="42"/>
      <c r="J141" s="42"/>
      <c r="K141" s="42">
        <v>450</v>
      </c>
      <c r="L141" s="21"/>
      <c r="M141" s="21"/>
      <c r="N141" s="167" t="s">
        <v>1108</v>
      </c>
      <c r="O141" s="21"/>
      <c r="P141" s="170"/>
    </row>
    <row r="142" spans="1:16" s="9" customFormat="1" ht="22.25" customHeight="1" x14ac:dyDescent="0.35">
      <c r="A142" s="21"/>
      <c r="B142" s="35" t="s">
        <v>823</v>
      </c>
      <c r="C142" s="21"/>
      <c r="D142" s="21"/>
      <c r="E142" s="21"/>
      <c r="F142" s="21"/>
      <c r="G142" s="21"/>
      <c r="H142" s="21"/>
      <c r="I142" s="42"/>
      <c r="J142" s="21"/>
      <c r="K142" s="21"/>
      <c r="L142" s="21"/>
      <c r="M142" s="21"/>
      <c r="N142" s="21"/>
      <c r="O142" s="21"/>
      <c r="P142" s="21"/>
    </row>
    <row r="143" spans="1:16" s="9" customFormat="1" ht="22.25" customHeight="1" x14ac:dyDescent="0.35">
      <c r="A143" s="170">
        <v>32</v>
      </c>
      <c r="B143" s="171" t="s">
        <v>395</v>
      </c>
      <c r="C143" s="170" t="s">
        <v>825</v>
      </c>
      <c r="D143" s="21" t="s">
        <v>2</v>
      </c>
      <c r="E143" s="21" t="s">
        <v>69</v>
      </c>
      <c r="F143" s="21"/>
      <c r="G143" s="21"/>
      <c r="H143" s="21"/>
      <c r="I143" s="42">
        <v>900</v>
      </c>
      <c r="J143" s="21"/>
      <c r="K143" s="21"/>
      <c r="L143" s="21"/>
      <c r="M143" s="21"/>
      <c r="N143" s="21"/>
      <c r="O143" s="21"/>
      <c r="P143" s="170" t="s">
        <v>445</v>
      </c>
    </row>
    <row r="144" spans="1:16" s="9" customFormat="1" ht="22.25" customHeight="1" x14ac:dyDescent="0.35">
      <c r="A144" s="170"/>
      <c r="B144" s="171"/>
      <c r="C144" s="170"/>
      <c r="D144" s="21"/>
      <c r="E144" s="21" t="s">
        <v>11</v>
      </c>
      <c r="F144" s="21"/>
      <c r="G144" s="21"/>
      <c r="H144" s="21"/>
      <c r="I144" s="42">
        <v>1500</v>
      </c>
      <c r="J144" s="21"/>
      <c r="K144" s="21"/>
      <c r="L144" s="21"/>
      <c r="M144" s="21"/>
      <c r="N144" s="167" t="s">
        <v>1108</v>
      </c>
      <c r="O144" s="21"/>
      <c r="P144" s="170"/>
    </row>
    <row r="145" spans="1:16" s="9" customFormat="1" ht="22.25" customHeight="1" x14ac:dyDescent="0.35">
      <c r="A145" s="170">
        <v>33</v>
      </c>
      <c r="B145" s="171" t="s">
        <v>396</v>
      </c>
      <c r="C145" s="170" t="s">
        <v>824</v>
      </c>
      <c r="D145" s="170" t="s">
        <v>2</v>
      </c>
      <c r="E145" s="21" t="s">
        <v>69</v>
      </c>
      <c r="F145" s="21"/>
      <c r="G145" s="21"/>
      <c r="H145" s="21"/>
      <c r="I145" s="42"/>
      <c r="J145" s="21"/>
      <c r="K145" s="21">
        <v>500</v>
      </c>
      <c r="L145" s="21"/>
      <c r="M145" s="21"/>
      <c r="N145" s="21"/>
      <c r="O145" s="21"/>
      <c r="P145" s="170" t="s">
        <v>445</v>
      </c>
    </row>
    <row r="146" spans="1:16" s="9" customFormat="1" ht="22.25" customHeight="1" x14ac:dyDescent="0.35">
      <c r="A146" s="170"/>
      <c r="B146" s="171"/>
      <c r="C146" s="170"/>
      <c r="D146" s="170"/>
      <c r="E146" s="21" t="s">
        <v>11</v>
      </c>
      <c r="F146" s="21"/>
      <c r="G146" s="21"/>
      <c r="H146" s="21"/>
      <c r="I146" s="42"/>
      <c r="J146" s="21"/>
      <c r="K146" s="42">
        <v>1200</v>
      </c>
      <c r="L146" s="21"/>
      <c r="M146" s="21"/>
      <c r="N146" s="167" t="s">
        <v>1108</v>
      </c>
      <c r="O146" s="21"/>
      <c r="P146" s="170"/>
    </row>
    <row r="147" spans="1:16" s="9" customFormat="1" ht="22.25" customHeight="1" x14ac:dyDescent="0.35">
      <c r="A147" s="21"/>
      <c r="B147" s="35" t="s">
        <v>828</v>
      </c>
      <c r="C147" s="21"/>
      <c r="D147" s="21"/>
      <c r="E147" s="21"/>
      <c r="F147" s="21"/>
      <c r="G147" s="21"/>
      <c r="H147" s="21"/>
      <c r="I147" s="42"/>
      <c r="J147" s="21"/>
      <c r="K147" s="21"/>
      <c r="L147" s="21"/>
      <c r="M147" s="21"/>
      <c r="N147" s="21"/>
      <c r="O147" s="21"/>
      <c r="P147" s="21"/>
    </row>
    <row r="148" spans="1:16" s="9" customFormat="1" ht="22.25" customHeight="1" x14ac:dyDescent="0.35">
      <c r="A148" s="170">
        <v>34</v>
      </c>
      <c r="B148" s="171" t="s">
        <v>73</v>
      </c>
      <c r="C148" s="170" t="s">
        <v>347</v>
      </c>
      <c r="D148" s="21" t="s">
        <v>2</v>
      </c>
      <c r="E148" s="21" t="s">
        <v>69</v>
      </c>
      <c r="F148" s="21"/>
      <c r="G148" s="21"/>
      <c r="H148" s="21"/>
      <c r="I148" s="42"/>
      <c r="J148" s="21">
        <v>150</v>
      </c>
      <c r="K148" s="21"/>
      <c r="L148" s="21"/>
      <c r="M148" s="21"/>
      <c r="N148" s="21"/>
      <c r="O148" s="21"/>
      <c r="P148" s="170" t="s">
        <v>445</v>
      </c>
    </row>
    <row r="149" spans="1:16" s="9" customFormat="1" ht="22.25" customHeight="1" x14ac:dyDescent="0.35">
      <c r="A149" s="170"/>
      <c r="B149" s="171"/>
      <c r="C149" s="170"/>
      <c r="D149" s="21"/>
      <c r="E149" s="21" t="s">
        <v>11</v>
      </c>
      <c r="F149" s="21"/>
      <c r="G149" s="21"/>
      <c r="H149" s="21"/>
      <c r="I149" s="42"/>
      <c r="J149" s="42">
        <v>350</v>
      </c>
      <c r="K149" s="21"/>
      <c r="L149" s="21"/>
      <c r="M149" s="21"/>
      <c r="N149" s="167" t="s">
        <v>1108</v>
      </c>
      <c r="O149" s="21"/>
      <c r="P149" s="170"/>
    </row>
    <row r="150" spans="1:16" s="9" customFormat="1" ht="22.25" customHeight="1" x14ac:dyDescent="0.35">
      <c r="A150" s="21"/>
      <c r="B150" s="35" t="s">
        <v>359</v>
      </c>
      <c r="C150" s="21"/>
      <c r="D150" s="21"/>
      <c r="E150" s="21"/>
      <c r="F150" s="21"/>
      <c r="G150" s="21"/>
      <c r="H150" s="21"/>
      <c r="I150" s="42"/>
      <c r="J150" s="21"/>
      <c r="K150" s="21"/>
      <c r="L150" s="21"/>
      <c r="M150" s="21"/>
      <c r="N150" s="21"/>
      <c r="O150" s="21"/>
      <c r="P150" s="21"/>
    </row>
    <row r="151" spans="1:16" s="9" customFormat="1" ht="22.25" customHeight="1" x14ac:dyDescent="0.35">
      <c r="A151" s="170">
        <v>35</v>
      </c>
      <c r="B151" s="171" t="s">
        <v>397</v>
      </c>
      <c r="C151" s="170" t="s">
        <v>360</v>
      </c>
      <c r="D151" s="21" t="s">
        <v>2</v>
      </c>
      <c r="E151" s="21" t="s">
        <v>69</v>
      </c>
      <c r="F151" s="21"/>
      <c r="G151" s="21"/>
      <c r="H151" s="21"/>
      <c r="I151" s="42"/>
      <c r="J151" s="21">
        <v>300</v>
      </c>
      <c r="K151" s="21"/>
      <c r="L151" s="21"/>
      <c r="M151" s="21"/>
      <c r="N151" s="21"/>
      <c r="O151" s="21"/>
      <c r="P151" s="170" t="s">
        <v>445</v>
      </c>
    </row>
    <row r="152" spans="1:16" s="9" customFormat="1" ht="22.25" customHeight="1" x14ac:dyDescent="0.35">
      <c r="A152" s="170"/>
      <c r="B152" s="171"/>
      <c r="C152" s="170"/>
      <c r="D152" s="21"/>
      <c r="E152" s="21" t="s">
        <v>11</v>
      </c>
      <c r="F152" s="21"/>
      <c r="G152" s="21"/>
      <c r="H152" s="21"/>
      <c r="I152" s="42"/>
      <c r="J152" s="42">
        <v>600</v>
      </c>
      <c r="K152" s="21"/>
      <c r="L152" s="21"/>
      <c r="M152" s="21"/>
      <c r="N152" s="167" t="s">
        <v>1108</v>
      </c>
      <c r="O152" s="21"/>
      <c r="P152" s="170"/>
    </row>
    <row r="153" spans="1:16" s="9" customFormat="1" ht="22.25" customHeight="1" x14ac:dyDescent="0.35">
      <c r="A153" s="21"/>
      <c r="B153" s="35" t="s">
        <v>386</v>
      </c>
      <c r="C153" s="21"/>
      <c r="D153" s="21"/>
      <c r="E153" s="21"/>
      <c r="F153" s="21"/>
      <c r="G153" s="21"/>
      <c r="H153" s="21"/>
      <c r="I153" s="42"/>
      <c r="J153" s="21"/>
      <c r="K153" s="21"/>
      <c r="L153" s="21"/>
      <c r="M153" s="21"/>
      <c r="N153" s="21"/>
      <c r="O153" s="21"/>
      <c r="P153" s="21"/>
    </row>
    <row r="154" spans="1:16" s="9" customFormat="1" ht="22.25" customHeight="1" x14ac:dyDescent="0.35">
      <c r="A154" s="170">
        <v>36</v>
      </c>
      <c r="B154" s="171" t="s">
        <v>398</v>
      </c>
      <c r="C154" s="170" t="s">
        <v>361</v>
      </c>
      <c r="D154" s="21" t="s">
        <v>2</v>
      </c>
      <c r="E154" s="21" t="s">
        <v>69</v>
      </c>
      <c r="F154" s="21"/>
      <c r="G154" s="21"/>
      <c r="H154" s="21"/>
      <c r="I154" s="42">
        <v>1000</v>
      </c>
      <c r="J154" s="21"/>
      <c r="K154" s="21"/>
      <c r="L154" s="21"/>
      <c r="M154" s="21"/>
      <c r="N154" s="21"/>
      <c r="O154" s="21"/>
      <c r="P154" s="170" t="s">
        <v>445</v>
      </c>
    </row>
    <row r="155" spans="1:16" s="9" customFormat="1" ht="22.25" customHeight="1" x14ac:dyDescent="0.35">
      <c r="A155" s="170"/>
      <c r="B155" s="171"/>
      <c r="C155" s="170"/>
      <c r="D155" s="21"/>
      <c r="E155" s="21" t="s">
        <v>11</v>
      </c>
      <c r="F155" s="21"/>
      <c r="G155" s="21"/>
      <c r="H155" s="21"/>
      <c r="I155" s="42">
        <v>1800</v>
      </c>
      <c r="J155" s="21"/>
      <c r="K155" s="21"/>
      <c r="L155" s="21"/>
      <c r="M155" s="21"/>
      <c r="N155" s="167" t="s">
        <v>1108</v>
      </c>
      <c r="O155" s="21"/>
      <c r="P155" s="170"/>
    </row>
    <row r="156" spans="1:16" s="8" customFormat="1" ht="22.25" customHeight="1" x14ac:dyDescent="0.35">
      <c r="A156" s="29"/>
      <c r="B156" s="30" t="s">
        <v>243</v>
      </c>
      <c r="C156" s="29"/>
      <c r="D156" s="29"/>
      <c r="E156" s="29"/>
      <c r="F156" s="29"/>
      <c r="G156" s="31">
        <f t="shared" ref="G156:M156" si="8">SUM(G157:G160)</f>
        <v>0</v>
      </c>
      <c r="H156" s="31">
        <f t="shared" si="8"/>
        <v>0</v>
      </c>
      <c r="I156" s="31">
        <f t="shared" si="8"/>
        <v>3300</v>
      </c>
      <c r="J156" s="31">
        <f t="shared" si="8"/>
        <v>1900</v>
      </c>
      <c r="K156" s="31">
        <f t="shared" si="8"/>
        <v>1650</v>
      </c>
      <c r="L156" s="31">
        <f t="shared" si="8"/>
        <v>0</v>
      </c>
      <c r="M156" s="31">
        <f t="shared" si="8"/>
        <v>600</v>
      </c>
      <c r="N156" s="29"/>
      <c r="O156" s="29"/>
      <c r="P156" s="29"/>
    </row>
    <row r="157" spans="1:16" s="8" customFormat="1" ht="22.25" customHeight="1" x14ac:dyDescent="0.35">
      <c r="A157" s="29"/>
      <c r="B157" s="30" t="s">
        <v>244</v>
      </c>
      <c r="C157" s="29"/>
      <c r="D157" s="29"/>
      <c r="E157" s="29"/>
      <c r="F157" s="29"/>
      <c r="G157" s="31"/>
      <c r="H157" s="31"/>
      <c r="I157" s="31"/>
      <c r="J157" s="31"/>
      <c r="K157" s="31"/>
      <c r="L157" s="31"/>
      <c r="M157" s="31"/>
      <c r="N157" s="29"/>
      <c r="O157" s="29"/>
      <c r="P157" s="29"/>
    </row>
    <row r="158" spans="1:16" s="8" customFormat="1" ht="22.25" customHeight="1" x14ac:dyDescent="0.35">
      <c r="A158" s="29"/>
      <c r="B158" s="30" t="s">
        <v>245</v>
      </c>
      <c r="C158" s="29"/>
      <c r="D158" s="29"/>
      <c r="E158" s="29"/>
      <c r="F158" s="29"/>
      <c r="G158" s="31"/>
      <c r="H158" s="31"/>
      <c r="I158" s="31"/>
      <c r="J158" s="31"/>
      <c r="K158" s="31"/>
      <c r="L158" s="31"/>
      <c r="M158" s="31"/>
      <c r="N158" s="29"/>
      <c r="O158" s="29"/>
      <c r="P158" s="29"/>
    </row>
    <row r="159" spans="1:16" s="8" customFormat="1" ht="22.25" customHeight="1" x14ac:dyDescent="0.35">
      <c r="A159" s="29"/>
      <c r="B159" s="30" t="s">
        <v>389</v>
      </c>
      <c r="C159" s="29"/>
      <c r="D159" s="29"/>
      <c r="E159" s="29"/>
      <c r="F159" s="29"/>
      <c r="G159" s="31"/>
      <c r="H159" s="31"/>
      <c r="I159" s="31"/>
      <c r="J159" s="31"/>
      <c r="K159" s="31"/>
      <c r="L159" s="31"/>
      <c r="M159" s="31"/>
      <c r="N159" s="29"/>
      <c r="O159" s="29"/>
      <c r="P159" s="29"/>
    </row>
    <row r="160" spans="1:16" s="8" customFormat="1" ht="22.25" customHeight="1" x14ac:dyDescent="0.35">
      <c r="A160" s="29"/>
      <c r="B160" s="30" t="s">
        <v>315</v>
      </c>
      <c r="C160" s="29"/>
      <c r="D160" s="29"/>
      <c r="E160" s="29"/>
      <c r="F160" s="29"/>
      <c r="G160" s="31">
        <f t="shared" ref="G160:M160" si="9">G134+G136+G139+G141+G144+G146+G149+G152+G155</f>
        <v>0</v>
      </c>
      <c r="H160" s="31">
        <f t="shared" si="9"/>
        <v>0</v>
      </c>
      <c r="I160" s="31">
        <f t="shared" si="9"/>
        <v>3300</v>
      </c>
      <c r="J160" s="31">
        <f t="shared" si="9"/>
        <v>1900</v>
      </c>
      <c r="K160" s="31">
        <f t="shared" si="9"/>
        <v>1650</v>
      </c>
      <c r="L160" s="31">
        <f t="shared" si="9"/>
        <v>0</v>
      </c>
      <c r="M160" s="31">
        <f t="shared" si="9"/>
        <v>600</v>
      </c>
      <c r="N160" s="29"/>
      <c r="O160" s="29"/>
      <c r="P160" s="29"/>
    </row>
    <row r="161" spans="1:16" ht="22.25" customHeight="1" x14ac:dyDescent="0.35">
      <c r="A161" s="36"/>
      <c r="B161" s="26" t="s">
        <v>399</v>
      </c>
      <c r="C161" s="21"/>
      <c r="D161" s="21"/>
      <c r="E161" s="21"/>
      <c r="F161" s="25"/>
      <c r="G161" s="25"/>
      <c r="H161" s="21"/>
      <c r="I161" s="21"/>
      <c r="J161" s="21"/>
      <c r="K161" s="21"/>
      <c r="L161" s="21"/>
      <c r="M161" s="21"/>
      <c r="N161" s="21"/>
      <c r="O161" s="21"/>
      <c r="P161" s="21"/>
    </row>
    <row r="162" spans="1:16" s="2" customFormat="1" ht="78" customHeight="1" x14ac:dyDescent="0.35">
      <c r="A162" s="25"/>
      <c r="B162" s="35" t="s">
        <v>890</v>
      </c>
      <c r="C162" s="21" t="s">
        <v>829</v>
      </c>
      <c r="D162" s="21" t="s">
        <v>400</v>
      </c>
      <c r="E162" s="21" t="s">
        <v>401</v>
      </c>
      <c r="F162" s="21" t="s">
        <v>2</v>
      </c>
      <c r="G162" s="21">
        <v>75.5</v>
      </c>
      <c r="H162" s="21">
        <v>75.8</v>
      </c>
      <c r="I162" s="21">
        <v>76.099999999999994</v>
      </c>
      <c r="J162" s="21">
        <v>76.44</v>
      </c>
      <c r="K162" s="21">
        <v>76.7</v>
      </c>
      <c r="L162" s="21">
        <v>77</v>
      </c>
      <c r="M162" s="21">
        <v>77</v>
      </c>
      <c r="N162" s="21" t="s">
        <v>2</v>
      </c>
      <c r="O162" s="21" t="s">
        <v>2</v>
      </c>
      <c r="P162" s="21" t="s">
        <v>2</v>
      </c>
    </row>
    <row r="163" spans="1:16" s="2" customFormat="1" ht="76.7" customHeight="1" x14ac:dyDescent="0.35">
      <c r="A163" s="25">
        <v>8</v>
      </c>
      <c r="B163" s="35" t="s">
        <v>403</v>
      </c>
      <c r="C163" s="21" t="s">
        <v>402</v>
      </c>
      <c r="D163" s="21" t="s">
        <v>400</v>
      </c>
      <c r="E163" s="21" t="s">
        <v>401</v>
      </c>
      <c r="F163" s="21" t="s">
        <v>2</v>
      </c>
      <c r="G163" s="21">
        <v>73.400000000000006</v>
      </c>
      <c r="H163" s="21">
        <v>73.7</v>
      </c>
      <c r="I163" s="21">
        <v>74</v>
      </c>
      <c r="J163" s="21">
        <v>74.400000000000006</v>
      </c>
      <c r="K163" s="21">
        <v>74.7</v>
      </c>
      <c r="L163" s="21">
        <v>75.099999999999994</v>
      </c>
      <c r="M163" s="21">
        <v>75.099999999999994</v>
      </c>
      <c r="N163" s="21" t="s">
        <v>2</v>
      </c>
      <c r="O163" s="21" t="s">
        <v>2</v>
      </c>
      <c r="P163" s="21" t="s">
        <v>2</v>
      </c>
    </row>
    <row r="164" spans="1:16" s="2" customFormat="1" ht="22.25" customHeight="1" x14ac:dyDescent="0.35">
      <c r="A164" s="21"/>
      <c r="B164" s="26" t="s">
        <v>404</v>
      </c>
      <c r="C164" s="26"/>
      <c r="D164" s="26"/>
      <c r="E164" s="26"/>
      <c r="F164" s="32"/>
      <c r="G164" s="26"/>
      <c r="H164" s="26"/>
      <c r="I164" s="26"/>
      <c r="J164" s="26"/>
      <c r="K164" s="26"/>
      <c r="L164" s="26"/>
      <c r="M164" s="26"/>
      <c r="N164" s="26"/>
      <c r="O164" s="26"/>
      <c r="P164" s="26"/>
    </row>
    <row r="165" spans="1:16" s="2" customFormat="1" ht="70.5" customHeight="1" x14ac:dyDescent="0.35">
      <c r="A165" s="25">
        <v>9</v>
      </c>
      <c r="B165" s="35" t="s">
        <v>891</v>
      </c>
      <c r="C165" s="21" t="s">
        <v>402</v>
      </c>
      <c r="D165" s="21" t="s">
        <v>256</v>
      </c>
      <c r="E165" s="21" t="s">
        <v>1</v>
      </c>
      <c r="F165" s="21" t="s">
        <v>2</v>
      </c>
      <c r="G165" s="21" t="s">
        <v>3</v>
      </c>
      <c r="H165" s="21">
        <v>31</v>
      </c>
      <c r="I165" s="21">
        <v>32</v>
      </c>
      <c r="J165" s="21">
        <v>34</v>
      </c>
      <c r="K165" s="21">
        <v>35</v>
      </c>
      <c r="L165" s="21">
        <v>36</v>
      </c>
      <c r="M165" s="21">
        <v>36</v>
      </c>
      <c r="N165" s="21" t="s">
        <v>2</v>
      </c>
      <c r="O165" s="21" t="s">
        <v>2</v>
      </c>
      <c r="P165" s="21" t="s">
        <v>2</v>
      </c>
    </row>
    <row r="166" spans="1:16" s="2" customFormat="1" ht="22.25" customHeight="1" x14ac:dyDescent="0.35">
      <c r="A166" s="21"/>
      <c r="B166" s="26" t="s">
        <v>405</v>
      </c>
      <c r="C166" s="26"/>
      <c r="D166" s="26"/>
      <c r="E166" s="26"/>
      <c r="F166" s="32"/>
      <c r="G166" s="26"/>
      <c r="H166" s="26"/>
      <c r="I166" s="26"/>
      <c r="J166" s="26"/>
      <c r="K166" s="26"/>
      <c r="L166" s="26"/>
      <c r="M166" s="26"/>
      <c r="N166" s="26"/>
      <c r="O166" s="26"/>
      <c r="P166" s="26"/>
    </row>
    <row r="167" spans="1:16" s="2" customFormat="1" ht="114" customHeight="1" x14ac:dyDescent="0.35">
      <c r="A167" s="21"/>
      <c r="B167" s="127" t="s">
        <v>892</v>
      </c>
      <c r="C167" s="125" t="s">
        <v>402</v>
      </c>
      <c r="D167" s="125" t="s">
        <v>400</v>
      </c>
      <c r="E167" s="125" t="s">
        <v>1</v>
      </c>
      <c r="F167" s="125" t="s">
        <v>2</v>
      </c>
      <c r="G167" s="125" t="s">
        <v>3</v>
      </c>
      <c r="H167" s="125">
        <v>18.5</v>
      </c>
      <c r="I167" s="125">
        <v>18.399999999999999</v>
      </c>
      <c r="J167" s="125">
        <v>18.3</v>
      </c>
      <c r="K167" s="125">
        <v>18.2</v>
      </c>
      <c r="L167" s="125">
        <v>18.100000000000001</v>
      </c>
      <c r="M167" s="125">
        <v>18.100000000000001</v>
      </c>
      <c r="N167" s="125" t="s">
        <v>2</v>
      </c>
      <c r="O167" s="125" t="s">
        <v>2</v>
      </c>
      <c r="P167" s="125" t="s">
        <v>2</v>
      </c>
    </row>
    <row r="168" spans="1:16" s="2" customFormat="1" ht="99" customHeight="1" x14ac:dyDescent="0.35">
      <c r="A168" s="21"/>
      <c r="B168" s="127" t="s">
        <v>893</v>
      </c>
      <c r="C168" s="125" t="s">
        <v>402</v>
      </c>
      <c r="D168" s="125" t="s">
        <v>400</v>
      </c>
      <c r="E168" s="125" t="s">
        <v>9</v>
      </c>
      <c r="F168" s="125" t="s">
        <v>2</v>
      </c>
      <c r="G168" s="125">
        <v>31051</v>
      </c>
      <c r="H168" s="129">
        <v>30288</v>
      </c>
      <c r="I168" s="125">
        <v>30150</v>
      </c>
      <c r="J168" s="125">
        <v>30100</v>
      </c>
      <c r="K168" s="125">
        <v>30200</v>
      </c>
      <c r="L168" s="125">
        <v>30177</v>
      </c>
      <c r="M168" s="125">
        <v>30145</v>
      </c>
      <c r="N168" s="125" t="s">
        <v>2</v>
      </c>
      <c r="O168" s="125" t="s">
        <v>2</v>
      </c>
      <c r="P168" s="125" t="s">
        <v>2</v>
      </c>
    </row>
    <row r="169" spans="1:16" s="2" customFormat="1" ht="80.3" customHeight="1" x14ac:dyDescent="0.35">
      <c r="A169" s="21"/>
      <c r="B169" s="35" t="s">
        <v>894</v>
      </c>
      <c r="C169" s="21" t="s">
        <v>402</v>
      </c>
      <c r="D169" s="21" t="s">
        <v>409</v>
      </c>
      <c r="E169" s="21" t="s">
        <v>410</v>
      </c>
      <c r="F169" s="21" t="s">
        <v>2</v>
      </c>
      <c r="G169" s="21">
        <v>65.099999999999994</v>
      </c>
      <c r="H169" s="21">
        <v>27</v>
      </c>
      <c r="I169" s="21">
        <v>26</v>
      </c>
      <c r="J169" s="21">
        <v>25.8</v>
      </c>
      <c r="K169" s="21">
        <v>25.5</v>
      </c>
      <c r="L169" s="21">
        <v>25.3</v>
      </c>
      <c r="M169" s="21">
        <v>25.3</v>
      </c>
      <c r="N169" s="21" t="s">
        <v>2</v>
      </c>
      <c r="O169" s="21" t="s">
        <v>2</v>
      </c>
      <c r="P169" s="21" t="s">
        <v>2</v>
      </c>
    </row>
    <row r="170" spans="1:16" s="2" customFormat="1" ht="167.85" customHeight="1" x14ac:dyDescent="0.35">
      <c r="A170" s="21">
        <v>37</v>
      </c>
      <c r="B170" s="27" t="s">
        <v>728</v>
      </c>
      <c r="C170" s="21" t="s">
        <v>411</v>
      </c>
      <c r="D170" s="21" t="s">
        <v>2</v>
      </c>
      <c r="E170" s="21" t="s">
        <v>415</v>
      </c>
      <c r="F170" s="21" t="s">
        <v>408</v>
      </c>
      <c r="G170" s="21">
        <v>3</v>
      </c>
      <c r="H170" s="21">
        <v>5</v>
      </c>
      <c r="I170" s="21">
        <v>5</v>
      </c>
      <c r="J170" s="21">
        <v>6</v>
      </c>
      <c r="K170" s="21">
        <v>5</v>
      </c>
      <c r="L170" s="21">
        <v>5</v>
      </c>
      <c r="M170" s="21">
        <v>4</v>
      </c>
      <c r="N170" s="21"/>
      <c r="O170" s="21"/>
      <c r="P170" s="21"/>
    </row>
    <row r="171" spans="1:16" s="2" customFormat="1" ht="120.05" customHeight="1" x14ac:dyDescent="0.35">
      <c r="A171" s="21"/>
      <c r="B171" s="35" t="s">
        <v>895</v>
      </c>
      <c r="C171" s="21" t="s">
        <v>402</v>
      </c>
      <c r="D171" s="21" t="s">
        <v>409</v>
      </c>
      <c r="E171" s="21" t="s">
        <v>410</v>
      </c>
      <c r="F171" s="21" t="s">
        <v>2</v>
      </c>
      <c r="G171" s="21">
        <v>77.8</v>
      </c>
      <c r="H171" s="21">
        <v>106.52</v>
      </c>
      <c r="I171" s="21">
        <v>106.32</v>
      </c>
      <c r="J171" s="21">
        <v>106.12</v>
      </c>
      <c r="K171" s="21">
        <v>105.92</v>
      </c>
      <c r="L171" s="21">
        <v>105.72</v>
      </c>
      <c r="M171" s="21">
        <v>105.72</v>
      </c>
      <c r="N171" s="21" t="s">
        <v>2</v>
      </c>
      <c r="O171" s="21" t="s">
        <v>2</v>
      </c>
      <c r="P171" s="21" t="s">
        <v>2</v>
      </c>
    </row>
    <row r="172" spans="1:16" s="2" customFormat="1" ht="82.75" customHeight="1" x14ac:dyDescent="0.35">
      <c r="A172" s="21"/>
      <c r="B172" s="35" t="s">
        <v>896</v>
      </c>
      <c r="C172" s="21" t="s">
        <v>402</v>
      </c>
      <c r="D172" s="21" t="s">
        <v>400</v>
      </c>
      <c r="E172" s="21" t="s">
        <v>410</v>
      </c>
      <c r="F172" s="21" t="s">
        <v>2</v>
      </c>
      <c r="G172" s="21">
        <v>17</v>
      </c>
      <c r="H172" s="21">
        <v>16</v>
      </c>
      <c r="I172" s="21">
        <v>15</v>
      </c>
      <c r="J172" s="21">
        <v>15</v>
      </c>
      <c r="K172" s="21">
        <v>15</v>
      </c>
      <c r="L172" s="21">
        <v>15</v>
      </c>
      <c r="M172" s="21">
        <v>15</v>
      </c>
      <c r="N172" s="21" t="s">
        <v>2</v>
      </c>
      <c r="O172" s="21" t="s">
        <v>2</v>
      </c>
      <c r="P172" s="21" t="s">
        <v>2</v>
      </c>
    </row>
    <row r="173" spans="1:16" s="2" customFormat="1" ht="131.30000000000001" customHeight="1" x14ac:dyDescent="0.35">
      <c r="A173" s="21">
        <v>38</v>
      </c>
      <c r="B173" s="27" t="s">
        <v>412</v>
      </c>
      <c r="C173" s="21" t="s">
        <v>411</v>
      </c>
      <c r="D173" s="21" t="s">
        <v>2</v>
      </c>
      <c r="E173" s="21" t="s">
        <v>830</v>
      </c>
      <c r="F173" s="21" t="s">
        <v>831</v>
      </c>
      <c r="G173" s="21">
        <v>1</v>
      </c>
      <c r="H173" s="21">
        <v>1</v>
      </c>
      <c r="I173" s="21">
        <v>1</v>
      </c>
      <c r="J173" s="21">
        <v>1</v>
      </c>
      <c r="K173" s="21">
        <v>1</v>
      </c>
      <c r="L173" s="21">
        <v>1</v>
      </c>
      <c r="M173" s="21">
        <v>1</v>
      </c>
      <c r="N173" s="21"/>
      <c r="O173" s="21"/>
      <c r="P173" s="21"/>
    </row>
    <row r="174" spans="1:16" s="2" customFormat="1" ht="71.3" customHeight="1" x14ac:dyDescent="0.35">
      <c r="A174" s="21"/>
      <c r="B174" s="127" t="s">
        <v>1103</v>
      </c>
      <c r="C174" s="21" t="s">
        <v>402</v>
      </c>
      <c r="D174" s="21" t="s">
        <v>256</v>
      </c>
      <c r="E174" s="21" t="s">
        <v>410</v>
      </c>
      <c r="F174" s="21" t="s">
        <v>2</v>
      </c>
      <c r="G174" s="21">
        <v>77.8</v>
      </c>
      <c r="H174" s="21">
        <v>106.52</v>
      </c>
      <c r="I174" s="21">
        <v>106.32</v>
      </c>
      <c r="J174" s="21">
        <v>106.12</v>
      </c>
      <c r="K174" s="21">
        <v>105.92</v>
      </c>
      <c r="L174" s="21">
        <v>105.72</v>
      </c>
      <c r="M174" s="21">
        <v>105.72</v>
      </c>
      <c r="N174" s="21" t="s">
        <v>2</v>
      </c>
      <c r="O174" s="21" t="s">
        <v>2</v>
      </c>
      <c r="P174" s="21" t="s">
        <v>2</v>
      </c>
    </row>
    <row r="175" spans="1:16" s="2" customFormat="1" ht="115.5" customHeight="1" x14ac:dyDescent="0.35">
      <c r="A175" s="21">
        <v>39</v>
      </c>
      <c r="B175" s="27" t="s">
        <v>730</v>
      </c>
      <c r="C175" s="21" t="s">
        <v>406</v>
      </c>
      <c r="D175" s="21" t="s">
        <v>2</v>
      </c>
      <c r="E175" s="21" t="s">
        <v>249</v>
      </c>
      <c r="F175" s="21" t="s">
        <v>729</v>
      </c>
      <c r="G175" s="21">
        <v>4</v>
      </c>
      <c r="H175" s="21">
        <v>4</v>
      </c>
      <c r="I175" s="21">
        <v>4</v>
      </c>
      <c r="J175" s="21">
        <v>4</v>
      </c>
      <c r="K175" s="21">
        <v>4</v>
      </c>
      <c r="L175" s="21">
        <v>4</v>
      </c>
      <c r="M175" s="21">
        <v>4</v>
      </c>
      <c r="N175" s="21"/>
      <c r="O175" s="21"/>
      <c r="P175" s="21"/>
    </row>
    <row r="176" spans="1:16" s="2" customFormat="1" ht="22.25" customHeight="1" x14ac:dyDescent="0.35">
      <c r="A176" s="21"/>
      <c r="B176" s="26" t="s">
        <v>418</v>
      </c>
      <c r="C176" s="26"/>
      <c r="D176" s="26"/>
      <c r="E176" s="26"/>
      <c r="F176" s="32"/>
      <c r="G176" s="26"/>
      <c r="H176" s="26"/>
      <c r="I176" s="26"/>
      <c r="J176" s="26"/>
      <c r="K176" s="26"/>
      <c r="L176" s="26"/>
      <c r="M176" s="26"/>
      <c r="N176" s="26"/>
      <c r="O176" s="26"/>
      <c r="P176" s="26"/>
    </row>
    <row r="177" spans="1:16" s="2" customFormat="1" ht="132.80000000000001" customHeight="1" x14ac:dyDescent="0.35">
      <c r="A177" s="21"/>
      <c r="B177" s="35" t="s">
        <v>897</v>
      </c>
      <c r="C177" s="21" t="s">
        <v>402</v>
      </c>
      <c r="D177" s="21" t="s">
        <v>256</v>
      </c>
      <c r="E177" s="21" t="s">
        <v>414</v>
      </c>
      <c r="F177" s="21" t="s">
        <v>2</v>
      </c>
      <c r="G177" s="21">
        <v>0.22</v>
      </c>
      <c r="H177" s="21">
        <v>0.23</v>
      </c>
      <c r="I177" s="21">
        <v>0.22</v>
      </c>
      <c r="J177" s="21">
        <v>0.21</v>
      </c>
      <c r="K177" s="21">
        <v>0.2</v>
      </c>
      <c r="L177" s="21">
        <v>0.2</v>
      </c>
      <c r="M177" s="21">
        <v>0.2</v>
      </c>
      <c r="N177" s="21" t="s">
        <v>2</v>
      </c>
      <c r="O177" s="21" t="s">
        <v>2</v>
      </c>
      <c r="P177" s="21" t="s">
        <v>2</v>
      </c>
    </row>
    <row r="178" spans="1:16" s="2" customFormat="1" ht="48.05" customHeight="1" x14ac:dyDescent="0.35">
      <c r="A178" s="21">
        <v>40</v>
      </c>
      <c r="B178" s="27" t="s">
        <v>419</v>
      </c>
      <c r="C178" s="21" t="s">
        <v>411</v>
      </c>
      <c r="D178" s="21" t="s">
        <v>2</v>
      </c>
      <c r="E178" s="21" t="s">
        <v>1</v>
      </c>
      <c r="F178" s="21" t="s">
        <v>413</v>
      </c>
      <c r="G178" s="21">
        <v>18</v>
      </c>
      <c r="H178" s="21">
        <v>18</v>
      </c>
      <c r="I178" s="21">
        <v>18</v>
      </c>
      <c r="J178" s="21">
        <v>18</v>
      </c>
      <c r="K178" s="21">
        <v>18</v>
      </c>
      <c r="L178" s="21">
        <v>18</v>
      </c>
      <c r="M178" s="21">
        <v>18</v>
      </c>
      <c r="N178" s="21"/>
      <c r="O178" s="21"/>
      <c r="P178" s="21"/>
    </row>
    <row r="179" spans="1:16" s="2" customFormat="1" ht="67.7" customHeight="1" x14ac:dyDescent="0.35">
      <c r="A179" s="21"/>
      <c r="B179" s="35" t="s">
        <v>898</v>
      </c>
      <c r="C179" s="21" t="s">
        <v>402</v>
      </c>
      <c r="D179" s="21" t="s">
        <v>256</v>
      </c>
      <c r="E179" s="21" t="s">
        <v>410</v>
      </c>
      <c r="F179" s="21" t="s">
        <v>2</v>
      </c>
      <c r="G179" s="21">
        <v>0.25</v>
      </c>
      <c r="H179" s="21">
        <v>0.25</v>
      </c>
      <c r="I179" s="21">
        <v>0.25</v>
      </c>
      <c r="J179" s="21">
        <v>0.25</v>
      </c>
      <c r="K179" s="21">
        <v>0.25</v>
      </c>
      <c r="L179" s="21">
        <v>0.25</v>
      </c>
      <c r="M179" s="21">
        <v>0.25</v>
      </c>
      <c r="N179" s="21" t="s">
        <v>2</v>
      </c>
      <c r="O179" s="21" t="s">
        <v>2</v>
      </c>
      <c r="P179" s="21" t="s">
        <v>2</v>
      </c>
    </row>
    <row r="180" spans="1:16" s="2" customFormat="1" ht="48.05" customHeight="1" x14ac:dyDescent="0.35">
      <c r="A180" s="21">
        <v>41</v>
      </c>
      <c r="B180" s="27" t="s">
        <v>899</v>
      </c>
      <c r="C180" s="21" t="s">
        <v>411</v>
      </c>
      <c r="D180" s="21" t="s">
        <v>2</v>
      </c>
      <c r="E180" s="21" t="s">
        <v>1</v>
      </c>
      <c r="F180" s="21" t="s">
        <v>416</v>
      </c>
      <c r="G180" s="21">
        <v>90.7</v>
      </c>
      <c r="H180" s="21">
        <v>90</v>
      </c>
      <c r="I180" s="21">
        <v>95</v>
      </c>
      <c r="J180" s="21">
        <v>95</v>
      </c>
      <c r="K180" s="21">
        <v>95</v>
      </c>
      <c r="L180" s="21">
        <v>95</v>
      </c>
      <c r="M180" s="21">
        <v>95</v>
      </c>
      <c r="N180" s="21"/>
      <c r="O180" s="21"/>
      <c r="P180" s="21"/>
    </row>
    <row r="181" spans="1:16" s="2" customFormat="1" ht="22.25" customHeight="1" x14ac:dyDescent="0.35">
      <c r="A181" s="21"/>
      <c r="B181" s="26" t="s">
        <v>420</v>
      </c>
      <c r="C181" s="24"/>
      <c r="D181" s="24"/>
      <c r="E181" s="24"/>
      <c r="F181" s="45"/>
      <c r="G181" s="24"/>
      <c r="H181" s="24"/>
      <c r="I181" s="24"/>
      <c r="J181" s="24"/>
      <c r="K181" s="24"/>
      <c r="L181" s="24"/>
      <c r="M181" s="24"/>
      <c r="N181" s="24"/>
      <c r="O181" s="24"/>
      <c r="P181" s="24"/>
    </row>
    <row r="182" spans="1:16" s="2" customFormat="1" ht="84.05" customHeight="1" x14ac:dyDescent="0.35">
      <c r="A182" s="25">
        <v>10</v>
      </c>
      <c r="B182" s="35" t="s">
        <v>900</v>
      </c>
      <c r="C182" s="21" t="s">
        <v>402</v>
      </c>
      <c r="D182" s="21" t="s">
        <v>400</v>
      </c>
      <c r="E182" s="21" t="s">
        <v>417</v>
      </c>
      <c r="F182" s="21" t="s">
        <v>2</v>
      </c>
      <c r="G182" s="21">
        <v>7.69</v>
      </c>
      <c r="H182" s="21">
        <v>7.56</v>
      </c>
      <c r="I182" s="21">
        <v>7.51</v>
      </c>
      <c r="J182" s="21">
        <v>7.46</v>
      </c>
      <c r="K182" s="21">
        <v>7.41</v>
      </c>
      <c r="L182" s="21">
        <v>7.36</v>
      </c>
      <c r="M182" s="21">
        <v>7.36</v>
      </c>
      <c r="N182" s="21" t="s">
        <v>2</v>
      </c>
      <c r="O182" s="21" t="s">
        <v>2</v>
      </c>
      <c r="P182" s="21" t="s">
        <v>2</v>
      </c>
    </row>
    <row r="183" spans="1:16" s="2" customFormat="1" ht="22.25" customHeight="1" x14ac:dyDescent="0.35">
      <c r="A183" s="21"/>
      <c r="B183" s="26" t="s">
        <v>421</v>
      </c>
      <c r="C183" s="26"/>
      <c r="D183" s="26"/>
      <c r="E183" s="26"/>
      <c r="F183" s="32"/>
      <c r="G183" s="26"/>
      <c r="H183" s="26"/>
      <c r="I183" s="26"/>
      <c r="J183" s="26"/>
      <c r="K183" s="26"/>
      <c r="L183" s="26"/>
      <c r="M183" s="26"/>
      <c r="N183" s="26"/>
      <c r="O183" s="26"/>
      <c r="P183" s="26"/>
    </row>
    <row r="184" spans="1:16" s="2" customFormat="1" ht="79.5" customHeight="1" x14ac:dyDescent="0.35">
      <c r="A184" s="21"/>
      <c r="B184" s="27" t="s">
        <v>901</v>
      </c>
      <c r="C184" s="21" t="s">
        <v>402</v>
      </c>
      <c r="D184" s="21" t="s">
        <v>400</v>
      </c>
      <c r="E184" s="21" t="s">
        <v>410</v>
      </c>
      <c r="F184" s="21" t="s">
        <v>2</v>
      </c>
      <c r="G184" s="21">
        <v>133.88999999999999</v>
      </c>
      <c r="H184" s="21">
        <v>103.73</v>
      </c>
      <c r="I184" s="21">
        <v>103.23</v>
      </c>
      <c r="J184" s="21">
        <v>102.73</v>
      </c>
      <c r="K184" s="21">
        <v>102.23</v>
      </c>
      <c r="L184" s="21">
        <v>101.73</v>
      </c>
      <c r="M184" s="21">
        <v>101.73</v>
      </c>
      <c r="N184" s="21" t="s">
        <v>2</v>
      </c>
      <c r="O184" s="21" t="s">
        <v>2</v>
      </c>
      <c r="P184" s="21" t="s">
        <v>2</v>
      </c>
    </row>
    <row r="185" spans="1:16" s="2" customFormat="1" ht="79.5" customHeight="1" x14ac:dyDescent="0.35">
      <c r="A185" s="21"/>
      <c r="B185" s="27" t="s">
        <v>902</v>
      </c>
      <c r="C185" s="21" t="s">
        <v>402</v>
      </c>
      <c r="D185" s="21" t="s">
        <v>400</v>
      </c>
      <c r="E185" s="21" t="s">
        <v>410</v>
      </c>
      <c r="F185" s="21" t="s">
        <v>2</v>
      </c>
      <c r="G185" s="21">
        <v>69.48</v>
      </c>
      <c r="H185" s="21">
        <v>59.89</v>
      </c>
      <c r="I185" s="21">
        <v>58.79</v>
      </c>
      <c r="J185" s="21">
        <v>57.65</v>
      </c>
      <c r="K185" s="21">
        <v>56.65</v>
      </c>
      <c r="L185" s="21">
        <v>54.65</v>
      </c>
      <c r="M185" s="21">
        <v>54.65</v>
      </c>
      <c r="N185" s="21" t="s">
        <v>2</v>
      </c>
      <c r="O185" s="21" t="s">
        <v>2</v>
      </c>
      <c r="P185" s="21" t="s">
        <v>2</v>
      </c>
    </row>
    <row r="186" spans="1:16" s="2" customFormat="1" ht="79.5" customHeight="1" x14ac:dyDescent="0.35">
      <c r="A186" s="21"/>
      <c r="B186" s="27" t="s">
        <v>903</v>
      </c>
      <c r="C186" s="21" t="s">
        <v>402</v>
      </c>
      <c r="D186" s="21" t="s">
        <v>256</v>
      </c>
      <c r="E186" s="21" t="s">
        <v>1</v>
      </c>
      <c r="F186" s="21" t="s">
        <v>2</v>
      </c>
      <c r="G186" s="21">
        <v>35.799999999999997</v>
      </c>
      <c r="H186" s="21">
        <v>36.700000000000003</v>
      </c>
      <c r="I186" s="21">
        <v>38.700000000000003</v>
      </c>
      <c r="J186" s="21">
        <v>40.700000000000003</v>
      </c>
      <c r="K186" s="21">
        <v>40.08</v>
      </c>
      <c r="L186" s="21">
        <v>40.090000000000003</v>
      </c>
      <c r="M186" s="21">
        <v>40.090000000000003</v>
      </c>
      <c r="N186" s="21" t="s">
        <v>2</v>
      </c>
      <c r="O186" s="21" t="s">
        <v>2</v>
      </c>
      <c r="P186" s="21" t="s">
        <v>2</v>
      </c>
    </row>
    <row r="187" spans="1:16" s="2" customFormat="1" ht="130.69999999999999" customHeight="1" x14ac:dyDescent="0.35">
      <c r="A187" s="21">
        <v>42</v>
      </c>
      <c r="B187" s="27" t="s">
        <v>422</v>
      </c>
      <c r="C187" s="21" t="s">
        <v>411</v>
      </c>
      <c r="D187" s="21" t="s">
        <v>2</v>
      </c>
      <c r="E187" s="21" t="s">
        <v>423</v>
      </c>
      <c r="F187" s="21" t="s">
        <v>424</v>
      </c>
      <c r="G187" s="21">
        <v>582</v>
      </c>
      <c r="H187" s="21">
        <v>1790</v>
      </c>
      <c r="I187" s="42">
        <v>1960</v>
      </c>
      <c r="J187" s="42">
        <v>2050</v>
      </c>
      <c r="K187" s="42">
        <v>2200</v>
      </c>
      <c r="L187" s="42">
        <v>2300</v>
      </c>
      <c r="M187" s="42">
        <v>2300</v>
      </c>
      <c r="N187" s="21"/>
      <c r="O187" s="21"/>
      <c r="P187" s="21"/>
    </row>
    <row r="188" spans="1:16" ht="79.5" customHeight="1" x14ac:dyDescent="0.35">
      <c r="A188" s="21"/>
      <c r="B188" s="27" t="s">
        <v>904</v>
      </c>
      <c r="C188" s="27" t="s">
        <v>425</v>
      </c>
      <c r="D188" s="21" t="s">
        <v>400</v>
      </c>
      <c r="E188" s="21" t="s">
        <v>410</v>
      </c>
      <c r="F188" s="21" t="s">
        <v>2</v>
      </c>
      <c r="G188" s="21">
        <v>8</v>
      </c>
      <c r="H188" s="21">
        <v>11.7</v>
      </c>
      <c r="I188" s="21">
        <v>11.6</v>
      </c>
      <c r="J188" s="21">
        <v>11.5</v>
      </c>
      <c r="K188" s="21">
        <v>11.4</v>
      </c>
      <c r="L188" s="21">
        <v>11.3</v>
      </c>
      <c r="M188" s="21">
        <v>11.2</v>
      </c>
      <c r="N188" s="21" t="s">
        <v>2</v>
      </c>
      <c r="O188" s="21" t="s">
        <v>2</v>
      </c>
      <c r="P188" s="21" t="s">
        <v>2</v>
      </c>
    </row>
    <row r="189" spans="1:16" ht="98.3" customHeight="1" x14ac:dyDescent="0.35">
      <c r="A189" s="21">
        <v>43</v>
      </c>
      <c r="B189" s="27" t="s">
        <v>428</v>
      </c>
      <c r="C189" s="21" t="s">
        <v>426</v>
      </c>
      <c r="D189" s="21" t="s">
        <v>2</v>
      </c>
      <c r="E189" s="21" t="s">
        <v>249</v>
      </c>
      <c r="F189" s="21" t="s">
        <v>269</v>
      </c>
      <c r="G189" s="21"/>
      <c r="H189" s="21">
        <v>3</v>
      </c>
      <c r="I189" s="21">
        <v>3</v>
      </c>
      <c r="J189" s="21">
        <v>3</v>
      </c>
      <c r="K189" s="21">
        <v>3</v>
      </c>
      <c r="L189" s="21">
        <v>3</v>
      </c>
      <c r="M189" s="21">
        <v>3</v>
      </c>
      <c r="N189" s="21"/>
      <c r="O189" s="21"/>
      <c r="P189" s="21"/>
    </row>
    <row r="190" spans="1:16" s="2" customFormat="1" ht="79.5" customHeight="1" x14ac:dyDescent="0.35">
      <c r="A190" s="21"/>
      <c r="B190" s="35" t="s">
        <v>905</v>
      </c>
      <c r="C190" s="21" t="s">
        <v>402</v>
      </c>
      <c r="D190" s="21" t="s">
        <v>256</v>
      </c>
      <c r="E190" s="21" t="s">
        <v>410</v>
      </c>
      <c r="F190" s="21" t="s">
        <v>2</v>
      </c>
      <c r="G190" s="21">
        <v>35.700000000000003</v>
      </c>
      <c r="H190" s="21">
        <v>40.1</v>
      </c>
      <c r="I190" s="21">
        <v>38.9</v>
      </c>
      <c r="J190" s="21">
        <v>37.799999999999997</v>
      </c>
      <c r="K190" s="21">
        <v>35.9</v>
      </c>
      <c r="L190" s="21">
        <v>34.1</v>
      </c>
      <c r="M190" s="21">
        <v>34.1</v>
      </c>
      <c r="N190" s="21" t="s">
        <v>2</v>
      </c>
      <c r="O190" s="21" t="s">
        <v>2</v>
      </c>
      <c r="P190" s="21" t="s">
        <v>2</v>
      </c>
    </row>
    <row r="191" spans="1:16" s="2" customFormat="1" ht="98.65" customHeight="1" x14ac:dyDescent="0.35">
      <c r="A191" s="21">
        <v>44</v>
      </c>
      <c r="B191" s="27" t="s">
        <v>429</v>
      </c>
      <c r="C191" s="21" t="s">
        <v>411</v>
      </c>
      <c r="D191" s="21" t="s">
        <v>2</v>
      </c>
      <c r="E191" s="21" t="s">
        <v>1</v>
      </c>
      <c r="F191" s="21" t="s">
        <v>427</v>
      </c>
      <c r="G191" s="21">
        <v>94.5</v>
      </c>
      <c r="H191" s="21">
        <v>95</v>
      </c>
      <c r="I191" s="21">
        <v>95</v>
      </c>
      <c r="J191" s="21">
        <v>95</v>
      </c>
      <c r="K191" s="21">
        <v>95</v>
      </c>
      <c r="L191" s="21">
        <v>95</v>
      </c>
      <c r="M191" s="21">
        <v>95</v>
      </c>
      <c r="N191" s="21"/>
      <c r="O191" s="21"/>
      <c r="P191" s="21"/>
    </row>
    <row r="192" spans="1:16" s="2" customFormat="1" ht="22.25" customHeight="1" x14ac:dyDescent="0.35">
      <c r="A192" s="21"/>
      <c r="B192" s="26" t="s">
        <v>430</v>
      </c>
      <c r="C192" s="26"/>
      <c r="D192" s="26"/>
      <c r="E192" s="26"/>
      <c r="F192" s="32"/>
      <c r="G192" s="26"/>
      <c r="H192" s="26"/>
      <c r="I192" s="26"/>
      <c r="J192" s="26"/>
      <c r="K192" s="26"/>
      <c r="L192" s="26"/>
      <c r="M192" s="26"/>
      <c r="N192" s="26"/>
      <c r="O192" s="26"/>
      <c r="P192" s="26"/>
    </row>
    <row r="193" spans="1:16" s="2" customFormat="1" ht="79.5" customHeight="1" x14ac:dyDescent="0.35">
      <c r="A193" s="21"/>
      <c r="B193" s="35" t="s">
        <v>906</v>
      </c>
      <c r="C193" s="21" t="s">
        <v>402</v>
      </c>
      <c r="D193" s="21" t="s">
        <v>400</v>
      </c>
      <c r="E193" s="21" t="s">
        <v>433</v>
      </c>
      <c r="F193" s="21" t="s">
        <v>2</v>
      </c>
      <c r="G193" s="21">
        <v>6.74</v>
      </c>
      <c r="H193" s="21">
        <v>9.3000000000000007</v>
      </c>
      <c r="I193" s="28">
        <v>9</v>
      </c>
      <c r="J193" s="21">
        <v>8.9</v>
      </c>
      <c r="K193" s="21">
        <v>8.8000000000000007</v>
      </c>
      <c r="L193" s="21">
        <v>8.6999999999999993</v>
      </c>
      <c r="M193" s="21">
        <v>8.6999999999999993</v>
      </c>
      <c r="N193" s="21" t="s">
        <v>2</v>
      </c>
      <c r="O193" s="21" t="s">
        <v>2</v>
      </c>
      <c r="P193" s="21" t="s">
        <v>2</v>
      </c>
    </row>
    <row r="194" spans="1:16" s="2" customFormat="1" ht="79.5" customHeight="1" x14ac:dyDescent="0.35">
      <c r="A194" s="21"/>
      <c r="B194" s="35" t="s">
        <v>907</v>
      </c>
      <c r="C194" s="21" t="s">
        <v>402</v>
      </c>
      <c r="D194" s="21" t="s">
        <v>400</v>
      </c>
      <c r="E194" s="21" t="s">
        <v>433</v>
      </c>
      <c r="F194" s="21" t="s">
        <v>2</v>
      </c>
      <c r="G194" s="28">
        <v>3</v>
      </c>
      <c r="H194" s="21">
        <v>5.98</v>
      </c>
      <c r="I194" s="21">
        <v>5.84</v>
      </c>
      <c r="J194" s="21">
        <v>5.69</v>
      </c>
      <c r="K194" s="21">
        <v>5.55</v>
      </c>
      <c r="L194" s="21">
        <v>5.41</v>
      </c>
      <c r="M194" s="21">
        <v>5.41</v>
      </c>
      <c r="N194" s="21" t="s">
        <v>2</v>
      </c>
      <c r="O194" s="21" t="s">
        <v>2</v>
      </c>
      <c r="P194" s="21" t="s">
        <v>2</v>
      </c>
    </row>
    <row r="195" spans="1:16" s="2" customFormat="1" ht="192.65" customHeight="1" x14ac:dyDescent="0.35">
      <c r="A195" s="21">
        <v>45</v>
      </c>
      <c r="B195" s="27" t="s">
        <v>432</v>
      </c>
      <c r="C195" s="21" t="s">
        <v>411</v>
      </c>
      <c r="D195" s="21" t="s">
        <v>2</v>
      </c>
      <c r="E195" s="21" t="s">
        <v>268</v>
      </c>
      <c r="F195" s="21" t="s">
        <v>431</v>
      </c>
      <c r="G195" s="21">
        <v>74</v>
      </c>
      <c r="H195" s="21">
        <v>20</v>
      </c>
      <c r="I195" s="21">
        <v>20</v>
      </c>
      <c r="J195" s="21">
        <v>20</v>
      </c>
      <c r="K195" s="21">
        <v>20</v>
      </c>
      <c r="L195" s="21">
        <v>20</v>
      </c>
      <c r="M195" s="21">
        <v>20</v>
      </c>
      <c r="N195" s="21"/>
      <c r="O195" s="21"/>
      <c r="P195" s="21"/>
    </row>
    <row r="196" spans="1:16" s="2" customFormat="1" ht="79.5" customHeight="1" x14ac:dyDescent="0.35">
      <c r="A196" s="21"/>
      <c r="B196" s="35" t="s">
        <v>908</v>
      </c>
      <c r="C196" s="21" t="s">
        <v>402</v>
      </c>
      <c r="D196" s="21" t="s">
        <v>256</v>
      </c>
      <c r="E196" s="21" t="s">
        <v>1</v>
      </c>
      <c r="F196" s="21" t="s">
        <v>2</v>
      </c>
      <c r="G196" s="21">
        <v>98.2</v>
      </c>
      <c r="H196" s="21">
        <v>89</v>
      </c>
      <c r="I196" s="21">
        <v>93</v>
      </c>
      <c r="J196" s="21">
        <v>94</v>
      </c>
      <c r="K196" s="21">
        <v>95</v>
      </c>
      <c r="L196" s="21">
        <v>96</v>
      </c>
      <c r="M196" s="21">
        <v>96</v>
      </c>
      <c r="N196" s="21" t="s">
        <v>2</v>
      </c>
      <c r="O196" s="21" t="s">
        <v>2</v>
      </c>
      <c r="P196" s="21" t="s">
        <v>2</v>
      </c>
    </row>
    <row r="197" spans="1:16" s="2" customFormat="1" ht="209.25" customHeight="1" x14ac:dyDescent="0.35">
      <c r="A197" s="21">
        <v>46</v>
      </c>
      <c r="B197" s="27" t="s">
        <v>435</v>
      </c>
      <c r="C197" s="21" t="s">
        <v>411</v>
      </c>
      <c r="D197" s="21" t="s">
        <v>2</v>
      </c>
      <c r="E197" s="21" t="s">
        <v>268</v>
      </c>
      <c r="F197" s="21" t="s">
        <v>424</v>
      </c>
      <c r="G197" s="37" t="s">
        <v>436</v>
      </c>
      <c r="H197" s="21" t="s">
        <v>437</v>
      </c>
      <c r="I197" s="21" t="s">
        <v>438</v>
      </c>
      <c r="J197" s="21" t="s">
        <v>438</v>
      </c>
      <c r="K197" s="21" t="s">
        <v>438</v>
      </c>
      <c r="L197" s="21" t="s">
        <v>438</v>
      </c>
      <c r="M197" s="21" t="s">
        <v>438</v>
      </c>
      <c r="N197" s="21"/>
      <c r="O197" s="21"/>
      <c r="P197" s="21"/>
    </row>
    <row r="198" spans="1:16" s="2" customFormat="1" ht="79.5" customHeight="1" x14ac:dyDescent="0.35">
      <c r="A198" s="21"/>
      <c r="B198" s="35" t="s">
        <v>909</v>
      </c>
      <c r="C198" s="21" t="s">
        <v>402</v>
      </c>
      <c r="D198" s="21" t="s">
        <v>400</v>
      </c>
      <c r="E198" s="21" t="s">
        <v>417</v>
      </c>
      <c r="F198" s="21" t="s">
        <v>2</v>
      </c>
      <c r="G198" s="21">
        <v>9.64</v>
      </c>
      <c r="H198" s="21">
        <v>11.2</v>
      </c>
      <c r="I198" s="28">
        <v>11</v>
      </c>
      <c r="J198" s="21">
        <v>10.8</v>
      </c>
      <c r="K198" s="21">
        <v>10.6</v>
      </c>
      <c r="L198" s="21">
        <v>10.6</v>
      </c>
      <c r="M198" s="21">
        <v>10.6</v>
      </c>
      <c r="N198" s="21" t="s">
        <v>2</v>
      </c>
      <c r="O198" s="21" t="s">
        <v>2</v>
      </c>
      <c r="P198" s="21" t="s">
        <v>2</v>
      </c>
    </row>
    <row r="199" spans="1:16" s="2" customFormat="1" ht="384.45" customHeight="1" x14ac:dyDescent="0.35">
      <c r="A199" s="21">
        <v>47</v>
      </c>
      <c r="B199" s="27" t="s">
        <v>439</v>
      </c>
      <c r="C199" s="21" t="s">
        <v>411</v>
      </c>
      <c r="D199" s="21" t="s">
        <v>2</v>
      </c>
      <c r="E199" s="21" t="s">
        <v>268</v>
      </c>
      <c r="F199" s="21" t="s">
        <v>424</v>
      </c>
      <c r="G199" s="21" t="s">
        <v>440</v>
      </c>
      <c r="H199" s="21">
        <v>1</v>
      </c>
      <c r="I199" s="21">
        <v>1</v>
      </c>
      <c r="J199" s="21">
        <v>1</v>
      </c>
      <c r="K199" s="21">
        <v>1</v>
      </c>
      <c r="L199" s="21">
        <v>1</v>
      </c>
      <c r="M199" s="21">
        <v>1</v>
      </c>
      <c r="N199" s="21"/>
      <c r="O199" s="21"/>
      <c r="P199" s="21"/>
    </row>
    <row r="200" spans="1:16" s="2" customFormat="1" ht="79.5" customHeight="1" x14ac:dyDescent="0.35">
      <c r="A200" s="21"/>
      <c r="B200" s="35" t="s">
        <v>910</v>
      </c>
      <c r="C200" s="21" t="s">
        <v>402</v>
      </c>
      <c r="D200" s="21" t="s">
        <v>256</v>
      </c>
      <c r="E200" s="21" t="s">
        <v>731</v>
      </c>
      <c r="F200" s="21" t="s">
        <v>2</v>
      </c>
      <c r="G200" s="21">
        <v>0</v>
      </c>
      <c r="H200" s="21">
        <v>19.5</v>
      </c>
      <c r="I200" s="28">
        <v>19</v>
      </c>
      <c r="J200" s="21">
        <v>18.5</v>
      </c>
      <c r="K200" s="28">
        <v>18</v>
      </c>
      <c r="L200" s="21">
        <v>17.5</v>
      </c>
      <c r="M200" s="21">
        <v>17.5</v>
      </c>
      <c r="N200" s="21" t="s">
        <v>2</v>
      </c>
      <c r="O200" s="21" t="s">
        <v>2</v>
      </c>
      <c r="P200" s="21" t="s">
        <v>2</v>
      </c>
    </row>
    <row r="201" spans="1:16" s="2" customFormat="1" ht="104.3" customHeight="1" x14ac:dyDescent="0.35">
      <c r="A201" s="21">
        <v>48</v>
      </c>
      <c r="B201" s="27" t="s">
        <v>441</v>
      </c>
      <c r="C201" s="21" t="s">
        <v>411</v>
      </c>
      <c r="D201" s="21" t="s">
        <v>2</v>
      </c>
      <c r="E201" s="21" t="s">
        <v>1</v>
      </c>
      <c r="F201" s="21" t="s">
        <v>442</v>
      </c>
      <c r="G201" s="21">
        <v>74</v>
      </c>
      <c r="H201" s="21">
        <v>61</v>
      </c>
      <c r="I201" s="21">
        <v>71</v>
      </c>
      <c r="J201" s="21">
        <v>72</v>
      </c>
      <c r="K201" s="21">
        <v>73</v>
      </c>
      <c r="L201" s="21">
        <v>74</v>
      </c>
      <c r="M201" s="21">
        <v>74</v>
      </c>
      <c r="N201" s="21"/>
      <c r="O201" s="21"/>
      <c r="P201" s="21"/>
    </row>
    <row r="202" spans="1:16" s="2" customFormat="1" ht="79.5" customHeight="1" x14ac:dyDescent="0.35">
      <c r="A202" s="21"/>
      <c r="B202" s="35" t="s">
        <v>911</v>
      </c>
      <c r="C202" s="21" t="s">
        <v>402</v>
      </c>
      <c r="D202" s="21" t="s">
        <v>256</v>
      </c>
      <c r="E202" s="21" t="s">
        <v>1</v>
      </c>
      <c r="F202" s="21" t="s">
        <v>2</v>
      </c>
      <c r="G202" s="21">
        <v>68.900000000000006</v>
      </c>
      <c r="H202" s="21">
        <v>45</v>
      </c>
      <c r="I202" s="21">
        <v>50</v>
      </c>
      <c r="J202" s="21">
        <v>55</v>
      </c>
      <c r="K202" s="21">
        <v>60</v>
      </c>
      <c r="L202" s="21">
        <v>65</v>
      </c>
      <c r="M202" s="21">
        <v>65</v>
      </c>
      <c r="N202" s="21" t="s">
        <v>2</v>
      </c>
      <c r="O202" s="21" t="s">
        <v>2</v>
      </c>
      <c r="P202" s="21" t="s">
        <v>2</v>
      </c>
    </row>
    <row r="203" spans="1:16" s="2" customFormat="1" ht="79.5" customHeight="1" x14ac:dyDescent="0.35">
      <c r="A203" s="21"/>
      <c r="B203" s="35" t="s">
        <v>912</v>
      </c>
      <c r="C203" s="21" t="s">
        <v>402</v>
      </c>
      <c r="D203" s="21" t="s">
        <v>256</v>
      </c>
      <c r="E203" s="21" t="s">
        <v>1</v>
      </c>
      <c r="F203" s="21" t="s">
        <v>2</v>
      </c>
      <c r="G203" s="28">
        <v>52</v>
      </c>
      <c r="H203" s="44">
        <v>35</v>
      </c>
      <c r="I203" s="44">
        <v>48</v>
      </c>
      <c r="J203" s="44">
        <v>49</v>
      </c>
      <c r="K203" s="44">
        <v>50</v>
      </c>
      <c r="L203" s="44">
        <v>51</v>
      </c>
      <c r="M203" s="44">
        <v>51</v>
      </c>
      <c r="N203" s="21" t="s">
        <v>2</v>
      </c>
      <c r="O203" s="21" t="s">
        <v>2</v>
      </c>
      <c r="P203" s="21" t="s">
        <v>2</v>
      </c>
    </row>
    <row r="204" spans="1:16" s="2" customFormat="1" ht="146.1" customHeight="1" x14ac:dyDescent="0.35">
      <c r="A204" s="21">
        <v>49</v>
      </c>
      <c r="B204" s="27" t="s">
        <v>443</v>
      </c>
      <c r="C204" s="21" t="s">
        <v>411</v>
      </c>
      <c r="D204" s="21" t="s">
        <v>2</v>
      </c>
      <c r="E204" s="21" t="s">
        <v>249</v>
      </c>
      <c r="F204" s="21" t="s">
        <v>424</v>
      </c>
      <c r="G204" s="21" t="s">
        <v>434</v>
      </c>
      <c r="H204" s="21" t="s">
        <v>434</v>
      </c>
      <c r="I204" s="21" t="s">
        <v>434</v>
      </c>
      <c r="J204" s="21" t="s">
        <v>434</v>
      </c>
      <c r="K204" s="21" t="s">
        <v>434</v>
      </c>
      <c r="L204" s="21" t="s">
        <v>434</v>
      </c>
      <c r="M204" s="21" t="s">
        <v>434</v>
      </c>
      <c r="N204" s="21"/>
      <c r="O204" s="21"/>
      <c r="P204" s="21"/>
    </row>
    <row r="205" spans="1:16" s="2" customFormat="1" ht="99" customHeight="1" x14ac:dyDescent="0.35">
      <c r="A205" s="21"/>
      <c r="B205" s="35" t="s">
        <v>913</v>
      </c>
      <c r="C205" s="21" t="s">
        <v>402</v>
      </c>
      <c r="D205" s="21" t="s">
        <v>256</v>
      </c>
      <c r="E205" s="21" t="s">
        <v>444</v>
      </c>
      <c r="F205" s="21" t="s">
        <v>2</v>
      </c>
      <c r="G205" s="21">
        <v>2.9</v>
      </c>
      <c r="H205" s="21">
        <v>3.5</v>
      </c>
      <c r="I205" s="21">
        <v>3.4</v>
      </c>
      <c r="J205" s="21">
        <v>3.3</v>
      </c>
      <c r="K205" s="21">
        <v>3.2</v>
      </c>
      <c r="L205" s="21">
        <v>3.1</v>
      </c>
      <c r="M205" s="21">
        <v>3.1</v>
      </c>
      <c r="N205" s="21" t="s">
        <v>2</v>
      </c>
      <c r="O205" s="21" t="s">
        <v>2</v>
      </c>
      <c r="P205" s="21" t="s">
        <v>2</v>
      </c>
    </row>
    <row r="206" spans="1:16" s="2" customFormat="1" ht="125.3" customHeight="1" x14ac:dyDescent="0.35">
      <c r="A206" s="21">
        <v>50</v>
      </c>
      <c r="B206" s="27" t="s">
        <v>455</v>
      </c>
      <c r="C206" s="21" t="s">
        <v>411</v>
      </c>
      <c r="D206" s="21" t="s">
        <v>2</v>
      </c>
      <c r="E206" s="21" t="s">
        <v>456</v>
      </c>
      <c r="F206" s="21" t="s">
        <v>457</v>
      </c>
      <c r="G206" s="21">
        <v>0.9</v>
      </c>
      <c r="H206" s="21">
        <v>0.75</v>
      </c>
      <c r="I206" s="21">
        <v>0.7</v>
      </c>
      <c r="J206" s="21">
        <v>0.65</v>
      </c>
      <c r="K206" s="21">
        <v>0.6</v>
      </c>
      <c r="L206" s="21">
        <v>0.5</v>
      </c>
      <c r="M206" s="21">
        <v>0.5</v>
      </c>
      <c r="N206" s="21"/>
      <c r="O206" s="21"/>
      <c r="P206" s="21"/>
    </row>
    <row r="207" spans="1:16" s="2" customFormat="1" ht="79.5" customHeight="1" x14ac:dyDescent="0.35">
      <c r="A207" s="21"/>
      <c r="B207" s="35" t="s">
        <v>914</v>
      </c>
      <c r="C207" s="21" t="s">
        <v>402</v>
      </c>
      <c r="D207" s="21" t="s">
        <v>256</v>
      </c>
      <c r="E207" s="21" t="s">
        <v>1</v>
      </c>
      <c r="F207" s="21" t="s">
        <v>2</v>
      </c>
      <c r="G207" s="21">
        <v>28</v>
      </c>
      <c r="H207" s="21">
        <v>36.5</v>
      </c>
      <c r="I207" s="21">
        <v>34</v>
      </c>
      <c r="J207" s="21">
        <v>32</v>
      </c>
      <c r="K207" s="21">
        <v>30</v>
      </c>
      <c r="L207" s="21">
        <v>28</v>
      </c>
      <c r="M207" s="21">
        <v>28</v>
      </c>
      <c r="N207" s="21" t="s">
        <v>2</v>
      </c>
      <c r="O207" s="21" t="s">
        <v>2</v>
      </c>
      <c r="P207" s="21" t="s">
        <v>2</v>
      </c>
    </row>
    <row r="208" spans="1:16" s="2" customFormat="1" ht="160.4" customHeight="1" x14ac:dyDescent="0.35">
      <c r="A208" s="21">
        <v>51</v>
      </c>
      <c r="B208" s="27" t="s">
        <v>458</v>
      </c>
      <c r="C208" s="21" t="s">
        <v>411</v>
      </c>
      <c r="D208" s="21" t="s">
        <v>2</v>
      </c>
      <c r="E208" s="21" t="s">
        <v>268</v>
      </c>
      <c r="F208" s="21" t="s">
        <v>424</v>
      </c>
      <c r="G208" s="21">
        <v>1</v>
      </c>
      <c r="H208" s="21">
        <v>2</v>
      </c>
      <c r="I208" s="21">
        <v>1</v>
      </c>
      <c r="J208" s="21">
        <v>1</v>
      </c>
      <c r="K208" s="21">
        <v>1</v>
      </c>
      <c r="L208" s="21">
        <v>1</v>
      </c>
      <c r="M208" s="21">
        <v>1</v>
      </c>
      <c r="N208" s="21"/>
      <c r="O208" s="21"/>
      <c r="P208" s="21"/>
    </row>
    <row r="209" spans="1:16" s="2" customFormat="1" ht="22.25" customHeight="1" x14ac:dyDescent="0.35">
      <c r="A209" s="21"/>
      <c r="B209" s="26" t="s">
        <v>459</v>
      </c>
      <c r="C209" s="26"/>
      <c r="D209" s="26"/>
      <c r="E209" s="26"/>
      <c r="F209" s="32"/>
      <c r="G209" s="26"/>
      <c r="H209" s="26"/>
      <c r="I209" s="26"/>
      <c r="J209" s="26"/>
      <c r="K209" s="26"/>
      <c r="L209" s="26"/>
      <c r="M209" s="26"/>
      <c r="N209" s="26"/>
      <c r="O209" s="26"/>
      <c r="P209" s="26"/>
    </row>
    <row r="210" spans="1:16" s="2" customFormat="1" ht="79.5" customHeight="1" x14ac:dyDescent="0.35">
      <c r="A210" s="21"/>
      <c r="B210" s="35" t="s">
        <v>915</v>
      </c>
      <c r="C210" s="21" t="s">
        <v>402</v>
      </c>
      <c r="D210" s="21" t="s">
        <v>256</v>
      </c>
      <c r="E210" s="21" t="s">
        <v>1</v>
      </c>
      <c r="F210" s="21" t="s">
        <v>2</v>
      </c>
      <c r="G210" s="21">
        <v>95</v>
      </c>
      <c r="H210" s="21">
        <v>95</v>
      </c>
      <c r="I210" s="21">
        <v>95</v>
      </c>
      <c r="J210" s="21">
        <v>95</v>
      </c>
      <c r="K210" s="21">
        <v>95</v>
      </c>
      <c r="L210" s="21">
        <v>95</v>
      </c>
      <c r="M210" s="21">
        <v>95</v>
      </c>
      <c r="N210" s="21" t="s">
        <v>2</v>
      </c>
      <c r="O210" s="21" t="s">
        <v>2</v>
      </c>
      <c r="P210" s="21" t="s">
        <v>2</v>
      </c>
    </row>
    <row r="211" spans="1:16" s="2" customFormat="1" ht="121.7" customHeight="1" x14ac:dyDescent="0.35">
      <c r="A211" s="21">
        <v>52</v>
      </c>
      <c r="B211" s="27" t="s">
        <v>460</v>
      </c>
      <c r="C211" s="21" t="s">
        <v>411</v>
      </c>
      <c r="D211" s="21" t="s">
        <v>2</v>
      </c>
      <c r="E211" s="21" t="s">
        <v>830</v>
      </c>
      <c r="F211" s="21" t="s">
        <v>424</v>
      </c>
      <c r="G211" s="21">
        <v>5</v>
      </c>
      <c r="H211" s="21">
        <v>6</v>
      </c>
      <c r="I211" s="21">
        <v>4</v>
      </c>
      <c r="J211" s="21">
        <v>4</v>
      </c>
      <c r="K211" s="21">
        <v>4</v>
      </c>
      <c r="L211" s="21">
        <v>4</v>
      </c>
      <c r="M211" s="21">
        <v>4</v>
      </c>
      <c r="N211" s="21"/>
      <c r="O211" s="21"/>
      <c r="P211" s="21"/>
    </row>
    <row r="212" spans="1:16" s="2" customFormat="1" ht="79.5" customHeight="1" x14ac:dyDescent="0.35">
      <c r="A212" s="21"/>
      <c r="B212" s="35" t="s">
        <v>916</v>
      </c>
      <c r="C212" s="21" t="s">
        <v>402</v>
      </c>
      <c r="D212" s="21" t="s">
        <v>256</v>
      </c>
      <c r="E212" s="21" t="s">
        <v>1</v>
      </c>
      <c r="F212" s="21" t="s">
        <v>2</v>
      </c>
      <c r="G212" s="21">
        <v>75</v>
      </c>
      <c r="H212" s="21">
        <v>80</v>
      </c>
      <c r="I212" s="21">
        <v>80</v>
      </c>
      <c r="J212" s="21">
        <v>85</v>
      </c>
      <c r="K212" s="21">
        <v>90</v>
      </c>
      <c r="L212" s="21">
        <v>95</v>
      </c>
      <c r="M212" s="21">
        <v>95</v>
      </c>
      <c r="N212" s="21" t="s">
        <v>2</v>
      </c>
      <c r="O212" s="21" t="s">
        <v>2</v>
      </c>
      <c r="P212" s="21" t="s">
        <v>2</v>
      </c>
    </row>
    <row r="213" spans="1:16" s="2" customFormat="1" ht="48.05" customHeight="1" x14ac:dyDescent="0.35">
      <c r="A213" s="21">
        <v>53</v>
      </c>
      <c r="B213" s="127" t="s">
        <v>1058</v>
      </c>
      <c r="C213" s="136" t="s">
        <v>411</v>
      </c>
      <c r="D213" s="136" t="s">
        <v>2</v>
      </c>
      <c r="E213" s="125" t="s">
        <v>830</v>
      </c>
      <c r="F213" s="136" t="s">
        <v>281</v>
      </c>
      <c r="G213" s="136"/>
      <c r="H213" s="136"/>
      <c r="I213" s="136">
        <v>4</v>
      </c>
      <c r="J213" s="136">
        <v>4</v>
      </c>
      <c r="K213" s="136">
        <v>4</v>
      </c>
      <c r="L213" s="136">
        <v>4</v>
      </c>
      <c r="M213" s="136">
        <v>4</v>
      </c>
      <c r="N213" s="136"/>
      <c r="O213" s="136"/>
      <c r="P213" s="136"/>
    </row>
    <row r="214" spans="1:16" s="2" customFormat="1" ht="30.05" customHeight="1" x14ac:dyDescent="0.35">
      <c r="A214" s="21"/>
      <c r="B214" s="26" t="s">
        <v>462</v>
      </c>
      <c r="C214" s="26"/>
      <c r="D214" s="26"/>
      <c r="E214" s="26"/>
      <c r="F214" s="32"/>
      <c r="G214" s="26"/>
      <c r="H214" s="26"/>
      <c r="I214" s="26"/>
      <c r="J214" s="26"/>
      <c r="K214" s="26"/>
      <c r="L214" s="26"/>
      <c r="M214" s="26"/>
      <c r="N214" s="26"/>
      <c r="O214" s="26"/>
      <c r="P214" s="26"/>
    </row>
    <row r="215" spans="1:16" s="2" customFormat="1" ht="94.6" customHeight="1" x14ac:dyDescent="0.35">
      <c r="A215" s="21"/>
      <c r="B215" s="35" t="s">
        <v>917</v>
      </c>
      <c r="C215" s="21" t="s">
        <v>402</v>
      </c>
      <c r="D215" s="21" t="s">
        <v>256</v>
      </c>
      <c r="E215" s="21" t="s">
        <v>463</v>
      </c>
      <c r="F215" s="21" t="s">
        <v>2</v>
      </c>
      <c r="G215" s="21">
        <v>86.9</v>
      </c>
      <c r="H215" s="21">
        <v>80.2</v>
      </c>
      <c r="I215" s="21">
        <v>80.2</v>
      </c>
      <c r="J215" s="21">
        <v>80.3</v>
      </c>
      <c r="K215" s="21">
        <v>80.3</v>
      </c>
      <c r="L215" s="21">
        <v>80.400000000000006</v>
      </c>
      <c r="M215" s="21">
        <v>80.400000000000006</v>
      </c>
      <c r="N215" s="21" t="s">
        <v>2</v>
      </c>
      <c r="O215" s="21" t="s">
        <v>2</v>
      </c>
      <c r="P215" s="21" t="s">
        <v>2</v>
      </c>
    </row>
    <row r="216" spans="1:16" s="2" customFormat="1" ht="48.05" customHeight="1" x14ac:dyDescent="0.35">
      <c r="A216" s="21">
        <v>54</v>
      </c>
      <c r="B216" s="27" t="s">
        <v>466</v>
      </c>
      <c r="C216" s="21" t="s">
        <v>411</v>
      </c>
      <c r="D216" s="21" t="s">
        <v>2</v>
      </c>
      <c r="E216" s="21" t="s">
        <v>268</v>
      </c>
      <c r="F216" s="21" t="s">
        <v>465</v>
      </c>
      <c r="G216" s="21">
        <v>25</v>
      </c>
      <c r="H216" s="21">
        <v>37</v>
      </c>
      <c r="I216" s="21">
        <v>37</v>
      </c>
      <c r="J216" s="21">
        <v>38</v>
      </c>
      <c r="K216" s="21">
        <v>39</v>
      </c>
      <c r="L216" s="21">
        <v>40</v>
      </c>
      <c r="M216" s="21">
        <v>41</v>
      </c>
      <c r="N216" s="21"/>
      <c r="O216" s="21"/>
      <c r="P216" s="21"/>
    </row>
    <row r="217" spans="1:16" s="2" customFormat="1" ht="108" customHeight="1" x14ac:dyDescent="0.35">
      <c r="A217" s="21"/>
      <c r="B217" s="35" t="s">
        <v>918</v>
      </c>
      <c r="C217" s="21" t="s">
        <v>402</v>
      </c>
      <c r="D217" s="21" t="s">
        <v>256</v>
      </c>
      <c r="E217" s="21" t="s">
        <v>1</v>
      </c>
      <c r="F217" s="21" t="s">
        <v>2</v>
      </c>
      <c r="G217" s="21">
        <v>100</v>
      </c>
      <c r="H217" s="21">
        <v>100</v>
      </c>
      <c r="I217" s="21">
        <v>100</v>
      </c>
      <c r="J217" s="21">
        <v>100</v>
      </c>
      <c r="K217" s="21">
        <v>100</v>
      </c>
      <c r="L217" s="21">
        <v>100</v>
      </c>
      <c r="M217" s="21">
        <v>100</v>
      </c>
      <c r="N217" s="21" t="s">
        <v>2</v>
      </c>
      <c r="O217" s="21" t="s">
        <v>2</v>
      </c>
      <c r="P217" s="21" t="s">
        <v>2</v>
      </c>
    </row>
    <row r="218" spans="1:16" s="2" customFormat="1" ht="104.3" customHeight="1" x14ac:dyDescent="0.35">
      <c r="A218" s="21">
        <v>55</v>
      </c>
      <c r="B218" s="27" t="s">
        <v>467</v>
      </c>
      <c r="C218" s="21" t="s">
        <v>411</v>
      </c>
      <c r="D218" s="21" t="s">
        <v>2</v>
      </c>
      <c r="E218" s="21" t="s">
        <v>249</v>
      </c>
      <c r="F218" s="21" t="s">
        <v>468</v>
      </c>
      <c r="G218" s="21">
        <v>27</v>
      </c>
      <c r="H218" s="21">
        <v>30</v>
      </c>
      <c r="I218" s="21">
        <v>25</v>
      </c>
      <c r="J218" s="21">
        <v>25</v>
      </c>
      <c r="K218" s="21">
        <v>25</v>
      </c>
      <c r="L218" s="21">
        <v>25</v>
      </c>
      <c r="M218" s="21">
        <v>25</v>
      </c>
      <c r="N218" s="21"/>
      <c r="O218" s="21"/>
      <c r="P218" s="21"/>
    </row>
    <row r="219" spans="1:16" s="2" customFormat="1" ht="22.25" customHeight="1" x14ac:dyDescent="0.35">
      <c r="A219" s="21"/>
      <c r="B219" s="26" t="s">
        <v>469</v>
      </c>
      <c r="C219" s="24"/>
      <c r="D219" s="24"/>
      <c r="E219" s="24"/>
      <c r="F219" s="45"/>
      <c r="G219" s="24"/>
      <c r="H219" s="24"/>
      <c r="I219" s="24"/>
      <c r="J219" s="24"/>
      <c r="K219" s="24"/>
      <c r="L219" s="24"/>
      <c r="M219" s="24"/>
      <c r="N219" s="24"/>
      <c r="O219" s="24"/>
      <c r="P219" s="24"/>
    </row>
    <row r="220" spans="1:16" s="2" customFormat="1" ht="109.55" customHeight="1" x14ac:dyDescent="0.35">
      <c r="A220" s="25">
        <v>11</v>
      </c>
      <c r="B220" s="35" t="s">
        <v>919</v>
      </c>
      <c r="C220" s="21" t="s">
        <v>402</v>
      </c>
      <c r="D220" s="21" t="s">
        <v>256</v>
      </c>
      <c r="E220" s="21" t="s">
        <v>1</v>
      </c>
      <c r="F220" s="21" t="s">
        <v>2</v>
      </c>
      <c r="G220" s="21">
        <v>3.13</v>
      </c>
      <c r="H220" s="21">
        <v>4</v>
      </c>
      <c r="I220" s="21">
        <v>4.5999999999999996</v>
      </c>
      <c r="J220" s="21">
        <v>5.2</v>
      </c>
      <c r="K220" s="21">
        <v>5.2</v>
      </c>
      <c r="L220" s="21">
        <v>5.2</v>
      </c>
      <c r="M220" s="21">
        <v>5.2</v>
      </c>
      <c r="N220" s="21" t="s">
        <v>2</v>
      </c>
      <c r="O220" s="21" t="s">
        <v>2</v>
      </c>
      <c r="P220" s="21" t="s">
        <v>2</v>
      </c>
    </row>
    <row r="221" spans="1:16" s="2" customFormat="1" ht="22.25" customHeight="1" x14ac:dyDescent="0.35">
      <c r="A221" s="21"/>
      <c r="B221" s="26" t="s">
        <v>470</v>
      </c>
      <c r="C221" s="26"/>
      <c r="D221" s="26"/>
      <c r="E221" s="26"/>
      <c r="F221" s="32"/>
      <c r="G221" s="26"/>
      <c r="H221" s="26"/>
      <c r="I221" s="26"/>
      <c r="J221" s="26"/>
      <c r="K221" s="26"/>
      <c r="L221" s="26"/>
      <c r="M221" s="26"/>
      <c r="N221" s="26"/>
      <c r="O221" s="26"/>
      <c r="P221" s="26"/>
    </row>
    <row r="222" spans="1:16" s="2" customFormat="1" ht="105.8" customHeight="1" x14ac:dyDescent="0.35">
      <c r="A222" s="21"/>
      <c r="B222" s="35" t="s">
        <v>920</v>
      </c>
      <c r="C222" s="21" t="s">
        <v>402</v>
      </c>
      <c r="D222" s="21" t="s">
        <v>471</v>
      </c>
      <c r="E222" s="21" t="s">
        <v>1</v>
      </c>
      <c r="F222" s="21" t="s">
        <v>2</v>
      </c>
      <c r="G222" s="21">
        <v>83</v>
      </c>
      <c r="H222" s="21">
        <v>84.4</v>
      </c>
      <c r="I222" s="21">
        <v>84.9</v>
      </c>
      <c r="J222" s="21">
        <v>85.4</v>
      </c>
      <c r="K222" s="21">
        <v>85.9</v>
      </c>
      <c r="L222" s="21">
        <v>86.4</v>
      </c>
      <c r="M222" s="21">
        <v>86.4</v>
      </c>
      <c r="N222" s="21" t="s">
        <v>2</v>
      </c>
      <c r="O222" s="21" t="s">
        <v>2</v>
      </c>
      <c r="P222" s="21" t="s">
        <v>2</v>
      </c>
    </row>
    <row r="223" spans="1:16" s="2" customFormat="1" ht="79.5" customHeight="1" x14ac:dyDescent="0.35">
      <c r="A223" s="21"/>
      <c r="B223" s="35" t="s">
        <v>921</v>
      </c>
      <c r="C223" s="21" t="s">
        <v>402</v>
      </c>
      <c r="D223" s="21" t="s">
        <v>150</v>
      </c>
      <c r="E223" s="21" t="s">
        <v>472</v>
      </c>
      <c r="F223" s="21" t="s">
        <v>2</v>
      </c>
      <c r="G223" s="21">
        <v>101.3</v>
      </c>
      <c r="H223" s="28">
        <v>102.5</v>
      </c>
      <c r="I223" s="21">
        <v>20</v>
      </c>
      <c r="J223" s="21">
        <v>25</v>
      </c>
      <c r="K223" s="21">
        <v>30</v>
      </c>
      <c r="L223" s="21">
        <v>37</v>
      </c>
      <c r="M223" s="21">
        <v>37</v>
      </c>
      <c r="N223" s="21" t="s">
        <v>2</v>
      </c>
      <c r="O223" s="21" t="s">
        <v>2</v>
      </c>
      <c r="P223" s="21" t="s">
        <v>2</v>
      </c>
    </row>
    <row r="224" spans="1:16" s="2" customFormat="1" ht="79.5" customHeight="1" x14ac:dyDescent="0.35">
      <c r="A224" s="170">
        <v>56</v>
      </c>
      <c r="B224" s="171" t="s">
        <v>732</v>
      </c>
      <c r="C224" s="170" t="s">
        <v>411</v>
      </c>
      <c r="D224" s="170" t="s">
        <v>2</v>
      </c>
      <c r="E224" s="21" t="s">
        <v>249</v>
      </c>
      <c r="F224" s="170" t="s">
        <v>270</v>
      </c>
      <c r="G224" s="36"/>
      <c r="H224" s="36"/>
      <c r="I224" s="36">
        <v>1</v>
      </c>
      <c r="J224" s="44"/>
      <c r="K224" s="44"/>
      <c r="L224" s="44"/>
      <c r="M224" s="44"/>
      <c r="N224" s="25"/>
      <c r="O224" s="25"/>
      <c r="P224" s="25"/>
    </row>
    <row r="225" spans="1:16" s="2" customFormat="1" ht="117.95" customHeight="1" x14ac:dyDescent="0.35">
      <c r="A225" s="170"/>
      <c r="B225" s="171"/>
      <c r="C225" s="170"/>
      <c r="D225" s="170"/>
      <c r="E225" s="21" t="s">
        <v>11</v>
      </c>
      <c r="F225" s="170"/>
      <c r="G225" s="46"/>
      <c r="H225" s="46"/>
      <c r="I225" s="28" t="s">
        <v>282</v>
      </c>
      <c r="J225" s="46"/>
      <c r="K225" s="46"/>
      <c r="L225" s="46"/>
      <c r="M225" s="46"/>
      <c r="N225" s="36"/>
      <c r="O225" s="21" t="s">
        <v>682</v>
      </c>
      <c r="P225" s="25"/>
    </row>
    <row r="226" spans="1:16" s="2" customFormat="1" ht="79.5" customHeight="1" x14ac:dyDescent="0.35">
      <c r="A226" s="21">
        <v>57</v>
      </c>
      <c r="B226" s="35" t="s">
        <v>923</v>
      </c>
      <c r="C226" s="21" t="s">
        <v>402</v>
      </c>
      <c r="D226" s="21" t="s">
        <v>150</v>
      </c>
      <c r="E226" s="21" t="s">
        <v>1</v>
      </c>
      <c r="F226" s="21" t="s">
        <v>2</v>
      </c>
      <c r="G226" s="21" t="s">
        <v>3</v>
      </c>
      <c r="H226" s="21">
        <v>3</v>
      </c>
      <c r="I226" s="21">
        <v>3</v>
      </c>
      <c r="J226" s="21">
        <v>3</v>
      </c>
      <c r="K226" s="21">
        <v>3</v>
      </c>
      <c r="L226" s="21">
        <v>3</v>
      </c>
      <c r="M226" s="21">
        <v>3</v>
      </c>
      <c r="N226" s="21" t="s">
        <v>2</v>
      </c>
      <c r="O226" s="21" t="s">
        <v>2</v>
      </c>
      <c r="P226" s="21" t="s">
        <v>2</v>
      </c>
    </row>
    <row r="227" spans="1:16" s="2" customFormat="1" ht="78.8" customHeight="1" x14ac:dyDescent="0.35">
      <c r="A227" s="21"/>
      <c r="B227" s="27" t="s">
        <v>474</v>
      </c>
      <c r="C227" s="21" t="s">
        <v>411</v>
      </c>
      <c r="D227" s="21" t="s">
        <v>2</v>
      </c>
      <c r="E227" s="21" t="s">
        <v>475</v>
      </c>
      <c r="F227" s="21" t="s">
        <v>475</v>
      </c>
      <c r="G227" s="21">
        <v>12.5</v>
      </c>
      <c r="H227" s="21">
        <v>22</v>
      </c>
      <c r="I227" s="21">
        <v>23</v>
      </c>
      <c r="J227" s="21">
        <v>24</v>
      </c>
      <c r="K227" s="21">
        <v>25</v>
      </c>
      <c r="L227" s="21">
        <v>28</v>
      </c>
      <c r="M227" s="21">
        <v>28</v>
      </c>
      <c r="N227" s="21"/>
      <c r="O227" s="21"/>
      <c r="P227" s="21"/>
    </row>
    <row r="228" spans="1:16" s="2" customFormat="1" ht="20.100000000000001" customHeight="1" x14ac:dyDescent="0.35">
      <c r="A228" s="47"/>
      <c r="B228" s="30" t="s">
        <v>243</v>
      </c>
      <c r="C228" s="29"/>
      <c r="D228" s="29"/>
      <c r="E228" s="29"/>
      <c r="F228" s="47"/>
      <c r="G228" s="137">
        <v>0</v>
      </c>
      <c r="H228" s="137">
        <v>0</v>
      </c>
      <c r="I228" s="137">
        <v>0</v>
      </c>
      <c r="J228" s="137">
        <v>0</v>
      </c>
      <c r="K228" s="137">
        <v>0</v>
      </c>
      <c r="L228" s="137">
        <v>0</v>
      </c>
      <c r="M228" s="137">
        <v>0</v>
      </c>
      <c r="N228" s="47"/>
      <c r="O228" s="29"/>
      <c r="P228" s="29"/>
    </row>
    <row r="229" spans="1:16" s="2" customFormat="1" ht="20.100000000000001" customHeight="1" x14ac:dyDescent="0.35">
      <c r="A229" s="47"/>
      <c r="B229" s="30" t="s">
        <v>244</v>
      </c>
      <c r="C229" s="29"/>
      <c r="D229" s="29"/>
      <c r="E229" s="29"/>
      <c r="F229" s="47"/>
      <c r="G229" s="47"/>
      <c r="H229" s="47"/>
      <c r="I229" s="47"/>
      <c r="J229" s="47"/>
      <c r="K229" s="47"/>
      <c r="L229" s="47"/>
      <c r="M229" s="47"/>
      <c r="N229" s="48"/>
      <c r="O229" s="29"/>
      <c r="P229" s="29"/>
    </row>
    <row r="230" spans="1:16" s="2" customFormat="1" ht="20.100000000000001" customHeight="1" x14ac:dyDescent="0.35">
      <c r="A230" s="47"/>
      <c r="B230" s="30" t="s">
        <v>245</v>
      </c>
      <c r="C230" s="29"/>
      <c r="D230" s="29"/>
      <c r="E230" s="29"/>
      <c r="F230" s="47"/>
      <c r="G230" s="49"/>
      <c r="H230" s="49"/>
      <c r="I230" s="49"/>
      <c r="J230" s="49"/>
      <c r="K230" s="49"/>
      <c r="L230" s="49"/>
      <c r="M230" s="49"/>
      <c r="N230" s="48"/>
      <c r="O230" s="29"/>
      <c r="P230" s="29"/>
    </row>
    <row r="231" spans="1:16" s="2" customFormat="1" ht="20.100000000000001" customHeight="1" x14ac:dyDescent="0.35">
      <c r="A231" s="47"/>
      <c r="B231" s="30" t="s">
        <v>389</v>
      </c>
      <c r="C231" s="29"/>
      <c r="D231" s="29"/>
      <c r="E231" s="29"/>
      <c r="F231" s="47"/>
      <c r="G231" s="49"/>
      <c r="H231" s="49"/>
      <c r="I231" s="49"/>
      <c r="J231" s="49"/>
      <c r="K231" s="49"/>
      <c r="L231" s="49"/>
      <c r="M231" s="49"/>
      <c r="N231" s="48"/>
      <c r="O231" s="29"/>
      <c r="P231" s="29"/>
    </row>
    <row r="232" spans="1:16" s="2" customFormat="1" ht="20.100000000000001" customHeight="1" x14ac:dyDescent="0.35">
      <c r="A232" s="47"/>
      <c r="B232" s="30" t="s">
        <v>315</v>
      </c>
      <c r="C232" s="29"/>
      <c r="D232" s="29"/>
      <c r="E232" s="29"/>
      <c r="F232" s="47"/>
      <c r="G232" s="49"/>
      <c r="H232" s="49"/>
      <c r="I232" s="49"/>
      <c r="J232" s="49"/>
      <c r="K232" s="49"/>
      <c r="L232" s="49"/>
      <c r="M232" s="49"/>
      <c r="N232" s="48"/>
      <c r="O232" s="29"/>
      <c r="P232" s="29"/>
    </row>
    <row r="233" spans="1:16" s="2" customFormat="1" ht="103.7" customHeight="1" x14ac:dyDescent="0.35">
      <c r="A233" s="25"/>
      <c r="B233" s="27" t="s">
        <v>924</v>
      </c>
      <c r="C233" s="21" t="s">
        <v>477</v>
      </c>
      <c r="D233" s="21" t="s">
        <v>476</v>
      </c>
      <c r="E233" s="21" t="s">
        <v>1</v>
      </c>
      <c r="F233" s="21" t="s">
        <v>2</v>
      </c>
      <c r="G233" s="21">
        <v>5.3</v>
      </c>
      <c r="H233" s="28">
        <v>5</v>
      </c>
      <c r="I233" s="28">
        <v>5</v>
      </c>
      <c r="J233" s="28">
        <v>5</v>
      </c>
      <c r="K233" s="28">
        <v>5</v>
      </c>
      <c r="L233" s="28">
        <v>5</v>
      </c>
      <c r="M233" s="21"/>
      <c r="N233" s="21" t="s">
        <v>2</v>
      </c>
      <c r="O233" s="21" t="s">
        <v>2</v>
      </c>
      <c r="P233" s="21" t="s">
        <v>2</v>
      </c>
    </row>
    <row r="234" spans="1:16" s="2" customFormat="1" ht="109.55" customHeight="1" x14ac:dyDescent="0.35">
      <c r="A234" s="25">
        <v>12</v>
      </c>
      <c r="B234" s="27" t="s">
        <v>478</v>
      </c>
      <c r="C234" s="21" t="s">
        <v>968</v>
      </c>
      <c r="D234" s="21" t="s">
        <v>476</v>
      </c>
      <c r="E234" s="21" t="s">
        <v>1</v>
      </c>
      <c r="F234" s="21" t="s">
        <v>2</v>
      </c>
      <c r="G234" s="21">
        <v>5.3</v>
      </c>
      <c r="H234" s="21">
        <v>5.2</v>
      </c>
      <c r="I234" s="21">
        <v>5.2</v>
      </c>
      <c r="J234" s="21">
        <v>5.2</v>
      </c>
      <c r="K234" s="21">
        <v>5.2</v>
      </c>
      <c r="L234" s="21">
        <v>5.2</v>
      </c>
      <c r="M234" s="21">
        <v>5.2</v>
      </c>
      <c r="N234" s="21" t="s">
        <v>2</v>
      </c>
      <c r="O234" s="21" t="s">
        <v>2</v>
      </c>
      <c r="P234" s="21" t="s">
        <v>2</v>
      </c>
    </row>
    <row r="235" spans="1:16" s="2" customFormat="1" ht="22.25" customHeight="1" x14ac:dyDescent="0.35">
      <c r="A235" s="32"/>
      <c r="B235" s="26" t="s">
        <v>479</v>
      </c>
      <c r="C235" s="21"/>
      <c r="D235" s="21"/>
      <c r="E235" s="21"/>
      <c r="F235" s="21"/>
      <c r="G235" s="21"/>
      <c r="H235" s="21"/>
      <c r="I235" s="21"/>
      <c r="J235" s="21"/>
      <c r="K235" s="21"/>
      <c r="L235" s="21"/>
      <c r="M235" s="21"/>
      <c r="N235" s="21"/>
      <c r="O235" s="21"/>
      <c r="P235" s="21"/>
    </row>
    <row r="236" spans="1:16" s="2" customFormat="1" ht="94.7" customHeight="1" x14ac:dyDescent="0.35">
      <c r="A236" s="25">
        <v>13</v>
      </c>
      <c r="B236" s="35" t="s">
        <v>925</v>
      </c>
      <c r="C236" s="37" t="s">
        <v>969</v>
      </c>
      <c r="D236" s="21" t="s">
        <v>150</v>
      </c>
      <c r="E236" s="37" t="s">
        <v>1</v>
      </c>
      <c r="F236" s="21" t="s">
        <v>2</v>
      </c>
      <c r="G236" s="37">
        <v>4.5999999999999996</v>
      </c>
      <c r="H236" s="21">
        <v>4.7</v>
      </c>
      <c r="I236" s="21">
        <v>4.7</v>
      </c>
      <c r="J236" s="21">
        <v>4.7</v>
      </c>
      <c r="K236" s="21">
        <v>4.7</v>
      </c>
      <c r="L236" s="21">
        <v>4.7</v>
      </c>
      <c r="M236" s="21">
        <v>4.7</v>
      </c>
      <c r="N236" s="21" t="s">
        <v>2</v>
      </c>
      <c r="O236" s="21" t="s">
        <v>2</v>
      </c>
      <c r="P236" s="21" t="s">
        <v>2</v>
      </c>
    </row>
    <row r="237" spans="1:16" s="2" customFormat="1" ht="22.25" customHeight="1" x14ac:dyDescent="0.35">
      <c r="A237" s="36"/>
      <c r="B237" s="26" t="s">
        <v>733</v>
      </c>
      <c r="C237" s="36"/>
      <c r="D237" s="36"/>
      <c r="E237" s="36"/>
      <c r="F237" s="36"/>
      <c r="G237" s="36"/>
      <c r="H237" s="36"/>
      <c r="I237" s="36"/>
      <c r="J237" s="36"/>
      <c r="K237" s="36"/>
      <c r="L237" s="36"/>
      <c r="M237" s="36"/>
      <c r="N237" s="36"/>
      <c r="O237" s="36"/>
      <c r="P237" s="36"/>
    </row>
    <row r="238" spans="1:16" s="2" customFormat="1" ht="55.75" customHeight="1" x14ac:dyDescent="0.35">
      <c r="A238" s="21"/>
      <c r="B238" s="27" t="s">
        <v>926</v>
      </c>
      <c r="C238" s="37" t="s">
        <v>481</v>
      </c>
      <c r="D238" s="21" t="s">
        <v>256</v>
      </c>
      <c r="E238" s="37" t="s">
        <v>249</v>
      </c>
      <c r="F238" s="21" t="s">
        <v>2</v>
      </c>
      <c r="G238" s="37" t="s">
        <v>734</v>
      </c>
      <c r="H238" s="21" t="s">
        <v>735</v>
      </c>
      <c r="I238" s="21" t="s">
        <v>736</v>
      </c>
      <c r="J238" s="21" t="s">
        <v>737</v>
      </c>
      <c r="K238" s="21" t="s">
        <v>737</v>
      </c>
      <c r="L238" s="21" t="s">
        <v>737</v>
      </c>
      <c r="M238" s="21" t="s">
        <v>737</v>
      </c>
      <c r="N238" s="21" t="s">
        <v>2</v>
      </c>
      <c r="O238" s="21" t="s">
        <v>2</v>
      </c>
      <c r="P238" s="21" t="s">
        <v>2</v>
      </c>
    </row>
    <row r="239" spans="1:16" s="2" customFormat="1" ht="60" customHeight="1" x14ac:dyDescent="0.35">
      <c r="A239" s="21">
        <v>58</v>
      </c>
      <c r="B239" s="40" t="s">
        <v>738</v>
      </c>
      <c r="C239" s="37" t="s">
        <v>481</v>
      </c>
      <c r="D239" s="37" t="s">
        <v>2</v>
      </c>
      <c r="E239" s="37" t="s">
        <v>249</v>
      </c>
      <c r="F239" s="21" t="s">
        <v>7</v>
      </c>
      <c r="G239" s="37">
        <v>12</v>
      </c>
      <c r="H239" s="37">
        <v>12</v>
      </c>
      <c r="I239" s="37">
        <v>12</v>
      </c>
      <c r="J239" s="37">
        <v>12</v>
      </c>
      <c r="K239" s="37">
        <v>12</v>
      </c>
      <c r="L239" s="37">
        <v>12</v>
      </c>
      <c r="M239" s="37">
        <v>12</v>
      </c>
      <c r="N239" s="21"/>
      <c r="O239" s="21"/>
      <c r="P239" s="21"/>
    </row>
    <row r="240" spans="1:16" s="2" customFormat="1" ht="116.9" customHeight="1" x14ac:dyDescent="0.35">
      <c r="A240" s="21">
        <v>59</v>
      </c>
      <c r="B240" s="40" t="s">
        <v>739</v>
      </c>
      <c r="C240" s="37" t="s">
        <v>480</v>
      </c>
      <c r="D240" s="37" t="s">
        <v>2</v>
      </c>
      <c r="E240" s="37" t="s">
        <v>249</v>
      </c>
      <c r="F240" s="21" t="s">
        <v>7</v>
      </c>
      <c r="G240" s="37">
        <v>12</v>
      </c>
      <c r="H240" s="37">
        <v>12</v>
      </c>
      <c r="I240" s="37">
        <v>12</v>
      </c>
      <c r="J240" s="37">
        <v>12</v>
      </c>
      <c r="K240" s="37">
        <v>12</v>
      </c>
      <c r="L240" s="37">
        <v>12</v>
      </c>
      <c r="M240" s="37">
        <v>12</v>
      </c>
      <c r="N240" s="21"/>
      <c r="O240" s="21"/>
      <c r="P240" s="21"/>
    </row>
    <row r="241" spans="1:16" s="2" customFormat="1" ht="149.30000000000001" customHeight="1" x14ac:dyDescent="0.35">
      <c r="A241" s="21">
        <v>60</v>
      </c>
      <c r="B241" s="40" t="s">
        <v>741</v>
      </c>
      <c r="C241" s="50" t="s">
        <v>970</v>
      </c>
      <c r="D241" s="37" t="s">
        <v>2</v>
      </c>
      <c r="E241" s="37" t="s">
        <v>11</v>
      </c>
      <c r="F241" s="21" t="s">
        <v>528</v>
      </c>
      <c r="G241" s="37"/>
      <c r="H241" s="37"/>
      <c r="I241" s="216" t="s">
        <v>282</v>
      </c>
      <c r="J241" s="217"/>
      <c r="K241" s="217"/>
      <c r="L241" s="217"/>
      <c r="M241" s="218"/>
      <c r="N241" s="21" t="s">
        <v>740</v>
      </c>
      <c r="O241" s="50"/>
      <c r="P241" s="50"/>
    </row>
    <row r="242" spans="1:16" ht="20.100000000000001" customHeight="1" x14ac:dyDescent="0.35">
      <c r="A242" s="29"/>
      <c r="B242" s="30" t="s">
        <v>243</v>
      </c>
      <c r="C242" s="29"/>
      <c r="D242" s="29"/>
      <c r="E242" s="29"/>
      <c r="F242" s="29"/>
      <c r="G242" s="31">
        <f t="shared" ref="G242:M242" si="10">SUM(G243:G246)</f>
        <v>0</v>
      </c>
      <c r="H242" s="31">
        <f t="shared" si="10"/>
        <v>0</v>
      </c>
      <c r="I242" s="31">
        <f t="shared" si="10"/>
        <v>0</v>
      </c>
      <c r="J242" s="31">
        <f t="shared" si="10"/>
        <v>0</v>
      </c>
      <c r="K242" s="31">
        <f t="shared" si="10"/>
        <v>0</v>
      </c>
      <c r="L242" s="31">
        <f t="shared" si="10"/>
        <v>0</v>
      </c>
      <c r="M242" s="31">
        <f t="shared" si="10"/>
        <v>0</v>
      </c>
      <c r="N242" s="29"/>
      <c r="O242" s="29"/>
      <c r="P242" s="29"/>
    </row>
    <row r="243" spans="1:16" ht="20.100000000000001" customHeight="1" x14ac:dyDescent="0.35">
      <c r="A243" s="29"/>
      <c r="B243" s="30" t="s">
        <v>244</v>
      </c>
      <c r="C243" s="29"/>
      <c r="D243" s="29"/>
      <c r="E243" s="29"/>
      <c r="F243" s="29"/>
      <c r="G243" s="31"/>
      <c r="H243" s="31"/>
      <c r="I243" s="31"/>
      <c r="J243" s="31"/>
      <c r="K243" s="31"/>
      <c r="L243" s="31"/>
      <c r="M243" s="31"/>
      <c r="N243" s="29"/>
      <c r="O243" s="29"/>
      <c r="P243" s="29"/>
    </row>
    <row r="244" spans="1:16" ht="20.100000000000001" customHeight="1" x14ac:dyDescent="0.35">
      <c r="A244" s="29"/>
      <c r="B244" s="30" t="s">
        <v>245</v>
      </c>
      <c r="C244" s="29"/>
      <c r="D244" s="29"/>
      <c r="E244" s="29"/>
      <c r="F244" s="29"/>
      <c r="G244" s="31"/>
      <c r="H244" s="31"/>
      <c r="I244" s="31"/>
      <c r="J244" s="31"/>
      <c r="K244" s="31"/>
      <c r="L244" s="31"/>
      <c r="M244" s="31"/>
      <c r="N244" s="29"/>
      <c r="O244" s="29"/>
      <c r="P244" s="29"/>
    </row>
    <row r="245" spans="1:16" ht="20.100000000000001" customHeight="1" x14ac:dyDescent="0.35">
      <c r="A245" s="29"/>
      <c r="B245" s="30" t="s">
        <v>389</v>
      </c>
      <c r="C245" s="29"/>
      <c r="D245" s="29"/>
      <c r="E245" s="29"/>
      <c r="F245" s="29"/>
      <c r="G245" s="31"/>
      <c r="H245" s="31"/>
      <c r="I245" s="31"/>
      <c r="J245" s="31"/>
      <c r="K245" s="31"/>
      <c r="L245" s="31"/>
      <c r="M245" s="31"/>
      <c r="N245" s="29"/>
      <c r="O245" s="29"/>
      <c r="P245" s="29"/>
    </row>
    <row r="246" spans="1:16" ht="20.100000000000001" customHeight="1" x14ac:dyDescent="0.35">
      <c r="A246" s="29"/>
      <c r="B246" s="30" t="s">
        <v>315</v>
      </c>
      <c r="C246" s="29"/>
      <c r="D246" s="29"/>
      <c r="E246" s="29"/>
      <c r="F246" s="29"/>
      <c r="G246" s="31"/>
      <c r="H246" s="31"/>
      <c r="I246" s="31"/>
      <c r="J246" s="31"/>
      <c r="K246" s="31"/>
      <c r="L246" s="31"/>
      <c r="M246" s="31"/>
      <c r="N246" s="29"/>
      <c r="O246" s="29"/>
      <c r="P246" s="29"/>
    </row>
    <row r="247" spans="1:16" ht="69" customHeight="1" x14ac:dyDescent="0.35">
      <c r="A247" s="25"/>
      <c r="B247" s="35" t="s">
        <v>927</v>
      </c>
      <c r="C247" s="21" t="s">
        <v>4</v>
      </c>
      <c r="D247" s="170" t="s">
        <v>482</v>
      </c>
      <c r="E247" s="170" t="s">
        <v>832</v>
      </c>
      <c r="F247" s="21" t="s">
        <v>2</v>
      </c>
      <c r="G247" s="21" t="s">
        <v>3</v>
      </c>
      <c r="H247" s="21">
        <v>393</v>
      </c>
      <c r="I247" s="21" t="s">
        <v>3</v>
      </c>
      <c r="J247" s="21" t="s">
        <v>3</v>
      </c>
      <c r="K247" s="21" t="s">
        <v>3</v>
      </c>
      <c r="L247" s="21">
        <v>406</v>
      </c>
      <c r="M247" s="21" t="s">
        <v>3</v>
      </c>
      <c r="N247" s="21" t="s">
        <v>2</v>
      </c>
      <c r="O247" s="21" t="s">
        <v>2</v>
      </c>
      <c r="P247" s="21" t="s">
        <v>2</v>
      </c>
    </row>
    <row r="248" spans="1:16" ht="59.3" customHeight="1" x14ac:dyDescent="0.4">
      <c r="A248" s="25">
        <v>14</v>
      </c>
      <c r="B248" s="35" t="s">
        <v>478</v>
      </c>
      <c r="C248" s="51" t="s">
        <v>483</v>
      </c>
      <c r="D248" s="170"/>
      <c r="E248" s="170"/>
      <c r="F248" s="21" t="s">
        <v>2</v>
      </c>
      <c r="G248" s="21" t="s">
        <v>3</v>
      </c>
      <c r="H248" s="21">
        <v>420</v>
      </c>
      <c r="I248" s="21" t="s">
        <v>3</v>
      </c>
      <c r="J248" s="21" t="s">
        <v>3</v>
      </c>
      <c r="K248" s="21" t="s">
        <v>3</v>
      </c>
      <c r="L248" s="21">
        <v>433</v>
      </c>
      <c r="M248" s="21" t="s">
        <v>3</v>
      </c>
      <c r="N248" s="21" t="s">
        <v>2</v>
      </c>
      <c r="O248" s="21" t="s">
        <v>2</v>
      </c>
      <c r="P248" s="21" t="s">
        <v>2</v>
      </c>
    </row>
    <row r="249" spans="1:16" ht="65.099999999999994" customHeight="1" x14ac:dyDescent="0.35">
      <c r="A249" s="25"/>
      <c r="B249" s="35" t="s">
        <v>928</v>
      </c>
      <c r="C249" s="21" t="s">
        <v>4</v>
      </c>
      <c r="D249" s="170" t="s">
        <v>482</v>
      </c>
      <c r="E249" s="170" t="s">
        <v>832</v>
      </c>
      <c r="F249" s="21" t="s">
        <v>2</v>
      </c>
      <c r="G249" s="21" t="s">
        <v>3</v>
      </c>
      <c r="H249" s="21">
        <v>433</v>
      </c>
      <c r="I249" s="21" t="s">
        <v>3</v>
      </c>
      <c r="J249" s="21" t="s">
        <v>3</v>
      </c>
      <c r="K249" s="21" t="s">
        <v>3</v>
      </c>
      <c r="L249" s="21">
        <v>445</v>
      </c>
      <c r="M249" s="21" t="s">
        <v>3</v>
      </c>
      <c r="N249" s="21" t="s">
        <v>2</v>
      </c>
      <c r="O249" s="21" t="s">
        <v>2</v>
      </c>
      <c r="P249" s="21" t="s">
        <v>2</v>
      </c>
    </row>
    <row r="250" spans="1:16" ht="53.3" x14ac:dyDescent="0.4">
      <c r="A250" s="25">
        <v>15</v>
      </c>
      <c r="B250" s="35" t="s">
        <v>478</v>
      </c>
      <c r="C250" s="51" t="s">
        <v>483</v>
      </c>
      <c r="D250" s="170"/>
      <c r="E250" s="170"/>
      <c r="F250" s="21" t="s">
        <v>2</v>
      </c>
      <c r="G250" s="21" t="s">
        <v>3</v>
      </c>
      <c r="H250" s="21">
        <v>447</v>
      </c>
      <c r="I250" s="21" t="s">
        <v>3</v>
      </c>
      <c r="J250" s="21" t="s">
        <v>3</v>
      </c>
      <c r="K250" s="21" t="s">
        <v>3</v>
      </c>
      <c r="L250" s="21">
        <v>458</v>
      </c>
      <c r="M250" s="21" t="s">
        <v>3</v>
      </c>
      <c r="N250" s="21" t="s">
        <v>2</v>
      </c>
      <c r="O250" s="21" t="s">
        <v>2</v>
      </c>
      <c r="P250" s="21" t="s">
        <v>2</v>
      </c>
    </row>
    <row r="251" spans="1:16" ht="63" customHeight="1" x14ac:dyDescent="0.35">
      <c r="A251" s="25"/>
      <c r="B251" s="35" t="s">
        <v>929</v>
      </c>
      <c r="C251" s="21" t="s">
        <v>4</v>
      </c>
      <c r="D251" s="170" t="s">
        <v>482</v>
      </c>
      <c r="E251" s="170" t="s">
        <v>832</v>
      </c>
      <c r="F251" s="21" t="s">
        <v>2</v>
      </c>
      <c r="G251" s="21" t="s">
        <v>3</v>
      </c>
      <c r="H251" s="21">
        <v>430</v>
      </c>
      <c r="I251" s="21" t="s">
        <v>3</v>
      </c>
      <c r="J251" s="21" t="s">
        <v>3</v>
      </c>
      <c r="K251" s="21" t="s">
        <v>3</v>
      </c>
      <c r="L251" s="21">
        <v>445</v>
      </c>
      <c r="M251" s="21" t="s">
        <v>3</v>
      </c>
      <c r="N251" s="21" t="s">
        <v>2</v>
      </c>
      <c r="O251" s="21" t="s">
        <v>2</v>
      </c>
      <c r="P251" s="21" t="s">
        <v>2</v>
      </c>
    </row>
    <row r="252" spans="1:16" ht="36" customHeight="1" x14ac:dyDescent="0.4">
      <c r="A252" s="25">
        <v>16</v>
      </c>
      <c r="B252" s="35" t="s">
        <v>478</v>
      </c>
      <c r="C252" s="51" t="s">
        <v>483</v>
      </c>
      <c r="D252" s="170"/>
      <c r="E252" s="170"/>
      <c r="F252" s="21" t="s">
        <v>2</v>
      </c>
      <c r="G252" s="21" t="s">
        <v>3</v>
      </c>
      <c r="H252" s="21">
        <v>454</v>
      </c>
      <c r="I252" s="21" t="s">
        <v>3</v>
      </c>
      <c r="J252" s="21" t="s">
        <v>3</v>
      </c>
      <c r="K252" s="21" t="s">
        <v>3</v>
      </c>
      <c r="L252" s="21">
        <v>468</v>
      </c>
      <c r="M252" s="21" t="s">
        <v>3</v>
      </c>
      <c r="N252" s="21" t="s">
        <v>2</v>
      </c>
      <c r="O252" s="21" t="s">
        <v>2</v>
      </c>
      <c r="P252" s="21" t="s">
        <v>2</v>
      </c>
    </row>
    <row r="253" spans="1:16" ht="17.8" x14ac:dyDescent="0.35">
      <c r="A253" s="25"/>
      <c r="B253" s="26" t="s">
        <v>485</v>
      </c>
      <c r="C253" s="21"/>
      <c r="D253" s="21"/>
      <c r="E253" s="21"/>
      <c r="F253" s="21"/>
      <c r="G253" s="21"/>
      <c r="H253" s="21"/>
      <c r="I253" s="21"/>
      <c r="J253" s="21"/>
      <c r="K253" s="21"/>
      <c r="L253" s="21"/>
      <c r="M253" s="21"/>
      <c r="N253" s="21"/>
      <c r="O253" s="21"/>
      <c r="P253" s="21"/>
    </row>
    <row r="254" spans="1:16" s="10" customFormat="1" ht="93.05" customHeight="1" x14ac:dyDescent="0.35">
      <c r="A254" s="25">
        <v>17</v>
      </c>
      <c r="B254" s="35" t="s">
        <v>930</v>
      </c>
      <c r="C254" s="52" t="s">
        <v>483</v>
      </c>
      <c r="D254" s="21" t="s">
        <v>484</v>
      </c>
      <c r="E254" s="21" t="s">
        <v>1</v>
      </c>
      <c r="F254" s="21" t="s">
        <v>2</v>
      </c>
      <c r="G254" s="28">
        <v>96.9</v>
      </c>
      <c r="H254" s="28">
        <v>97.5</v>
      </c>
      <c r="I254" s="21">
        <v>97.7</v>
      </c>
      <c r="J254" s="28">
        <v>98</v>
      </c>
      <c r="K254" s="28">
        <v>100</v>
      </c>
      <c r="L254" s="28">
        <v>100</v>
      </c>
      <c r="M254" s="28">
        <v>100</v>
      </c>
      <c r="N254" s="21" t="s">
        <v>2</v>
      </c>
      <c r="O254" s="21" t="s">
        <v>2</v>
      </c>
      <c r="P254" s="21" t="s">
        <v>2</v>
      </c>
    </row>
    <row r="255" spans="1:16" ht="22.25" customHeight="1" x14ac:dyDescent="0.35">
      <c r="A255" s="21"/>
      <c r="B255" s="27" t="s">
        <v>257</v>
      </c>
      <c r="C255" s="21"/>
      <c r="D255" s="21"/>
      <c r="E255" s="21"/>
      <c r="F255" s="21"/>
      <c r="G255" s="28"/>
      <c r="H255" s="28"/>
      <c r="I255" s="21"/>
      <c r="J255" s="28"/>
      <c r="K255" s="28"/>
      <c r="L255" s="28"/>
      <c r="M255" s="28"/>
      <c r="N255" s="21"/>
      <c r="O255" s="21"/>
      <c r="P255" s="21"/>
    </row>
    <row r="256" spans="1:16" ht="126.7" customHeight="1" x14ac:dyDescent="0.35">
      <c r="A256" s="21">
        <v>61</v>
      </c>
      <c r="B256" s="27" t="s">
        <v>486</v>
      </c>
      <c r="C256" s="21" t="s">
        <v>971</v>
      </c>
      <c r="D256" s="21" t="s">
        <v>2</v>
      </c>
      <c r="E256" s="21" t="s">
        <v>249</v>
      </c>
      <c r="F256" s="21" t="s">
        <v>270</v>
      </c>
      <c r="G256" s="44">
        <v>2</v>
      </c>
      <c r="H256" s="44">
        <v>1</v>
      </c>
      <c r="I256" s="44">
        <v>1</v>
      </c>
      <c r="J256" s="44"/>
      <c r="K256" s="44"/>
      <c r="L256" s="44"/>
      <c r="M256" s="44"/>
      <c r="N256" s="21"/>
      <c r="O256" s="21"/>
      <c r="P256" s="21"/>
    </row>
    <row r="257" spans="1:16" ht="22.25" customHeight="1" x14ac:dyDescent="0.35">
      <c r="A257" s="21"/>
      <c r="B257" s="35" t="s">
        <v>371</v>
      </c>
      <c r="C257" s="21"/>
      <c r="D257" s="21"/>
      <c r="E257" s="21"/>
      <c r="F257" s="21"/>
      <c r="G257" s="25"/>
      <c r="H257" s="25"/>
      <c r="I257" s="25"/>
      <c r="J257" s="25"/>
      <c r="K257" s="25"/>
      <c r="L257" s="25"/>
      <c r="M257" s="25"/>
      <c r="N257" s="21"/>
      <c r="O257" s="21"/>
      <c r="P257" s="21"/>
    </row>
    <row r="258" spans="1:16" ht="29.25" customHeight="1" x14ac:dyDescent="0.35">
      <c r="A258" s="170"/>
      <c r="B258" s="171" t="s">
        <v>487</v>
      </c>
      <c r="C258" s="170"/>
      <c r="D258" s="170"/>
      <c r="E258" s="21" t="s">
        <v>249</v>
      </c>
      <c r="F258" s="170" t="s">
        <v>270</v>
      </c>
      <c r="G258" s="21"/>
      <c r="H258" s="21">
        <v>1</v>
      </c>
      <c r="I258" s="25"/>
      <c r="J258" s="25"/>
      <c r="K258" s="25"/>
      <c r="L258" s="25"/>
      <c r="M258" s="25"/>
      <c r="N258" s="21"/>
      <c r="O258" s="21"/>
      <c r="P258" s="170" t="s">
        <v>87</v>
      </c>
    </row>
    <row r="259" spans="1:16" ht="39.049999999999997" customHeight="1" x14ac:dyDescent="0.35">
      <c r="A259" s="170"/>
      <c r="B259" s="171"/>
      <c r="C259" s="170"/>
      <c r="D259" s="170"/>
      <c r="E259" s="21" t="s">
        <v>11</v>
      </c>
      <c r="F259" s="170"/>
      <c r="G259" s="21"/>
      <c r="H259" s="21">
        <v>1971</v>
      </c>
      <c r="I259" s="25"/>
      <c r="J259" s="25"/>
      <c r="K259" s="25"/>
      <c r="L259" s="25"/>
      <c r="M259" s="25"/>
      <c r="N259" s="21" t="s">
        <v>1109</v>
      </c>
      <c r="O259" s="21"/>
      <c r="P259" s="170"/>
    </row>
    <row r="260" spans="1:16" ht="41.3" customHeight="1" x14ac:dyDescent="0.35">
      <c r="A260" s="170"/>
      <c r="B260" s="171" t="s">
        <v>488</v>
      </c>
      <c r="C260" s="170"/>
      <c r="D260" s="170"/>
      <c r="E260" s="21" t="s">
        <v>249</v>
      </c>
      <c r="F260" s="170" t="s">
        <v>270</v>
      </c>
      <c r="G260" s="25"/>
      <c r="H260" s="25"/>
      <c r="I260" s="21">
        <v>1</v>
      </c>
      <c r="J260" s="25"/>
      <c r="K260" s="25"/>
      <c r="L260" s="25"/>
      <c r="M260" s="25"/>
      <c r="N260" s="21"/>
      <c r="O260" s="21"/>
      <c r="P260" s="170" t="s">
        <v>87</v>
      </c>
    </row>
    <row r="261" spans="1:16" ht="138.05000000000001" customHeight="1" x14ac:dyDescent="0.35">
      <c r="A261" s="170"/>
      <c r="B261" s="171"/>
      <c r="C261" s="170"/>
      <c r="D261" s="170"/>
      <c r="E261" s="21" t="s">
        <v>11</v>
      </c>
      <c r="F261" s="170"/>
      <c r="G261" s="25"/>
      <c r="H261" s="25"/>
      <c r="I261" s="21" t="s">
        <v>282</v>
      </c>
      <c r="J261" s="25"/>
      <c r="K261" s="25"/>
      <c r="L261" s="25"/>
      <c r="M261" s="25"/>
      <c r="N261" s="21" t="s">
        <v>860</v>
      </c>
      <c r="O261" s="21"/>
      <c r="P261" s="170"/>
    </row>
    <row r="262" spans="1:16" ht="22.25" customHeight="1" x14ac:dyDescent="0.35">
      <c r="A262" s="21"/>
      <c r="B262" s="35" t="s">
        <v>489</v>
      </c>
      <c r="C262" s="21"/>
      <c r="D262" s="21"/>
      <c r="E262" s="21"/>
      <c r="F262" s="21"/>
      <c r="G262" s="25"/>
      <c r="H262" s="25"/>
      <c r="I262" s="21"/>
      <c r="J262" s="25"/>
      <c r="K262" s="25"/>
      <c r="L262" s="25"/>
      <c r="M262" s="25"/>
      <c r="N262" s="21"/>
      <c r="O262" s="21"/>
      <c r="P262" s="21"/>
    </row>
    <row r="263" spans="1:16" ht="30.05" customHeight="1" x14ac:dyDescent="0.35">
      <c r="A263" s="170">
        <v>62</v>
      </c>
      <c r="B263" s="171" t="s">
        <v>491</v>
      </c>
      <c r="C263" s="170" t="s">
        <v>490</v>
      </c>
      <c r="D263" s="170" t="s">
        <v>2</v>
      </c>
      <c r="E263" s="21" t="s">
        <v>249</v>
      </c>
      <c r="F263" s="170" t="s">
        <v>270</v>
      </c>
      <c r="G263" s="25"/>
      <c r="H263" s="25"/>
      <c r="I263" s="21">
        <v>1</v>
      </c>
      <c r="J263" s="25"/>
      <c r="K263" s="25"/>
      <c r="L263" s="25"/>
      <c r="M263" s="25"/>
      <c r="N263" s="21"/>
      <c r="O263" s="21"/>
      <c r="P263" s="170" t="s">
        <v>78</v>
      </c>
    </row>
    <row r="264" spans="1:16" ht="33.799999999999997" customHeight="1" x14ac:dyDescent="0.35">
      <c r="A264" s="170"/>
      <c r="B264" s="171"/>
      <c r="C264" s="170"/>
      <c r="D264" s="170"/>
      <c r="E264" s="21" t="s">
        <v>11</v>
      </c>
      <c r="F264" s="170"/>
      <c r="G264" s="25"/>
      <c r="H264" s="25"/>
      <c r="I264" s="21">
        <v>51.1</v>
      </c>
      <c r="J264" s="25"/>
      <c r="K264" s="25"/>
      <c r="L264" s="25"/>
      <c r="M264" s="25"/>
      <c r="N264" s="21" t="s">
        <v>286</v>
      </c>
      <c r="O264" s="21" t="s">
        <v>85</v>
      </c>
      <c r="P264" s="170"/>
    </row>
    <row r="265" spans="1:16" ht="22.25" customHeight="1" x14ac:dyDescent="0.35">
      <c r="A265" s="21"/>
      <c r="B265" s="35" t="s">
        <v>371</v>
      </c>
      <c r="C265" s="21"/>
      <c r="D265" s="21"/>
      <c r="E265" s="21"/>
      <c r="F265" s="21"/>
      <c r="G265" s="25"/>
      <c r="H265" s="25"/>
      <c r="I265" s="21"/>
      <c r="J265" s="25"/>
      <c r="K265" s="25"/>
      <c r="L265" s="25"/>
      <c r="M265" s="25"/>
      <c r="N265" s="21"/>
      <c r="O265" s="21"/>
      <c r="P265" s="21"/>
    </row>
    <row r="266" spans="1:16" ht="33.799999999999997" customHeight="1" x14ac:dyDescent="0.35">
      <c r="A266" s="170">
        <v>63</v>
      </c>
      <c r="B266" s="171" t="s">
        <v>492</v>
      </c>
      <c r="C266" s="170" t="s">
        <v>490</v>
      </c>
      <c r="D266" s="170" t="s">
        <v>2</v>
      </c>
      <c r="E266" s="21" t="s">
        <v>249</v>
      </c>
      <c r="F266" s="170" t="s">
        <v>270</v>
      </c>
      <c r="G266" s="21"/>
      <c r="H266" s="21"/>
      <c r="I266" s="21">
        <v>3</v>
      </c>
      <c r="J266" s="21">
        <v>6</v>
      </c>
      <c r="K266" s="21">
        <v>5</v>
      </c>
      <c r="L266" s="21">
        <v>6</v>
      </c>
      <c r="M266" s="21"/>
      <c r="N266" s="21"/>
      <c r="O266" s="21"/>
      <c r="P266" s="170"/>
    </row>
    <row r="267" spans="1:16" ht="68.3" customHeight="1" x14ac:dyDescent="0.35">
      <c r="A267" s="170"/>
      <c r="B267" s="171"/>
      <c r="C267" s="170"/>
      <c r="D267" s="170"/>
      <c r="E267" s="21" t="s">
        <v>11</v>
      </c>
      <c r="F267" s="170"/>
      <c r="G267" s="21"/>
      <c r="H267" s="21"/>
      <c r="I267" s="21" t="s">
        <v>282</v>
      </c>
      <c r="J267" s="21" t="s">
        <v>282</v>
      </c>
      <c r="K267" s="21" t="s">
        <v>282</v>
      </c>
      <c r="L267" s="21" t="s">
        <v>282</v>
      </c>
      <c r="M267" s="21"/>
      <c r="N267" s="21" t="s">
        <v>286</v>
      </c>
      <c r="O267" s="21" t="s">
        <v>85</v>
      </c>
      <c r="P267" s="170"/>
    </row>
    <row r="268" spans="1:16" ht="32.299999999999997" customHeight="1" x14ac:dyDescent="0.35">
      <c r="A268" s="170">
        <v>64</v>
      </c>
      <c r="B268" s="171" t="s">
        <v>493</v>
      </c>
      <c r="C268" s="170" t="s">
        <v>490</v>
      </c>
      <c r="D268" s="170" t="s">
        <v>2</v>
      </c>
      <c r="E268" s="21" t="s">
        <v>249</v>
      </c>
      <c r="F268" s="170" t="s">
        <v>270</v>
      </c>
      <c r="G268" s="21">
        <v>97</v>
      </c>
      <c r="H268" s="21">
        <v>79</v>
      </c>
      <c r="I268" s="21">
        <v>65</v>
      </c>
      <c r="J268" s="21">
        <v>84</v>
      </c>
      <c r="K268" s="21">
        <v>72</v>
      </c>
      <c r="L268" s="21">
        <v>65</v>
      </c>
      <c r="M268" s="21"/>
      <c r="N268" s="21"/>
      <c r="O268" s="21"/>
      <c r="P268" s="21"/>
    </row>
    <row r="269" spans="1:16" ht="45.7" customHeight="1" x14ac:dyDescent="0.35">
      <c r="A269" s="170"/>
      <c r="B269" s="171"/>
      <c r="C269" s="170"/>
      <c r="D269" s="170"/>
      <c r="E269" s="21" t="s">
        <v>11</v>
      </c>
      <c r="F269" s="170"/>
      <c r="G269" s="21">
        <v>154.6</v>
      </c>
      <c r="H269" s="21">
        <v>18.7</v>
      </c>
      <c r="I269" s="21" t="s">
        <v>282</v>
      </c>
      <c r="J269" s="21">
        <v>100</v>
      </c>
      <c r="K269" s="21">
        <v>100</v>
      </c>
      <c r="L269" s="21">
        <v>100</v>
      </c>
      <c r="M269" s="21"/>
      <c r="N269" s="21" t="s">
        <v>286</v>
      </c>
      <c r="O269" s="21" t="s">
        <v>85</v>
      </c>
      <c r="P269" s="21"/>
    </row>
    <row r="270" spans="1:16" ht="117" customHeight="1" x14ac:dyDescent="0.35">
      <c r="A270" s="25">
        <v>18</v>
      </c>
      <c r="B270" s="35" t="s">
        <v>931</v>
      </c>
      <c r="C270" s="52" t="s">
        <v>483</v>
      </c>
      <c r="D270" s="21" t="s">
        <v>256</v>
      </c>
      <c r="E270" s="21" t="s">
        <v>1</v>
      </c>
      <c r="F270" s="21" t="s">
        <v>2</v>
      </c>
      <c r="G270" s="21">
        <v>54.9</v>
      </c>
      <c r="H270" s="21">
        <v>78.5</v>
      </c>
      <c r="I270" s="21">
        <v>100</v>
      </c>
      <c r="J270" s="21">
        <v>100</v>
      </c>
      <c r="K270" s="21">
        <v>100</v>
      </c>
      <c r="L270" s="21">
        <v>100</v>
      </c>
      <c r="M270" s="21">
        <v>100</v>
      </c>
      <c r="N270" s="21" t="s">
        <v>2</v>
      </c>
      <c r="O270" s="21" t="s">
        <v>2</v>
      </c>
      <c r="P270" s="21" t="s">
        <v>2</v>
      </c>
    </row>
    <row r="271" spans="1:16" ht="22.25" customHeight="1" x14ac:dyDescent="0.35">
      <c r="A271" s="36"/>
      <c r="B271" s="26" t="s">
        <v>494</v>
      </c>
      <c r="C271" s="23"/>
      <c r="D271" s="23"/>
      <c r="E271" s="23"/>
      <c r="F271" s="36"/>
      <c r="G271" s="36"/>
      <c r="H271" s="36"/>
      <c r="I271" s="36"/>
      <c r="J271" s="36"/>
      <c r="K271" s="36"/>
      <c r="L271" s="36"/>
      <c r="M271" s="36"/>
      <c r="N271" s="36"/>
      <c r="O271" s="36"/>
      <c r="P271" s="36"/>
    </row>
    <row r="272" spans="1:16" ht="81" customHeight="1" x14ac:dyDescent="0.35">
      <c r="A272" s="21"/>
      <c r="B272" s="35" t="s">
        <v>932</v>
      </c>
      <c r="C272" s="52" t="s">
        <v>483</v>
      </c>
      <c r="D272" s="21" t="s">
        <v>256</v>
      </c>
      <c r="E272" s="21" t="s">
        <v>1</v>
      </c>
      <c r="F272" s="21" t="s">
        <v>2</v>
      </c>
      <c r="G272" s="21">
        <v>92.8</v>
      </c>
      <c r="H272" s="28">
        <v>93</v>
      </c>
      <c r="I272" s="21">
        <v>93.5</v>
      </c>
      <c r="J272" s="21">
        <v>94.2</v>
      </c>
      <c r="K272" s="21">
        <v>96.4</v>
      </c>
      <c r="L272" s="21">
        <v>96.8</v>
      </c>
      <c r="M272" s="21">
        <v>97</v>
      </c>
      <c r="N272" s="21" t="s">
        <v>2</v>
      </c>
      <c r="O272" s="21" t="s">
        <v>2</v>
      </c>
      <c r="P272" s="21" t="s">
        <v>2</v>
      </c>
    </row>
    <row r="273" spans="1:16" ht="96.8" customHeight="1" x14ac:dyDescent="0.35">
      <c r="A273" s="21">
        <v>65</v>
      </c>
      <c r="B273" s="27" t="s">
        <v>496</v>
      </c>
      <c r="C273" s="21" t="s">
        <v>490</v>
      </c>
      <c r="D273" s="21" t="s">
        <v>2</v>
      </c>
      <c r="E273" s="21" t="s">
        <v>249</v>
      </c>
      <c r="F273" s="21" t="s">
        <v>269</v>
      </c>
      <c r="G273" s="21">
        <v>372</v>
      </c>
      <c r="H273" s="21">
        <v>386</v>
      </c>
      <c r="I273" s="21">
        <v>408</v>
      </c>
      <c r="J273" s="21">
        <v>426</v>
      </c>
      <c r="K273" s="21">
        <v>435</v>
      </c>
      <c r="L273" s="21">
        <v>440</v>
      </c>
      <c r="M273" s="21">
        <v>440</v>
      </c>
      <c r="N273" s="21"/>
      <c r="O273" s="21"/>
      <c r="P273" s="21"/>
    </row>
    <row r="274" spans="1:16" ht="22.25" customHeight="1" x14ac:dyDescent="0.35">
      <c r="A274" s="36"/>
      <c r="B274" s="26" t="s">
        <v>495</v>
      </c>
      <c r="C274" s="36"/>
      <c r="D274" s="36"/>
      <c r="E274" s="36"/>
      <c r="F274" s="36"/>
      <c r="G274" s="36"/>
      <c r="H274" s="36"/>
      <c r="I274" s="36"/>
      <c r="J274" s="36"/>
      <c r="K274" s="36"/>
      <c r="L274" s="36"/>
      <c r="M274" s="36"/>
      <c r="N274" s="36"/>
      <c r="O274" s="23"/>
      <c r="P274" s="36"/>
    </row>
    <row r="275" spans="1:16" ht="83.25" customHeight="1" x14ac:dyDescent="0.35">
      <c r="A275" s="21"/>
      <c r="B275" s="35" t="s">
        <v>933</v>
      </c>
      <c r="C275" s="52" t="s">
        <v>483</v>
      </c>
      <c r="D275" s="21" t="s">
        <v>484</v>
      </c>
      <c r="E275" s="21" t="s">
        <v>1</v>
      </c>
      <c r="F275" s="21" t="s">
        <v>2</v>
      </c>
      <c r="G275" s="21">
        <v>94.5</v>
      </c>
      <c r="H275" s="21">
        <v>95.8</v>
      </c>
      <c r="I275" s="21">
        <v>97.1</v>
      </c>
      <c r="J275" s="21">
        <v>98.4</v>
      </c>
      <c r="K275" s="21">
        <v>99.7</v>
      </c>
      <c r="L275" s="21">
        <v>100</v>
      </c>
      <c r="M275" s="21">
        <v>100</v>
      </c>
      <c r="N275" s="21" t="s">
        <v>2</v>
      </c>
      <c r="O275" s="21" t="s">
        <v>2</v>
      </c>
      <c r="P275" s="21" t="s">
        <v>2</v>
      </c>
    </row>
    <row r="276" spans="1:16" ht="115.5" customHeight="1" x14ac:dyDescent="0.35">
      <c r="A276" s="21">
        <v>66</v>
      </c>
      <c r="B276" s="27" t="s">
        <v>497</v>
      </c>
      <c r="C276" s="21" t="s">
        <v>833</v>
      </c>
      <c r="D276" s="21" t="s">
        <v>2</v>
      </c>
      <c r="E276" s="21" t="s">
        <v>249</v>
      </c>
      <c r="F276" s="21" t="s">
        <v>269</v>
      </c>
      <c r="G276" s="21">
        <v>75</v>
      </c>
      <c r="H276" s="21">
        <v>75</v>
      </c>
      <c r="I276" s="21">
        <v>75</v>
      </c>
      <c r="J276" s="21">
        <v>75</v>
      </c>
      <c r="K276" s="21">
        <v>75</v>
      </c>
      <c r="L276" s="21">
        <v>75</v>
      </c>
      <c r="M276" s="21">
        <v>75</v>
      </c>
      <c r="N276" s="21"/>
      <c r="O276" s="21"/>
      <c r="P276" s="21"/>
    </row>
    <row r="277" spans="1:16" ht="118.55" customHeight="1" x14ac:dyDescent="0.35">
      <c r="A277" s="21"/>
      <c r="B277" s="35" t="s">
        <v>934</v>
      </c>
      <c r="C277" s="21" t="s">
        <v>834</v>
      </c>
      <c r="D277" s="21" t="s">
        <v>256</v>
      </c>
      <c r="E277" s="21" t="s">
        <v>1</v>
      </c>
      <c r="F277" s="21" t="s">
        <v>2</v>
      </c>
      <c r="G277" s="21">
        <v>47.7</v>
      </c>
      <c r="H277" s="21">
        <v>52.9</v>
      </c>
      <c r="I277" s="21">
        <v>58.1</v>
      </c>
      <c r="J277" s="21">
        <v>63.3</v>
      </c>
      <c r="K277" s="21" t="s">
        <v>3</v>
      </c>
      <c r="L277" s="21" t="s">
        <v>3</v>
      </c>
      <c r="M277" s="21" t="s">
        <v>3</v>
      </c>
      <c r="N277" s="21" t="s">
        <v>2</v>
      </c>
      <c r="O277" s="21" t="s">
        <v>2</v>
      </c>
      <c r="P277" s="21" t="s">
        <v>2</v>
      </c>
    </row>
    <row r="278" spans="1:16" ht="145.4" customHeight="1" x14ac:dyDescent="0.35">
      <c r="A278" s="21">
        <v>67</v>
      </c>
      <c r="B278" s="27" t="s">
        <v>498</v>
      </c>
      <c r="C278" s="21" t="s">
        <v>835</v>
      </c>
      <c r="D278" s="21" t="s">
        <v>2</v>
      </c>
      <c r="E278" s="21" t="s">
        <v>249</v>
      </c>
      <c r="F278" s="21" t="s">
        <v>74</v>
      </c>
      <c r="G278" s="21">
        <v>570</v>
      </c>
      <c r="H278" s="21">
        <v>134</v>
      </c>
      <c r="I278" s="21">
        <v>400</v>
      </c>
      <c r="J278" s="21">
        <v>400</v>
      </c>
      <c r="K278" s="21">
        <v>130</v>
      </c>
      <c r="L278" s="21">
        <v>400</v>
      </c>
      <c r="M278" s="21">
        <v>400</v>
      </c>
      <c r="N278" s="21"/>
      <c r="O278" s="21"/>
      <c r="P278" s="21"/>
    </row>
    <row r="279" spans="1:16" ht="20.100000000000001" customHeight="1" x14ac:dyDescent="0.35">
      <c r="A279" s="29"/>
      <c r="B279" s="30" t="s">
        <v>243</v>
      </c>
      <c r="C279" s="29"/>
      <c r="D279" s="29"/>
      <c r="E279" s="29"/>
      <c r="F279" s="29"/>
      <c r="G279" s="31">
        <f t="shared" ref="G279:M279" si="11">SUM(G280:G283)</f>
        <v>154.6</v>
      </c>
      <c r="H279" s="31">
        <f t="shared" si="11"/>
        <v>1989.7</v>
      </c>
      <c r="I279" s="31">
        <f t="shared" si="11"/>
        <v>51.1</v>
      </c>
      <c r="J279" s="31">
        <f t="shared" si="11"/>
        <v>100</v>
      </c>
      <c r="K279" s="31">
        <f t="shared" si="11"/>
        <v>100</v>
      </c>
      <c r="L279" s="31">
        <f t="shared" si="11"/>
        <v>100</v>
      </c>
      <c r="M279" s="31">
        <f t="shared" si="11"/>
        <v>0</v>
      </c>
      <c r="N279" s="29"/>
      <c r="O279" s="29"/>
      <c r="P279" s="29"/>
    </row>
    <row r="280" spans="1:16" ht="20.100000000000001" customHeight="1" x14ac:dyDescent="0.35">
      <c r="A280" s="29"/>
      <c r="B280" s="30" t="s">
        <v>244</v>
      </c>
      <c r="C280" s="29"/>
      <c r="D280" s="29"/>
      <c r="E280" s="29"/>
      <c r="F280" s="29"/>
      <c r="G280" s="31"/>
      <c r="H280" s="31"/>
      <c r="I280" s="31"/>
      <c r="J280" s="31"/>
      <c r="K280" s="31"/>
      <c r="L280" s="31"/>
      <c r="M280" s="31"/>
      <c r="N280" s="29"/>
      <c r="O280" s="29"/>
      <c r="P280" s="29"/>
    </row>
    <row r="281" spans="1:16" ht="20.100000000000001" customHeight="1" x14ac:dyDescent="0.35">
      <c r="A281" s="29"/>
      <c r="B281" s="30" t="s">
        <v>245</v>
      </c>
      <c r="C281" s="29"/>
      <c r="D281" s="29"/>
      <c r="E281" s="29"/>
      <c r="F281" s="29"/>
      <c r="G281" s="31"/>
      <c r="H281" s="31"/>
      <c r="I281" s="31"/>
      <c r="J281" s="31"/>
      <c r="K281" s="31"/>
      <c r="L281" s="31"/>
      <c r="M281" s="31"/>
      <c r="N281" s="29"/>
      <c r="O281" s="29"/>
      <c r="P281" s="29"/>
    </row>
    <row r="282" spans="1:16" ht="20.100000000000001" customHeight="1" x14ac:dyDescent="0.35">
      <c r="A282" s="29"/>
      <c r="B282" s="30" t="s">
        <v>389</v>
      </c>
      <c r="C282" s="29"/>
      <c r="D282" s="29"/>
      <c r="E282" s="29"/>
      <c r="F282" s="29"/>
      <c r="G282" s="31">
        <f>G264+G269</f>
        <v>154.6</v>
      </c>
      <c r="H282" s="31">
        <f t="shared" ref="H282:M282" si="12">H264+H269</f>
        <v>18.7</v>
      </c>
      <c r="I282" s="31">
        <f>I264</f>
        <v>51.1</v>
      </c>
      <c r="J282" s="31">
        <f>J264+J269</f>
        <v>100</v>
      </c>
      <c r="K282" s="31">
        <f t="shared" si="12"/>
        <v>100</v>
      </c>
      <c r="L282" s="31">
        <f t="shared" si="12"/>
        <v>100</v>
      </c>
      <c r="M282" s="31">
        <f t="shared" si="12"/>
        <v>0</v>
      </c>
      <c r="N282" s="29"/>
      <c r="O282" s="29"/>
      <c r="P282" s="29"/>
    </row>
    <row r="283" spans="1:16" ht="20.100000000000001" customHeight="1" x14ac:dyDescent="0.35">
      <c r="A283" s="29"/>
      <c r="B283" s="30" t="s">
        <v>315</v>
      </c>
      <c r="C283" s="29"/>
      <c r="D283" s="29"/>
      <c r="E283" s="29"/>
      <c r="F283" s="29"/>
      <c r="G283" s="31"/>
      <c r="H283" s="31">
        <f>H259</f>
        <v>1971</v>
      </c>
      <c r="I283" s="31"/>
      <c r="J283" s="31"/>
      <c r="K283" s="31"/>
      <c r="L283" s="31"/>
      <c r="M283" s="31"/>
      <c r="N283" s="29"/>
      <c r="O283" s="29"/>
      <c r="P283" s="29"/>
    </row>
    <row r="284" spans="1:16" ht="22.25" customHeight="1" x14ac:dyDescent="0.35">
      <c r="A284" s="32"/>
      <c r="B284" s="26" t="s">
        <v>499</v>
      </c>
      <c r="C284" s="36"/>
      <c r="D284" s="36"/>
      <c r="E284" s="36"/>
      <c r="F284" s="36"/>
      <c r="G284" s="36"/>
      <c r="H284" s="36"/>
      <c r="I284" s="36"/>
      <c r="J284" s="36"/>
      <c r="K284" s="36"/>
      <c r="L284" s="36"/>
      <c r="M284" s="36"/>
      <c r="N284" s="36"/>
      <c r="O284" s="23"/>
      <c r="P284" s="36"/>
    </row>
    <row r="285" spans="1:16" ht="83.7" customHeight="1" x14ac:dyDescent="0.35">
      <c r="A285" s="25"/>
      <c r="B285" s="35" t="s">
        <v>935</v>
      </c>
      <c r="C285" s="27" t="s">
        <v>833</v>
      </c>
      <c r="D285" s="21" t="s">
        <v>484</v>
      </c>
      <c r="E285" s="21" t="s">
        <v>1</v>
      </c>
      <c r="F285" s="21" t="s">
        <v>2</v>
      </c>
      <c r="G285" s="21">
        <v>82</v>
      </c>
      <c r="H285" s="21">
        <v>92</v>
      </c>
      <c r="I285" s="21">
        <v>94</v>
      </c>
      <c r="J285" s="21">
        <v>95</v>
      </c>
      <c r="K285" s="21">
        <v>97</v>
      </c>
      <c r="L285" s="21">
        <v>100</v>
      </c>
      <c r="M285" s="21">
        <v>100</v>
      </c>
      <c r="N285" s="21" t="s">
        <v>2</v>
      </c>
      <c r="O285" s="21" t="s">
        <v>2</v>
      </c>
      <c r="P285" s="21" t="s">
        <v>2</v>
      </c>
    </row>
    <row r="286" spans="1:16" ht="69.2" customHeight="1" x14ac:dyDescent="0.35">
      <c r="A286" s="21">
        <v>68</v>
      </c>
      <c r="B286" s="27" t="s">
        <v>501</v>
      </c>
      <c r="C286" s="27" t="s">
        <v>833</v>
      </c>
      <c r="D286" s="21" t="s">
        <v>2</v>
      </c>
      <c r="E286" s="21" t="s">
        <v>249</v>
      </c>
      <c r="F286" s="21" t="s">
        <v>500</v>
      </c>
      <c r="G286" s="21">
        <v>38</v>
      </c>
      <c r="H286" s="21">
        <f>H291+H294+H297+H306+H309+H312+H315+H318+H321+H324+H327+H330</f>
        <v>32</v>
      </c>
      <c r="I286" s="21">
        <v>30</v>
      </c>
      <c r="J286" s="21">
        <v>30</v>
      </c>
      <c r="K286" s="21">
        <v>30</v>
      </c>
      <c r="L286" s="21">
        <v>30</v>
      </c>
      <c r="M286" s="21">
        <v>30</v>
      </c>
      <c r="N286" s="21"/>
      <c r="O286" s="21"/>
      <c r="P286" s="21"/>
    </row>
    <row r="287" spans="1:16" ht="22.25" customHeight="1" x14ac:dyDescent="0.35">
      <c r="A287" s="25"/>
      <c r="B287" s="27" t="s">
        <v>266</v>
      </c>
      <c r="C287" s="21"/>
      <c r="D287" s="21"/>
      <c r="E287" s="21"/>
      <c r="F287" s="21"/>
      <c r="G287" s="21"/>
      <c r="H287" s="21"/>
      <c r="I287" s="21"/>
      <c r="J287" s="21"/>
      <c r="K287" s="21"/>
      <c r="L287" s="21"/>
      <c r="M287" s="21"/>
      <c r="N287" s="21"/>
      <c r="O287" s="21"/>
      <c r="P287" s="21"/>
    </row>
    <row r="288" spans="1:16" ht="22.25" customHeight="1" x14ac:dyDescent="0.35">
      <c r="A288" s="170"/>
      <c r="B288" s="27"/>
      <c r="C288" s="21"/>
      <c r="D288" s="21"/>
      <c r="E288" s="21" t="s">
        <v>249</v>
      </c>
      <c r="F288" s="21"/>
      <c r="G288" s="21">
        <v>2</v>
      </c>
      <c r="H288" s="21"/>
      <c r="I288" s="21">
        <v>2</v>
      </c>
      <c r="J288" s="21">
        <v>2</v>
      </c>
      <c r="K288" s="21">
        <v>2</v>
      </c>
      <c r="L288" s="21">
        <v>2</v>
      </c>
      <c r="M288" s="21">
        <v>2</v>
      </c>
      <c r="N288" s="21"/>
      <c r="O288" s="21"/>
      <c r="P288" s="21"/>
    </row>
    <row r="289" spans="1:16" ht="22.25" customHeight="1" x14ac:dyDescent="0.35">
      <c r="A289" s="170"/>
      <c r="B289" s="27"/>
      <c r="C289" s="21"/>
      <c r="D289" s="21"/>
      <c r="E289" s="21" t="s">
        <v>11</v>
      </c>
      <c r="F289" s="21"/>
      <c r="G289" s="21">
        <v>21.4</v>
      </c>
      <c r="H289" s="21"/>
      <c r="I289" s="21">
        <v>20</v>
      </c>
      <c r="J289" s="21">
        <v>20</v>
      </c>
      <c r="K289" s="21">
        <v>20</v>
      </c>
      <c r="L289" s="21">
        <v>20</v>
      </c>
      <c r="M289" s="21">
        <v>20</v>
      </c>
      <c r="N289" s="21" t="s">
        <v>286</v>
      </c>
      <c r="O289" s="21" t="s">
        <v>75</v>
      </c>
      <c r="P289" s="21"/>
    </row>
    <row r="290" spans="1:16" ht="22.25" customHeight="1" x14ac:dyDescent="0.35">
      <c r="A290" s="21"/>
      <c r="B290" s="27" t="s">
        <v>502</v>
      </c>
      <c r="C290" s="21"/>
      <c r="D290" s="21"/>
      <c r="E290" s="21"/>
      <c r="F290" s="21"/>
      <c r="G290" s="21"/>
      <c r="H290" s="21"/>
      <c r="I290" s="21"/>
      <c r="J290" s="21"/>
      <c r="K290" s="21"/>
      <c r="L290" s="21"/>
      <c r="M290" s="21"/>
      <c r="N290" s="21"/>
      <c r="O290" s="21"/>
      <c r="P290" s="21"/>
    </row>
    <row r="291" spans="1:16" ht="22.25" customHeight="1" x14ac:dyDescent="0.35">
      <c r="A291" s="170"/>
      <c r="B291" s="27"/>
      <c r="C291" s="21"/>
      <c r="D291" s="21"/>
      <c r="E291" s="21" t="s">
        <v>249</v>
      </c>
      <c r="F291" s="21"/>
      <c r="G291" s="21">
        <v>1</v>
      </c>
      <c r="H291" s="21">
        <v>2</v>
      </c>
      <c r="I291" s="21">
        <v>2</v>
      </c>
      <c r="J291" s="21">
        <v>2</v>
      </c>
      <c r="K291" s="21">
        <v>2</v>
      </c>
      <c r="L291" s="21">
        <v>2</v>
      </c>
      <c r="M291" s="21">
        <v>2</v>
      </c>
      <c r="N291" s="21"/>
      <c r="O291" s="21"/>
      <c r="P291" s="21"/>
    </row>
    <row r="292" spans="1:16" ht="22.25" customHeight="1" x14ac:dyDescent="0.35">
      <c r="A292" s="170"/>
      <c r="B292" s="27"/>
      <c r="C292" s="21"/>
      <c r="D292" s="21"/>
      <c r="E292" s="21" t="s">
        <v>11</v>
      </c>
      <c r="F292" s="21"/>
      <c r="G292" s="21">
        <v>6.8</v>
      </c>
      <c r="H292" s="21">
        <v>24.7</v>
      </c>
      <c r="I292" s="21">
        <v>20</v>
      </c>
      <c r="J292" s="21">
        <v>20</v>
      </c>
      <c r="K292" s="21">
        <v>20</v>
      </c>
      <c r="L292" s="21">
        <v>20</v>
      </c>
      <c r="M292" s="21">
        <v>20</v>
      </c>
      <c r="N292" s="21" t="s">
        <v>286</v>
      </c>
      <c r="O292" s="21" t="s">
        <v>75</v>
      </c>
      <c r="P292" s="21"/>
    </row>
    <row r="293" spans="1:16" ht="22.25" customHeight="1" x14ac:dyDescent="0.35">
      <c r="A293" s="21"/>
      <c r="B293" s="27" t="s">
        <v>325</v>
      </c>
      <c r="C293" s="21"/>
      <c r="D293" s="21"/>
      <c r="E293" s="21"/>
      <c r="F293" s="21"/>
      <c r="G293" s="21"/>
      <c r="H293" s="21"/>
      <c r="I293" s="21"/>
      <c r="J293" s="21"/>
      <c r="K293" s="21"/>
      <c r="L293" s="21"/>
      <c r="M293" s="21"/>
      <c r="N293" s="21"/>
      <c r="O293" s="21"/>
      <c r="P293" s="21"/>
    </row>
    <row r="294" spans="1:16" ht="22.25" customHeight="1" x14ac:dyDescent="0.35">
      <c r="A294" s="170"/>
      <c r="B294" s="27"/>
      <c r="C294" s="21"/>
      <c r="D294" s="21"/>
      <c r="E294" s="21" t="s">
        <v>249</v>
      </c>
      <c r="F294" s="21"/>
      <c r="G294" s="21">
        <v>3</v>
      </c>
      <c r="H294" s="21">
        <v>8</v>
      </c>
      <c r="I294" s="21">
        <v>2</v>
      </c>
      <c r="J294" s="21">
        <v>2</v>
      </c>
      <c r="K294" s="21">
        <v>2</v>
      </c>
      <c r="L294" s="21">
        <v>2</v>
      </c>
      <c r="M294" s="21">
        <v>2</v>
      </c>
      <c r="N294" s="21"/>
      <c r="O294" s="21"/>
      <c r="P294" s="21"/>
    </row>
    <row r="295" spans="1:16" ht="22.25" customHeight="1" x14ac:dyDescent="0.35">
      <c r="A295" s="170"/>
      <c r="B295" s="27"/>
      <c r="C295" s="21"/>
      <c r="D295" s="21"/>
      <c r="E295" s="21" t="s">
        <v>11</v>
      </c>
      <c r="F295" s="21"/>
      <c r="G295" s="21">
        <v>22.7</v>
      </c>
      <c r="H295" s="21">
        <v>58.5</v>
      </c>
      <c r="I295" s="21">
        <v>20</v>
      </c>
      <c r="J295" s="21">
        <v>20</v>
      </c>
      <c r="K295" s="21">
        <v>20</v>
      </c>
      <c r="L295" s="21">
        <v>20</v>
      </c>
      <c r="M295" s="21">
        <v>20</v>
      </c>
      <c r="N295" s="21" t="s">
        <v>286</v>
      </c>
      <c r="O295" s="21" t="s">
        <v>75</v>
      </c>
      <c r="P295" s="21"/>
    </row>
    <row r="296" spans="1:16" ht="22.25" customHeight="1" x14ac:dyDescent="0.35">
      <c r="A296" s="21"/>
      <c r="B296" s="27" t="s">
        <v>332</v>
      </c>
      <c r="C296" s="21"/>
      <c r="D296" s="21"/>
      <c r="E296" s="21"/>
      <c r="F296" s="21"/>
      <c r="G296" s="21"/>
      <c r="H296" s="21"/>
      <c r="I296" s="21"/>
      <c r="J296" s="21"/>
      <c r="K296" s="21"/>
      <c r="L296" s="21"/>
      <c r="M296" s="21"/>
      <c r="N296" s="21"/>
      <c r="O296" s="21"/>
      <c r="P296" s="21"/>
    </row>
    <row r="297" spans="1:16" ht="22.25" customHeight="1" x14ac:dyDescent="0.35">
      <c r="A297" s="170"/>
      <c r="B297" s="27"/>
      <c r="C297" s="21"/>
      <c r="D297" s="21"/>
      <c r="E297" s="21" t="s">
        <v>249</v>
      </c>
      <c r="F297" s="21"/>
      <c r="G297" s="21">
        <v>3</v>
      </c>
      <c r="H297" s="21">
        <v>3</v>
      </c>
      <c r="I297" s="21">
        <v>2</v>
      </c>
      <c r="J297" s="21">
        <v>2</v>
      </c>
      <c r="K297" s="21">
        <v>2</v>
      </c>
      <c r="L297" s="21">
        <v>2</v>
      </c>
      <c r="M297" s="21">
        <v>2</v>
      </c>
      <c r="N297" s="21"/>
      <c r="O297" s="21"/>
      <c r="P297" s="21"/>
    </row>
    <row r="298" spans="1:16" ht="22.25" customHeight="1" x14ac:dyDescent="0.35">
      <c r="A298" s="170"/>
      <c r="B298" s="27"/>
      <c r="C298" s="21"/>
      <c r="D298" s="21"/>
      <c r="E298" s="21" t="s">
        <v>11</v>
      </c>
      <c r="F298" s="21"/>
      <c r="G298" s="21">
        <v>23.4</v>
      </c>
      <c r="H298" s="21">
        <v>40.700000000000003</v>
      </c>
      <c r="I298" s="21">
        <v>20</v>
      </c>
      <c r="J298" s="21">
        <v>20</v>
      </c>
      <c r="K298" s="21">
        <v>20</v>
      </c>
      <c r="L298" s="21">
        <v>20</v>
      </c>
      <c r="M298" s="21">
        <v>20</v>
      </c>
      <c r="N298" s="21" t="s">
        <v>286</v>
      </c>
      <c r="O298" s="21" t="s">
        <v>75</v>
      </c>
      <c r="P298" s="21"/>
    </row>
    <row r="299" spans="1:16" ht="22.25" customHeight="1" x14ac:dyDescent="0.35">
      <c r="A299" s="21"/>
      <c r="B299" s="27" t="s">
        <v>306</v>
      </c>
      <c r="C299" s="21"/>
      <c r="D299" s="21"/>
      <c r="E299" s="21"/>
      <c r="F299" s="21"/>
      <c r="G299" s="21"/>
      <c r="H299" s="21"/>
      <c r="I299" s="21"/>
      <c r="J299" s="21"/>
      <c r="K299" s="21"/>
      <c r="L299" s="21"/>
      <c r="M299" s="21"/>
      <c r="N299" s="21"/>
      <c r="O299" s="21"/>
      <c r="P299" s="21"/>
    </row>
    <row r="300" spans="1:16" ht="22.25" customHeight="1" x14ac:dyDescent="0.35">
      <c r="A300" s="170"/>
      <c r="B300" s="27"/>
      <c r="C300" s="21"/>
      <c r="D300" s="21"/>
      <c r="E300" s="21" t="s">
        <v>249</v>
      </c>
      <c r="F300" s="21"/>
      <c r="G300" s="21">
        <v>3</v>
      </c>
      <c r="H300" s="21"/>
      <c r="I300" s="21">
        <v>2</v>
      </c>
      <c r="J300" s="21">
        <v>2</v>
      </c>
      <c r="K300" s="21">
        <v>2</v>
      </c>
      <c r="L300" s="21">
        <v>2</v>
      </c>
      <c r="M300" s="21">
        <v>2</v>
      </c>
      <c r="N300" s="21"/>
      <c r="O300" s="21"/>
      <c r="P300" s="21"/>
    </row>
    <row r="301" spans="1:16" ht="22.25" customHeight="1" x14ac:dyDescent="0.35">
      <c r="A301" s="170"/>
      <c r="B301" s="27"/>
      <c r="C301" s="21"/>
      <c r="D301" s="21"/>
      <c r="E301" s="21" t="s">
        <v>11</v>
      </c>
      <c r="F301" s="21"/>
      <c r="G301" s="21">
        <v>24.8</v>
      </c>
      <c r="H301" s="21"/>
      <c r="I301" s="21">
        <v>20</v>
      </c>
      <c r="J301" s="21">
        <v>20</v>
      </c>
      <c r="K301" s="21">
        <v>20</v>
      </c>
      <c r="L301" s="21">
        <v>20</v>
      </c>
      <c r="M301" s="21">
        <v>20</v>
      </c>
      <c r="N301" s="21" t="s">
        <v>286</v>
      </c>
      <c r="O301" s="21" t="s">
        <v>75</v>
      </c>
      <c r="P301" s="21"/>
    </row>
    <row r="302" spans="1:16" ht="22.25" customHeight="1" x14ac:dyDescent="0.35">
      <c r="A302" s="21"/>
      <c r="B302" s="27" t="s">
        <v>339</v>
      </c>
      <c r="C302" s="21"/>
      <c r="D302" s="21"/>
      <c r="E302" s="21"/>
      <c r="F302" s="21"/>
      <c r="G302" s="21"/>
      <c r="H302" s="21"/>
      <c r="I302" s="21"/>
      <c r="J302" s="21"/>
      <c r="K302" s="21"/>
      <c r="L302" s="21"/>
      <c r="M302" s="21"/>
      <c r="N302" s="21"/>
      <c r="O302" s="21"/>
      <c r="P302" s="21"/>
    </row>
    <row r="303" spans="1:16" ht="22.25" customHeight="1" x14ac:dyDescent="0.35">
      <c r="A303" s="170"/>
      <c r="B303" s="27"/>
      <c r="C303" s="21"/>
      <c r="D303" s="21"/>
      <c r="E303" s="21" t="s">
        <v>249</v>
      </c>
      <c r="F303" s="21"/>
      <c r="G303" s="21">
        <v>2</v>
      </c>
      <c r="H303" s="21"/>
      <c r="I303" s="21">
        <v>2</v>
      </c>
      <c r="J303" s="21">
        <v>2</v>
      </c>
      <c r="K303" s="21">
        <v>2</v>
      </c>
      <c r="L303" s="21">
        <v>2</v>
      </c>
      <c r="M303" s="21">
        <v>2</v>
      </c>
      <c r="N303" s="21"/>
      <c r="O303" s="21"/>
      <c r="P303" s="21"/>
    </row>
    <row r="304" spans="1:16" ht="22.25" customHeight="1" x14ac:dyDescent="0.35">
      <c r="A304" s="170"/>
      <c r="B304" s="27"/>
      <c r="C304" s="21"/>
      <c r="D304" s="21"/>
      <c r="E304" s="21" t="s">
        <v>11</v>
      </c>
      <c r="F304" s="21"/>
      <c r="G304" s="21">
        <v>15.4</v>
      </c>
      <c r="H304" s="21"/>
      <c r="I304" s="21">
        <v>20</v>
      </c>
      <c r="J304" s="21">
        <v>20</v>
      </c>
      <c r="K304" s="21">
        <v>20</v>
      </c>
      <c r="L304" s="21">
        <v>20</v>
      </c>
      <c r="M304" s="21">
        <v>20</v>
      </c>
      <c r="N304" s="21" t="s">
        <v>286</v>
      </c>
      <c r="O304" s="21" t="s">
        <v>75</v>
      </c>
      <c r="P304" s="21"/>
    </row>
    <row r="305" spans="1:16" ht="22.25" customHeight="1" x14ac:dyDescent="0.35">
      <c r="A305" s="21"/>
      <c r="B305" s="27" t="s">
        <v>383</v>
      </c>
      <c r="C305" s="21"/>
      <c r="D305" s="21"/>
      <c r="E305" s="21"/>
      <c r="F305" s="21"/>
      <c r="G305" s="21"/>
      <c r="H305" s="21"/>
      <c r="I305" s="21"/>
      <c r="J305" s="21"/>
      <c r="K305" s="21"/>
      <c r="L305" s="21"/>
      <c r="M305" s="21"/>
      <c r="N305" s="21"/>
      <c r="O305" s="21"/>
      <c r="P305" s="21"/>
    </row>
    <row r="306" spans="1:16" ht="22.25" customHeight="1" x14ac:dyDescent="0.35">
      <c r="A306" s="170"/>
      <c r="B306" s="27"/>
      <c r="C306" s="21"/>
      <c r="D306" s="21"/>
      <c r="E306" s="21" t="s">
        <v>249</v>
      </c>
      <c r="F306" s="21"/>
      <c r="G306" s="21">
        <v>3</v>
      </c>
      <c r="H306" s="21">
        <v>2</v>
      </c>
      <c r="I306" s="21">
        <v>2</v>
      </c>
      <c r="J306" s="21">
        <v>2</v>
      </c>
      <c r="K306" s="21">
        <v>2</v>
      </c>
      <c r="L306" s="21">
        <v>2</v>
      </c>
      <c r="M306" s="21">
        <v>2</v>
      </c>
      <c r="N306" s="21"/>
      <c r="O306" s="21"/>
      <c r="P306" s="21"/>
    </row>
    <row r="307" spans="1:16" ht="22.25" customHeight="1" x14ac:dyDescent="0.35">
      <c r="A307" s="170"/>
      <c r="B307" s="27"/>
      <c r="C307" s="21"/>
      <c r="D307" s="21"/>
      <c r="E307" s="21" t="s">
        <v>11</v>
      </c>
      <c r="F307" s="21"/>
      <c r="G307" s="21">
        <v>28.9</v>
      </c>
      <c r="H307" s="21">
        <v>22.7</v>
      </c>
      <c r="I307" s="21">
        <v>20</v>
      </c>
      <c r="J307" s="21">
        <v>20</v>
      </c>
      <c r="K307" s="21">
        <v>20</v>
      </c>
      <c r="L307" s="21">
        <v>20</v>
      </c>
      <c r="M307" s="21">
        <v>20</v>
      </c>
      <c r="N307" s="21" t="s">
        <v>286</v>
      </c>
      <c r="O307" s="21" t="s">
        <v>75</v>
      </c>
      <c r="P307" s="21"/>
    </row>
    <row r="308" spans="1:16" ht="22.25" customHeight="1" x14ac:dyDescent="0.35">
      <c r="A308" s="21"/>
      <c r="B308" s="27" t="s">
        <v>503</v>
      </c>
      <c r="C308" s="21"/>
      <c r="D308" s="21"/>
      <c r="E308" s="21"/>
      <c r="F308" s="21"/>
      <c r="G308" s="21"/>
      <c r="H308" s="21"/>
      <c r="I308" s="21"/>
      <c r="J308" s="21"/>
      <c r="K308" s="21"/>
      <c r="L308" s="21"/>
      <c r="M308" s="21"/>
      <c r="N308" s="21"/>
      <c r="O308" s="21"/>
      <c r="P308" s="21"/>
    </row>
    <row r="309" spans="1:16" ht="22.25" customHeight="1" x14ac:dyDescent="0.35">
      <c r="A309" s="170"/>
      <c r="B309" s="27"/>
      <c r="C309" s="21"/>
      <c r="D309" s="21"/>
      <c r="E309" s="21" t="s">
        <v>249</v>
      </c>
      <c r="F309" s="21"/>
      <c r="G309" s="21">
        <v>1</v>
      </c>
      <c r="H309" s="21"/>
      <c r="I309" s="21">
        <v>2</v>
      </c>
      <c r="J309" s="21">
        <v>2</v>
      </c>
      <c r="K309" s="21">
        <v>2</v>
      </c>
      <c r="L309" s="21">
        <v>2</v>
      </c>
      <c r="M309" s="21">
        <v>2</v>
      </c>
      <c r="N309" s="21"/>
      <c r="O309" s="21"/>
      <c r="P309" s="21"/>
    </row>
    <row r="310" spans="1:16" ht="22.25" customHeight="1" x14ac:dyDescent="0.35">
      <c r="A310" s="170"/>
      <c r="B310" s="27"/>
      <c r="C310" s="21"/>
      <c r="D310" s="21"/>
      <c r="E310" s="21" t="s">
        <v>11</v>
      </c>
      <c r="F310" s="21"/>
      <c r="G310" s="21">
        <v>8.3000000000000007</v>
      </c>
      <c r="H310" s="21"/>
      <c r="I310" s="21">
        <v>20</v>
      </c>
      <c r="J310" s="21">
        <v>20</v>
      </c>
      <c r="K310" s="21">
        <v>20</v>
      </c>
      <c r="L310" s="21">
        <v>20</v>
      </c>
      <c r="M310" s="21">
        <v>20</v>
      </c>
      <c r="N310" s="21" t="s">
        <v>286</v>
      </c>
      <c r="O310" s="21" t="s">
        <v>75</v>
      </c>
      <c r="P310" s="21"/>
    </row>
    <row r="311" spans="1:16" ht="22.25" customHeight="1" x14ac:dyDescent="0.35">
      <c r="A311" s="21"/>
      <c r="B311" s="27" t="s">
        <v>504</v>
      </c>
      <c r="C311" s="21"/>
      <c r="D311" s="21"/>
      <c r="E311" s="21"/>
      <c r="F311" s="21"/>
      <c r="G311" s="21"/>
      <c r="H311" s="21"/>
      <c r="I311" s="21"/>
      <c r="J311" s="21"/>
      <c r="K311" s="21"/>
      <c r="L311" s="21"/>
      <c r="M311" s="21"/>
      <c r="N311" s="21"/>
      <c r="O311" s="21"/>
      <c r="P311" s="21"/>
    </row>
    <row r="312" spans="1:16" ht="22.25" customHeight="1" x14ac:dyDescent="0.35">
      <c r="A312" s="170"/>
      <c r="B312" s="27"/>
      <c r="C312" s="21"/>
      <c r="D312" s="21"/>
      <c r="E312" s="21" t="s">
        <v>249</v>
      </c>
      <c r="F312" s="21"/>
      <c r="G312" s="21">
        <v>4</v>
      </c>
      <c r="H312" s="21">
        <v>2</v>
      </c>
      <c r="I312" s="21">
        <v>2</v>
      </c>
      <c r="J312" s="21">
        <v>2</v>
      </c>
      <c r="K312" s="21">
        <v>2</v>
      </c>
      <c r="L312" s="21">
        <v>2</v>
      </c>
      <c r="M312" s="21">
        <v>2</v>
      </c>
      <c r="N312" s="21"/>
      <c r="O312" s="21"/>
      <c r="P312" s="21"/>
    </row>
    <row r="313" spans="1:16" ht="22.25" customHeight="1" x14ac:dyDescent="0.35">
      <c r="A313" s="170"/>
      <c r="B313" s="27"/>
      <c r="C313" s="21"/>
      <c r="D313" s="21"/>
      <c r="E313" s="21" t="s">
        <v>11</v>
      </c>
      <c r="F313" s="21"/>
      <c r="G313" s="21">
        <v>24.8</v>
      </c>
      <c r="H313" s="21">
        <v>15.9</v>
      </c>
      <c r="I313" s="21">
        <v>20</v>
      </c>
      <c r="J313" s="21">
        <v>20</v>
      </c>
      <c r="K313" s="21">
        <v>20</v>
      </c>
      <c r="L313" s="21">
        <v>20</v>
      </c>
      <c r="M313" s="21">
        <v>20</v>
      </c>
      <c r="N313" s="21" t="s">
        <v>286</v>
      </c>
      <c r="O313" s="21" t="s">
        <v>75</v>
      </c>
      <c r="P313" s="21"/>
    </row>
    <row r="314" spans="1:16" ht="22.25" customHeight="1" x14ac:dyDescent="0.35">
      <c r="A314" s="21"/>
      <c r="B314" s="27" t="s">
        <v>346</v>
      </c>
      <c r="C314" s="21"/>
      <c r="D314" s="21"/>
      <c r="E314" s="21"/>
      <c r="F314" s="21"/>
      <c r="G314" s="21"/>
      <c r="H314" s="21"/>
      <c r="I314" s="21"/>
      <c r="J314" s="21"/>
      <c r="K314" s="21"/>
      <c r="L314" s="21"/>
      <c r="M314" s="21"/>
      <c r="N314" s="21"/>
      <c r="O314" s="21"/>
      <c r="P314" s="21"/>
    </row>
    <row r="315" spans="1:16" ht="22.25" customHeight="1" x14ac:dyDescent="0.35">
      <c r="A315" s="170"/>
      <c r="B315" s="27"/>
      <c r="C315" s="21"/>
      <c r="D315" s="21"/>
      <c r="E315" s="21" t="s">
        <v>249</v>
      </c>
      <c r="F315" s="21"/>
      <c r="G315" s="21">
        <v>4</v>
      </c>
      <c r="H315" s="21">
        <v>3</v>
      </c>
      <c r="I315" s="21">
        <v>2</v>
      </c>
      <c r="J315" s="21">
        <v>2</v>
      </c>
      <c r="K315" s="21">
        <v>2</v>
      </c>
      <c r="L315" s="21">
        <v>2</v>
      </c>
      <c r="M315" s="21">
        <v>2</v>
      </c>
      <c r="N315" s="21"/>
      <c r="O315" s="21"/>
      <c r="P315" s="21"/>
    </row>
    <row r="316" spans="1:16" ht="22.25" customHeight="1" x14ac:dyDescent="0.35">
      <c r="A316" s="170"/>
      <c r="B316" s="27"/>
      <c r="C316" s="21"/>
      <c r="D316" s="21"/>
      <c r="E316" s="21" t="s">
        <v>11</v>
      </c>
      <c r="F316" s="21"/>
      <c r="G316" s="21">
        <v>30</v>
      </c>
      <c r="H316" s="21">
        <v>20.399999999999999</v>
      </c>
      <c r="I316" s="21">
        <v>20</v>
      </c>
      <c r="J316" s="21">
        <v>20</v>
      </c>
      <c r="K316" s="21">
        <v>20</v>
      </c>
      <c r="L316" s="21">
        <v>20</v>
      </c>
      <c r="M316" s="21">
        <v>20</v>
      </c>
      <c r="N316" s="21" t="s">
        <v>286</v>
      </c>
      <c r="O316" s="21" t="s">
        <v>75</v>
      </c>
      <c r="P316" s="21"/>
    </row>
    <row r="317" spans="1:16" ht="22.25" customHeight="1" x14ac:dyDescent="0.35">
      <c r="A317" s="21"/>
      <c r="B317" s="27" t="s">
        <v>354</v>
      </c>
      <c r="C317" s="21"/>
      <c r="D317" s="21"/>
      <c r="E317" s="21"/>
      <c r="F317" s="21"/>
      <c r="G317" s="21"/>
      <c r="H317" s="21"/>
      <c r="I317" s="21"/>
      <c r="J317" s="21"/>
      <c r="K317" s="21"/>
      <c r="L317" s="21"/>
      <c r="M317" s="21"/>
      <c r="N317" s="21"/>
      <c r="O317" s="21"/>
      <c r="P317" s="21"/>
    </row>
    <row r="318" spans="1:16" ht="22.25" customHeight="1" x14ac:dyDescent="0.35">
      <c r="A318" s="170"/>
      <c r="B318" s="27"/>
      <c r="C318" s="21"/>
      <c r="D318" s="21"/>
      <c r="E318" s="21" t="s">
        <v>249</v>
      </c>
      <c r="F318" s="21"/>
      <c r="G318" s="21">
        <v>4</v>
      </c>
      <c r="H318" s="21">
        <v>1</v>
      </c>
      <c r="I318" s="21">
        <v>2</v>
      </c>
      <c r="J318" s="21">
        <v>2</v>
      </c>
      <c r="K318" s="21">
        <v>2</v>
      </c>
      <c r="L318" s="21">
        <v>2</v>
      </c>
      <c r="M318" s="21">
        <v>2</v>
      </c>
      <c r="N318" s="21"/>
      <c r="O318" s="21"/>
      <c r="P318" s="21"/>
    </row>
    <row r="319" spans="1:16" ht="22.25" customHeight="1" x14ac:dyDescent="0.35">
      <c r="A319" s="170"/>
      <c r="B319" s="27"/>
      <c r="C319" s="21"/>
      <c r="D319" s="21"/>
      <c r="E319" s="21" t="s">
        <v>11</v>
      </c>
      <c r="F319" s="21"/>
      <c r="G319" s="21">
        <v>28</v>
      </c>
      <c r="H319" s="21">
        <v>13.5</v>
      </c>
      <c r="I319" s="21">
        <v>20</v>
      </c>
      <c r="J319" s="21">
        <v>20</v>
      </c>
      <c r="K319" s="21">
        <v>20</v>
      </c>
      <c r="L319" s="21">
        <v>20</v>
      </c>
      <c r="M319" s="21">
        <v>20</v>
      </c>
      <c r="N319" s="21" t="s">
        <v>286</v>
      </c>
      <c r="O319" s="21" t="s">
        <v>75</v>
      </c>
      <c r="P319" s="21"/>
    </row>
    <row r="320" spans="1:16" ht="22.25" customHeight="1" x14ac:dyDescent="0.35">
      <c r="A320" s="21"/>
      <c r="B320" s="27" t="s">
        <v>505</v>
      </c>
      <c r="C320" s="21"/>
      <c r="D320" s="21"/>
      <c r="E320" s="21"/>
      <c r="F320" s="21"/>
      <c r="G320" s="21"/>
      <c r="H320" s="21"/>
      <c r="I320" s="21"/>
      <c r="J320" s="21"/>
      <c r="K320" s="21"/>
      <c r="L320" s="21"/>
      <c r="M320" s="21"/>
      <c r="N320" s="21"/>
      <c r="O320" s="21"/>
      <c r="P320" s="21"/>
    </row>
    <row r="321" spans="1:16" ht="22.25" customHeight="1" x14ac:dyDescent="0.35">
      <c r="A321" s="170"/>
      <c r="B321" s="27"/>
      <c r="C321" s="21"/>
      <c r="D321" s="21"/>
      <c r="E321" s="21" t="s">
        <v>249</v>
      </c>
      <c r="F321" s="21"/>
      <c r="G321" s="21">
        <v>3</v>
      </c>
      <c r="H321" s="21"/>
      <c r="I321" s="21">
        <v>2</v>
      </c>
      <c r="J321" s="21">
        <v>2</v>
      </c>
      <c r="K321" s="21">
        <v>2</v>
      </c>
      <c r="L321" s="21">
        <v>2</v>
      </c>
      <c r="M321" s="21">
        <v>2</v>
      </c>
      <c r="N321" s="21"/>
      <c r="O321" s="21"/>
      <c r="P321" s="21"/>
    </row>
    <row r="322" spans="1:16" ht="22.25" customHeight="1" x14ac:dyDescent="0.35">
      <c r="A322" s="170"/>
      <c r="B322" s="27"/>
      <c r="C322" s="21"/>
      <c r="D322" s="21"/>
      <c r="E322" s="21" t="s">
        <v>11</v>
      </c>
      <c r="F322" s="21"/>
      <c r="G322" s="21">
        <v>21.9</v>
      </c>
      <c r="H322" s="21"/>
      <c r="I322" s="21">
        <v>20</v>
      </c>
      <c r="J322" s="21">
        <v>20</v>
      </c>
      <c r="K322" s="21">
        <v>20</v>
      </c>
      <c r="L322" s="21">
        <v>20</v>
      </c>
      <c r="M322" s="21">
        <v>20</v>
      </c>
      <c r="N322" s="21" t="s">
        <v>286</v>
      </c>
      <c r="O322" s="21" t="s">
        <v>75</v>
      </c>
      <c r="P322" s="21"/>
    </row>
    <row r="323" spans="1:16" ht="22.25" customHeight="1" x14ac:dyDescent="0.35">
      <c r="A323" s="21"/>
      <c r="B323" s="27" t="s">
        <v>506</v>
      </c>
      <c r="C323" s="21"/>
      <c r="D323" s="21"/>
      <c r="E323" s="21"/>
      <c r="F323" s="21"/>
      <c r="G323" s="21"/>
      <c r="H323" s="21"/>
      <c r="I323" s="21"/>
      <c r="J323" s="21"/>
      <c r="K323" s="21"/>
      <c r="L323" s="21"/>
      <c r="M323" s="21"/>
      <c r="N323" s="21"/>
      <c r="O323" s="21"/>
      <c r="P323" s="21"/>
    </row>
    <row r="324" spans="1:16" ht="22.25" customHeight="1" x14ac:dyDescent="0.35">
      <c r="A324" s="170"/>
      <c r="B324" s="27"/>
      <c r="C324" s="21"/>
      <c r="D324" s="21"/>
      <c r="E324" s="21" t="s">
        <v>249</v>
      </c>
      <c r="F324" s="21"/>
      <c r="G324" s="21">
        <v>5</v>
      </c>
      <c r="H324" s="21"/>
      <c r="I324" s="21">
        <v>2</v>
      </c>
      <c r="J324" s="21">
        <v>2</v>
      </c>
      <c r="K324" s="21">
        <v>2</v>
      </c>
      <c r="L324" s="21">
        <v>2</v>
      </c>
      <c r="M324" s="21">
        <v>2</v>
      </c>
      <c r="N324" s="21"/>
      <c r="O324" s="21"/>
      <c r="P324" s="21"/>
    </row>
    <row r="325" spans="1:16" ht="22.25" customHeight="1" x14ac:dyDescent="0.35">
      <c r="A325" s="170"/>
      <c r="B325" s="27"/>
      <c r="C325" s="21"/>
      <c r="D325" s="21"/>
      <c r="E325" s="21" t="s">
        <v>11</v>
      </c>
      <c r="F325" s="21"/>
      <c r="G325" s="21">
        <v>22.7</v>
      </c>
      <c r="H325" s="21"/>
      <c r="I325" s="21">
        <v>20</v>
      </c>
      <c r="J325" s="21">
        <v>20</v>
      </c>
      <c r="K325" s="21">
        <v>20</v>
      </c>
      <c r="L325" s="21">
        <v>20</v>
      </c>
      <c r="M325" s="21">
        <v>20</v>
      </c>
      <c r="N325" s="21" t="s">
        <v>286</v>
      </c>
      <c r="O325" s="21" t="s">
        <v>75</v>
      </c>
      <c r="P325" s="21"/>
    </row>
    <row r="326" spans="1:16" ht="22.25" customHeight="1" x14ac:dyDescent="0.35">
      <c r="A326" s="21"/>
      <c r="B326" s="27" t="s">
        <v>507</v>
      </c>
      <c r="C326" s="21"/>
      <c r="D326" s="21"/>
      <c r="E326" s="21"/>
      <c r="F326" s="21"/>
      <c r="G326" s="21"/>
      <c r="H326" s="21"/>
      <c r="I326" s="21"/>
      <c r="J326" s="21"/>
      <c r="K326" s="21"/>
      <c r="L326" s="21"/>
      <c r="M326" s="21"/>
      <c r="N326" s="21"/>
      <c r="O326" s="21"/>
      <c r="P326" s="21"/>
    </row>
    <row r="327" spans="1:16" ht="22.25" customHeight="1" x14ac:dyDescent="0.35">
      <c r="A327" s="170"/>
      <c r="B327" s="27"/>
      <c r="C327" s="21"/>
      <c r="D327" s="21"/>
      <c r="E327" s="21" t="s">
        <v>249</v>
      </c>
      <c r="F327" s="21"/>
      <c r="G327" s="21"/>
      <c r="H327" s="21">
        <v>11</v>
      </c>
      <c r="I327" s="21">
        <v>2</v>
      </c>
      <c r="J327" s="21">
        <v>2</v>
      </c>
      <c r="K327" s="21">
        <v>2</v>
      </c>
      <c r="L327" s="21">
        <v>2</v>
      </c>
      <c r="M327" s="21">
        <v>2</v>
      </c>
      <c r="N327" s="21"/>
      <c r="O327" s="21"/>
      <c r="P327" s="21"/>
    </row>
    <row r="328" spans="1:16" ht="22.25" customHeight="1" x14ac:dyDescent="0.35">
      <c r="A328" s="170"/>
      <c r="B328" s="27"/>
      <c r="C328" s="21"/>
      <c r="D328" s="21"/>
      <c r="E328" s="21" t="s">
        <v>11</v>
      </c>
      <c r="F328" s="21"/>
      <c r="G328" s="21"/>
      <c r="H328" s="21">
        <v>95.3</v>
      </c>
      <c r="I328" s="21">
        <v>20</v>
      </c>
      <c r="J328" s="21">
        <v>20</v>
      </c>
      <c r="K328" s="21">
        <v>20</v>
      </c>
      <c r="L328" s="21">
        <v>20</v>
      </c>
      <c r="M328" s="21">
        <v>20</v>
      </c>
      <c r="N328" s="21" t="s">
        <v>286</v>
      </c>
      <c r="O328" s="21" t="s">
        <v>75</v>
      </c>
      <c r="P328" s="21"/>
    </row>
    <row r="329" spans="1:16" ht="22.25" customHeight="1" x14ac:dyDescent="0.35">
      <c r="A329" s="21"/>
      <c r="B329" s="35" t="s">
        <v>508</v>
      </c>
      <c r="C329" s="21"/>
      <c r="D329" s="21"/>
      <c r="E329" s="21"/>
      <c r="F329" s="21"/>
      <c r="G329" s="21"/>
      <c r="H329" s="21"/>
      <c r="I329" s="21"/>
      <c r="J329" s="21"/>
      <c r="K329" s="21"/>
      <c r="L329" s="21"/>
      <c r="M329" s="21"/>
      <c r="N329" s="21"/>
      <c r="O329" s="21"/>
      <c r="P329" s="21"/>
    </row>
    <row r="330" spans="1:16" ht="22.25" customHeight="1" x14ac:dyDescent="0.35">
      <c r="A330" s="170"/>
      <c r="B330" s="27"/>
      <c r="C330" s="21"/>
      <c r="D330" s="21"/>
      <c r="E330" s="21" t="s">
        <v>249</v>
      </c>
      <c r="F330" s="21"/>
      <c r="G330" s="21"/>
      <c r="H330" s="21"/>
      <c r="I330" s="21">
        <v>2</v>
      </c>
      <c r="J330" s="21">
        <v>2</v>
      </c>
      <c r="K330" s="21">
        <v>2</v>
      </c>
      <c r="L330" s="21">
        <v>2</v>
      </c>
      <c r="M330" s="21">
        <v>2</v>
      </c>
      <c r="N330" s="21"/>
      <c r="O330" s="21"/>
      <c r="P330" s="21"/>
    </row>
    <row r="331" spans="1:16" ht="22.25" customHeight="1" x14ac:dyDescent="0.35">
      <c r="A331" s="170"/>
      <c r="B331" s="27"/>
      <c r="C331" s="21"/>
      <c r="D331" s="21"/>
      <c r="E331" s="21" t="s">
        <v>11</v>
      </c>
      <c r="F331" s="21"/>
      <c r="G331" s="21"/>
      <c r="H331" s="21"/>
      <c r="I331" s="21">
        <v>20</v>
      </c>
      <c r="J331" s="21">
        <v>20</v>
      </c>
      <c r="K331" s="21">
        <v>20</v>
      </c>
      <c r="L331" s="21">
        <v>20</v>
      </c>
      <c r="M331" s="21">
        <v>20</v>
      </c>
      <c r="N331" s="21" t="s">
        <v>286</v>
      </c>
      <c r="O331" s="21" t="s">
        <v>75</v>
      </c>
      <c r="P331" s="21"/>
    </row>
    <row r="332" spans="1:16" ht="96.8" customHeight="1" x14ac:dyDescent="0.35">
      <c r="A332" s="25"/>
      <c r="B332" s="27" t="s">
        <v>936</v>
      </c>
      <c r="C332" s="52" t="s">
        <v>483</v>
      </c>
      <c r="D332" s="21" t="s">
        <v>484</v>
      </c>
      <c r="E332" s="21" t="s">
        <v>1</v>
      </c>
      <c r="F332" s="21" t="s">
        <v>2</v>
      </c>
      <c r="G332" s="21">
        <v>93.9</v>
      </c>
      <c r="H332" s="21">
        <v>99.3</v>
      </c>
      <c r="I332" s="21">
        <v>100</v>
      </c>
      <c r="J332" s="21">
        <v>100</v>
      </c>
      <c r="K332" s="21">
        <v>100</v>
      </c>
      <c r="L332" s="21">
        <v>100</v>
      </c>
      <c r="M332" s="21">
        <v>100</v>
      </c>
      <c r="N332" s="21" t="s">
        <v>2</v>
      </c>
      <c r="O332" s="21" t="s">
        <v>2</v>
      </c>
      <c r="P332" s="21" t="s">
        <v>2</v>
      </c>
    </row>
    <row r="333" spans="1:16" ht="78.2" customHeight="1" x14ac:dyDescent="0.35">
      <c r="A333" s="21">
        <v>69</v>
      </c>
      <c r="B333" s="27" t="s">
        <v>509</v>
      </c>
      <c r="C333" s="27" t="s">
        <v>490</v>
      </c>
      <c r="D333" s="21" t="s">
        <v>2</v>
      </c>
      <c r="E333" s="21" t="s">
        <v>1</v>
      </c>
      <c r="F333" s="21" t="s">
        <v>274</v>
      </c>
      <c r="G333" s="21">
        <v>93</v>
      </c>
      <c r="H333" s="21">
        <v>97</v>
      </c>
      <c r="I333" s="21">
        <v>98</v>
      </c>
      <c r="J333" s="21">
        <v>99</v>
      </c>
      <c r="K333" s="21">
        <v>100</v>
      </c>
      <c r="L333" s="21">
        <v>100</v>
      </c>
      <c r="M333" s="21">
        <v>100</v>
      </c>
      <c r="N333" s="21"/>
      <c r="O333" s="21"/>
      <c r="P333" s="21"/>
    </row>
    <row r="334" spans="1:16" ht="22.25" customHeight="1" x14ac:dyDescent="0.35">
      <c r="A334" s="21"/>
      <c r="B334" s="27" t="s">
        <v>510</v>
      </c>
      <c r="C334" s="21"/>
      <c r="D334" s="21"/>
      <c r="E334" s="21" t="s">
        <v>1</v>
      </c>
      <c r="F334" s="21"/>
      <c r="G334" s="21">
        <v>97</v>
      </c>
      <c r="H334" s="21">
        <v>100</v>
      </c>
      <c r="I334" s="21">
        <v>100</v>
      </c>
      <c r="J334" s="21">
        <v>100</v>
      </c>
      <c r="K334" s="21">
        <v>100</v>
      </c>
      <c r="L334" s="21">
        <v>100</v>
      </c>
      <c r="M334" s="21">
        <v>100</v>
      </c>
      <c r="N334" s="21"/>
      <c r="O334" s="21"/>
      <c r="P334" s="21"/>
    </row>
    <row r="335" spans="1:16" ht="22.25" customHeight="1" x14ac:dyDescent="0.35">
      <c r="A335" s="21"/>
      <c r="B335" s="27" t="s">
        <v>511</v>
      </c>
      <c r="C335" s="21"/>
      <c r="D335" s="21"/>
      <c r="E335" s="21" t="s">
        <v>1</v>
      </c>
      <c r="F335" s="21"/>
      <c r="G335" s="21">
        <v>74</v>
      </c>
      <c r="H335" s="21">
        <v>75</v>
      </c>
      <c r="I335" s="21">
        <v>79</v>
      </c>
      <c r="J335" s="21">
        <v>90</v>
      </c>
      <c r="K335" s="21">
        <v>100</v>
      </c>
      <c r="L335" s="21">
        <v>100</v>
      </c>
      <c r="M335" s="21">
        <v>100</v>
      </c>
      <c r="N335" s="21"/>
      <c r="O335" s="21"/>
      <c r="P335" s="21"/>
    </row>
    <row r="336" spans="1:16" ht="22.25" customHeight="1" x14ac:dyDescent="0.35">
      <c r="A336" s="21"/>
      <c r="B336" s="27" t="s">
        <v>512</v>
      </c>
      <c r="C336" s="21"/>
      <c r="D336" s="21"/>
      <c r="E336" s="21" t="s">
        <v>1</v>
      </c>
      <c r="F336" s="21"/>
      <c r="G336" s="21">
        <v>97</v>
      </c>
      <c r="H336" s="21">
        <v>100</v>
      </c>
      <c r="I336" s="21">
        <v>100</v>
      </c>
      <c r="J336" s="21">
        <v>100</v>
      </c>
      <c r="K336" s="21">
        <v>100</v>
      </c>
      <c r="L336" s="21">
        <v>100</v>
      </c>
      <c r="M336" s="21">
        <v>100</v>
      </c>
      <c r="N336" s="21"/>
      <c r="O336" s="21"/>
      <c r="P336" s="21"/>
    </row>
    <row r="337" spans="1:16" ht="22.25" customHeight="1" x14ac:dyDescent="0.35">
      <c r="A337" s="21"/>
      <c r="B337" s="27" t="s">
        <v>513</v>
      </c>
      <c r="C337" s="21"/>
      <c r="D337" s="21"/>
      <c r="E337" s="21" t="s">
        <v>1</v>
      </c>
      <c r="F337" s="21"/>
      <c r="G337" s="21">
        <v>97</v>
      </c>
      <c r="H337" s="21">
        <v>100</v>
      </c>
      <c r="I337" s="21">
        <v>100</v>
      </c>
      <c r="J337" s="21">
        <v>100</v>
      </c>
      <c r="K337" s="21">
        <v>100</v>
      </c>
      <c r="L337" s="21">
        <v>100</v>
      </c>
      <c r="M337" s="21">
        <v>100</v>
      </c>
      <c r="N337" s="21"/>
      <c r="O337" s="21"/>
      <c r="P337" s="21"/>
    </row>
    <row r="338" spans="1:16" ht="22.25" customHeight="1" x14ac:dyDescent="0.35">
      <c r="A338" s="21"/>
      <c r="B338" s="27" t="s">
        <v>514</v>
      </c>
      <c r="C338" s="21"/>
      <c r="D338" s="21"/>
      <c r="E338" s="21" t="s">
        <v>1</v>
      </c>
      <c r="F338" s="21"/>
      <c r="G338" s="21">
        <v>97</v>
      </c>
      <c r="H338" s="21">
        <v>100</v>
      </c>
      <c r="I338" s="21">
        <v>100</v>
      </c>
      <c r="J338" s="21">
        <v>100</v>
      </c>
      <c r="K338" s="21">
        <v>100</v>
      </c>
      <c r="L338" s="21">
        <v>100</v>
      </c>
      <c r="M338" s="21">
        <v>100</v>
      </c>
      <c r="N338" s="21"/>
      <c r="O338" s="21"/>
      <c r="P338" s="21"/>
    </row>
    <row r="339" spans="1:16" ht="22.25" customHeight="1" x14ac:dyDescent="0.35">
      <c r="A339" s="21"/>
      <c r="B339" s="27" t="s">
        <v>515</v>
      </c>
      <c r="C339" s="21"/>
      <c r="D339" s="21"/>
      <c r="E339" s="21" t="s">
        <v>1</v>
      </c>
      <c r="F339" s="21"/>
      <c r="G339" s="21">
        <v>86</v>
      </c>
      <c r="H339" s="21">
        <v>94</v>
      </c>
      <c r="I339" s="21">
        <v>98</v>
      </c>
      <c r="J339" s="21">
        <v>99</v>
      </c>
      <c r="K339" s="21">
        <v>100</v>
      </c>
      <c r="L339" s="21">
        <v>100</v>
      </c>
      <c r="M339" s="21">
        <v>100</v>
      </c>
      <c r="N339" s="21"/>
      <c r="O339" s="21"/>
      <c r="P339" s="21"/>
    </row>
    <row r="340" spans="1:16" ht="22.25" customHeight="1" x14ac:dyDescent="0.35">
      <c r="A340" s="21"/>
      <c r="B340" s="27" t="s">
        <v>516</v>
      </c>
      <c r="C340" s="21"/>
      <c r="D340" s="21"/>
      <c r="E340" s="21" t="s">
        <v>1</v>
      </c>
      <c r="F340" s="21"/>
      <c r="G340" s="21">
        <v>97</v>
      </c>
      <c r="H340" s="21">
        <v>100</v>
      </c>
      <c r="I340" s="21">
        <v>100</v>
      </c>
      <c r="J340" s="21">
        <v>100</v>
      </c>
      <c r="K340" s="21">
        <v>100</v>
      </c>
      <c r="L340" s="21">
        <v>100</v>
      </c>
      <c r="M340" s="21">
        <v>100</v>
      </c>
      <c r="N340" s="21"/>
      <c r="O340" s="21"/>
      <c r="P340" s="21"/>
    </row>
    <row r="341" spans="1:16" ht="22.25" customHeight="1" x14ac:dyDescent="0.35">
      <c r="A341" s="21"/>
      <c r="B341" s="27" t="s">
        <v>517</v>
      </c>
      <c r="C341" s="21"/>
      <c r="D341" s="21"/>
      <c r="E341" s="21" t="s">
        <v>1</v>
      </c>
      <c r="F341" s="21"/>
      <c r="G341" s="21">
        <v>100</v>
      </c>
      <c r="H341" s="21">
        <v>100</v>
      </c>
      <c r="I341" s="21">
        <v>100</v>
      </c>
      <c r="J341" s="21">
        <v>100</v>
      </c>
      <c r="K341" s="21">
        <v>100</v>
      </c>
      <c r="L341" s="21">
        <v>100</v>
      </c>
      <c r="M341" s="21">
        <v>100</v>
      </c>
      <c r="N341" s="21"/>
      <c r="O341" s="21"/>
      <c r="P341" s="21"/>
    </row>
    <row r="342" spans="1:16" ht="22.25" customHeight="1" x14ac:dyDescent="0.35">
      <c r="A342" s="21"/>
      <c r="B342" s="27" t="s">
        <v>518</v>
      </c>
      <c r="C342" s="21"/>
      <c r="D342" s="21"/>
      <c r="E342" s="21" t="s">
        <v>1</v>
      </c>
      <c r="F342" s="21"/>
      <c r="G342" s="21">
        <v>97</v>
      </c>
      <c r="H342" s="21">
        <v>100</v>
      </c>
      <c r="I342" s="21">
        <v>100</v>
      </c>
      <c r="J342" s="21">
        <v>100</v>
      </c>
      <c r="K342" s="21">
        <v>100</v>
      </c>
      <c r="L342" s="21">
        <v>100</v>
      </c>
      <c r="M342" s="21">
        <v>100</v>
      </c>
      <c r="N342" s="21"/>
      <c r="O342" s="21"/>
      <c r="P342" s="21"/>
    </row>
    <row r="343" spans="1:16" ht="22.25" customHeight="1" x14ac:dyDescent="0.35">
      <c r="A343" s="21"/>
      <c r="B343" s="27" t="s">
        <v>519</v>
      </c>
      <c r="C343" s="21"/>
      <c r="D343" s="21"/>
      <c r="E343" s="21" t="s">
        <v>1</v>
      </c>
      <c r="F343" s="21"/>
      <c r="G343" s="21">
        <v>97</v>
      </c>
      <c r="H343" s="21">
        <v>100</v>
      </c>
      <c r="I343" s="21">
        <v>100</v>
      </c>
      <c r="J343" s="21">
        <v>100</v>
      </c>
      <c r="K343" s="21">
        <v>100</v>
      </c>
      <c r="L343" s="21">
        <v>100</v>
      </c>
      <c r="M343" s="21">
        <v>100</v>
      </c>
      <c r="N343" s="21"/>
      <c r="O343" s="21"/>
      <c r="P343" s="21"/>
    </row>
    <row r="344" spans="1:16" ht="22.25" customHeight="1" x14ac:dyDescent="0.35">
      <c r="A344" s="21"/>
      <c r="B344" s="27" t="s">
        <v>520</v>
      </c>
      <c r="C344" s="21"/>
      <c r="D344" s="21"/>
      <c r="E344" s="21" t="s">
        <v>1</v>
      </c>
      <c r="F344" s="21"/>
      <c r="G344" s="21">
        <v>97</v>
      </c>
      <c r="H344" s="21">
        <v>100</v>
      </c>
      <c r="I344" s="21">
        <v>100</v>
      </c>
      <c r="J344" s="21">
        <v>100</v>
      </c>
      <c r="K344" s="21">
        <v>100</v>
      </c>
      <c r="L344" s="21">
        <v>100</v>
      </c>
      <c r="M344" s="21">
        <v>100</v>
      </c>
      <c r="N344" s="21"/>
      <c r="O344" s="21"/>
      <c r="P344" s="21"/>
    </row>
    <row r="345" spans="1:16" ht="22.25" customHeight="1" x14ac:dyDescent="0.35">
      <c r="A345" s="21"/>
      <c r="B345" s="27" t="s">
        <v>521</v>
      </c>
      <c r="C345" s="21"/>
      <c r="D345" s="21"/>
      <c r="E345" s="21" t="s">
        <v>1</v>
      </c>
      <c r="F345" s="21"/>
      <c r="G345" s="21">
        <v>77</v>
      </c>
      <c r="H345" s="21">
        <v>91</v>
      </c>
      <c r="I345" s="21">
        <v>95</v>
      </c>
      <c r="J345" s="21">
        <v>99</v>
      </c>
      <c r="K345" s="21">
        <v>100</v>
      </c>
      <c r="L345" s="21">
        <v>100</v>
      </c>
      <c r="M345" s="21">
        <v>100</v>
      </c>
      <c r="N345" s="21"/>
      <c r="O345" s="21"/>
      <c r="P345" s="21"/>
    </row>
    <row r="346" spans="1:16" ht="22.25" customHeight="1" x14ac:dyDescent="0.35">
      <c r="A346" s="21"/>
      <c r="B346" s="27" t="s">
        <v>522</v>
      </c>
      <c r="C346" s="21"/>
      <c r="D346" s="21"/>
      <c r="E346" s="21" t="s">
        <v>1</v>
      </c>
      <c r="F346" s="21"/>
      <c r="G346" s="21">
        <v>97</v>
      </c>
      <c r="H346" s="21">
        <v>100</v>
      </c>
      <c r="I346" s="21">
        <v>100</v>
      </c>
      <c r="J346" s="21">
        <v>100</v>
      </c>
      <c r="K346" s="21">
        <v>100</v>
      </c>
      <c r="L346" s="21">
        <v>100</v>
      </c>
      <c r="M346" s="21">
        <v>100</v>
      </c>
      <c r="N346" s="21"/>
      <c r="O346" s="21"/>
      <c r="P346" s="21"/>
    </row>
    <row r="347" spans="1:16" ht="22.25" customHeight="1" x14ac:dyDescent="0.35">
      <c r="A347" s="21"/>
      <c r="B347" s="27" t="s">
        <v>523</v>
      </c>
      <c r="C347" s="21"/>
      <c r="D347" s="21"/>
      <c r="E347" s="21" t="s">
        <v>1</v>
      </c>
      <c r="F347" s="21"/>
      <c r="G347" s="21">
        <v>100</v>
      </c>
      <c r="H347" s="21">
        <v>100</v>
      </c>
      <c r="I347" s="21">
        <v>100</v>
      </c>
      <c r="J347" s="21">
        <v>100</v>
      </c>
      <c r="K347" s="21">
        <v>100</v>
      </c>
      <c r="L347" s="21">
        <v>100</v>
      </c>
      <c r="M347" s="21">
        <v>100</v>
      </c>
      <c r="N347" s="21"/>
      <c r="O347" s="21"/>
      <c r="P347" s="21"/>
    </row>
    <row r="348" spans="1:16" ht="94.7" customHeight="1" x14ac:dyDescent="0.35">
      <c r="A348" s="25"/>
      <c r="B348" s="27" t="s">
        <v>937</v>
      </c>
      <c r="C348" s="52" t="s">
        <v>483</v>
      </c>
      <c r="D348" s="21" t="s">
        <v>484</v>
      </c>
      <c r="E348" s="21" t="s">
        <v>1</v>
      </c>
      <c r="F348" s="21" t="s">
        <v>2</v>
      </c>
      <c r="G348" s="21">
        <v>83.4</v>
      </c>
      <c r="H348" s="21">
        <v>89.7</v>
      </c>
      <c r="I348" s="21">
        <v>100</v>
      </c>
      <c r="J348" s="21">
        <v>100</v>
      </c>
      <c r="K348" s="21">
        <v>100</v>
      </c>
      <c r="L348" s="21">
        <v>100</v>
      </c>
      <c r="M348" s="21">
        <v>100</v>
      </c>
      <c r="N348" s="21" t="s">
        <v>2</v>
      </c>
      <c r="O348" s="21" t="s">
        <v>2</v>
      </c>
      <c r="P348" s="21" t="s">
        <v>2</v>
      </c>
    </row>
    <row r="349" spans="1:16" ht="94.7" customHeight="1" x14ac:dyDescent="0.35">
      <c r="A349" s="25"/>
      <c r="B349" s="27" t="s">
        <v>938</v>
      </c>
      <c r="C349" s="52" t="s">
        <v>483</v>
      </c>
      <c r="D349" s="21" t="s">
        <v>484</v>
      </c>
      <c r="E349" s="21" t="s">
        <v>1</v>
      </c>
      <c r="F349" s="21" t="s">
        <v>2</v>
      </c>
      <c r="G349" s="21">
        <v>89.9</v>
      </c>
      <c r="H349" s="21">
        <v>95</v>
      </c>
      <c r="I349" s="21">
        <v>100</v>
      </c>
      <c r="J349" s="21">
        <v>100</v>
      </c>
      <c r="K349" s="21">
        <v>100</v>
      </c>
      <c r="L349" s="21">
        <v>100</v>
      </c>
      <c r="M349" s="21">
        <v>100</v>
      </c>
      <c r="N349" s="21" t="s">
        <v>2</v>
      </c>
      <c r="O349" s="21" t="s">
        <v>2</v>
      </c>
      <c r="P349" s="21" t="s">
        <v>2</v>
      </c>
    </row>
    <row r="350" spans="1:16" ht="94.7" customHeight="1" x14ac:dyDescent="0.35">
      <c r="A350" s="25"/>
      <c r="B350" s="27" t="s">
        <v>939</v>
      </c>
      <c r="C350" s="52" t="s">
        <v>483</v>
      </c>
      <c r="D350" s="21" t="s">
        <v>484</v>
      </c>
      <c r="E350" s="21" t="s">
        <v>1</v>
      </c>
      <c r="F350" s="21" t="s">
        <v>2</v>
      </c>
      <c r="G350" s="21">
        <v>84</v>
      </c>
      <c r="H350" s="21">
        <v>90</v>
      </c>
      <c r="I350" s="21">
        <v>100</v>
      </c>
      <c r="J350" s="21">
        <v>100</v>
      </c>
      <c r="K350" s="21">
        <v>100</v>
      </c>
      <c r="L350" s="21">
        <v>100</v>
      </c>
      <c r="M350" s="21">
        <v>100</v>
      </c>
      <c r="N350" s="21" t="s">
        <v>2</v>
      </c>
      <c r="O350" s="21" t="s">
        <v>2</v>
      </c>
      <c r="P350" s="21" t="s">
        <v>2</v>
      </c>
    </row>
    <row r="351" spans="1:16" ht="36.700000000000003" customHeight="1" x14ac:dyDescent="0.35">
      <c r="A351" s="170">
        <v>70</v>
      </c>
      <c r="B351" s="171" t="s">
        <v>525</v>
      </c>
      <c r="C351" s="170" t="s">
        <v>836</v>
      </c>
      <c r="D351" s="21" t="s">
        <v>2</v>
      </c>
      <c r="E351" s="21" t="s">
        <v>249</v>
      </c>
      <c r="F351" s="170" t="s">
        <v>524</v>
      </c>
      <c r="G351" s="21">
        <v>2</v>
      </c>
      <c r="H351" s="21">
        <v>2</v>
      </c>
      <c r="I351" s="21">
        <v>2</v>
      </c>
      <c r="J351" s="21">
        <v>2</v>
      </c>
      <c r="K351" s="21">
        <v>2</v>
      </c>
      <c r="L351" s="21">
        <v>2</v>
      </c>
      <c r="M351" s="21">
        <v>2</v>
      </c>
      <c r="N351" s="21"/>
      <c r="O351" s="21"/>
      <c r="P351" s="170"/>
    </row>
    <row r="352" spans="1:16" ht="36.700000000000003" customHeight="1" x14ac:dyDescent="0.35">
      <c r="A352" s="170"/>
      <c r="B352" s="171"/>
      <c r="C352" s="170"/>
      <c r="D352" s="21"/>
      <c r="E352" s="21" t="s">
        <v>11</v>
      </c>
      <c r="F352" s="170"/>
      <c r="G352" s="21">
        <v>10</v>
      </c>
      <c r="H352" s="21">
        <v>10</v>
      </c>
      <c r="I352" s="21">
        <v>10</v>
      </c>
      <c r="J352" s="21">
        <v>10</v>
      </c>
      <c r="K352" s="21">
        <v>10</v>
      </c>
      <c r="L352" s="21">
        <v>10</v>
      </c>
      <c r="M352" s="21">
        <v>10</v>
      </c>
      <c r="N352" s="21" t="s">
        <v>286</v>
      </c>
      <c r="O352" s="21" t="s">
        <v>76</v>
      </c>
      <c r="P352" s="170"/>
    </row>
    <row r="353" spans="1:16" ht="20.100000000000001" customHeight="1" x14ac:dyDescent="0.35">
      <c r="A353" s="29"/>
      <c r="B353" s="30" t="s">
        <v>243</v>
      </c>
      <c r="C353" s="29"/>
      <c r="D353" s="29"/>
      <c r="E353" s="29"/>
      <c r="F353" s="29"/>
      <c r="G353" s="31">
        <f t="shared" ref="G353:M353" si="13">SUM(G354:G357)</f>
        <v>289.10000000000002</v>
      </c>
      <c r="H353" s="31">
        <f t="shared" si="13"/>
        <v>301.7</v>
      </c>
      <c r="I353" s="31">
        <f t="shared" si="13"/>
        <v>310</v>
      </c>
      <c r="J353" s="31">
        <f t="shared" si="13"/>
        <v>310</v>
      </c>
      <c r="K353" s="31">
        <f t="shared" si="13"/>
        <v>310</v>
      </c>
      <c r="L353" s="31">
        <f t="shared" si="13"/>
        <v>310</v>
      </c>
      <c r="M353" s="31">
        <f t="shared" si="13"/>
        <v>310</v>
      </c>
      <c r="N353" s="29"/>
      <c r="O353" s="29"/>
      <c r="P353" s="29"/>
    </row>
    <row r="354" spans="1:16" ht="20.100000000000001" customHeight="1" x14ac:dyDescent="0.35">
      <c r="A354" s="29"/>
      <c r="B354" s="30" t="s">
        <v>244</v>
      </c>
      <c r="C354" s="29"/>
      <c r="D354" s="29"/>
      <c r="E354" s="29"/>
      <c r="F354" s="29"/>
      <c r="G354" s="31"/>
      <c r="H354" s="31"/>
      <c r="I354" s="31"/>
      <c r="J354" s="31"/>
      <c r="K354" s="31"/>
      <c r="L354" s="31"/>
      <c r="M354" s="31"/>
      <c r="N354" s="29"/>
      <c r="O354" s="29"/>
      <c r="P354" s="29"/>
    </row>
    <row r="355" spans="1:16" ht="20.100000000000001" customHeight="1" x14ac:dyDescent="0.35">
      <c r="A355" s="29"/>
      <c r="B355" s="30" t="s">
        <v>245</v>
      </c>
      <c r="C355" s="29"/>
      <c r="D355" s="29"/>
      <c r="E355" s="29"/>
      <c r="F355" s="29"/>
      <c r="G355" s="31"/>
      <c r="H355" s="31"/>
      <c r="I355" s="31"/>
      <c r="J355" s="31"/>
      <c r="K355" s="31"/>
      <c r="L355" s="31"/>
      <c r="M355" s="31"/>
      <c r="N355" s="29"/>
      <c r="O355" s="29"/>
      <c r="P355" s="29"/>
    </row>
    <row r="356" spans="1:16" ht="20.100000000000001" customHeight="1" x14ac:dyDescent="0.35">
      <c r="A356" s="29"/>
      <c r="B356" s="30" t="s">
        <v>389</v>
      </c>
      <c r="C356" s="29"/>
      <c r="D356" s="29"/>
      <c r="E356" s="29"/>
      <c r="F356" s="29"/>
      <c r="G356" s="31">
        <f>G289+G292+G295+G298+G301+G304+G307+G310+G313+G316+G319+G322+G325+G328+G331+G352</f>
        <v>289.10000000000002</v>
      </c>
      <c r="H356" s="31">
        <f t="shared" ref="H356:M356" si="14">H289+H292+H295+H298+H301+H304+H307+H310+H313+H316+H319+H322+H325+H328+H331+H352</f>
        <v>301.7</v>
      </c>
      <c r="I356" s="31">
        <f t="shared" si="14"/>
        <v>310</v>
      </c>
      <c r="J356" s="31">
        <f t="shared" si="14"/>
        <v>310</v>
      </c>
      <c r="K356" s="31">
        <f t="shared" si="14"/>
        <v>310</v>
      </c>
      <c r="L356" s="31">
        <f t="shared" si="14"/>
        <v>310</v>
      </c>
      <c r="M356" s="31">
        <f t="shared" si="14"/>
        <v>310</v>
      </c>
      <c r="N356" s="29"/>
      <c r="O356" s="29"/>
      <c r="P356" s="29"/>
    </row>
    <row r="357" spans="1:16" ht="20.100000000000001" customHeight="1" x14ac:dyDescent="0.35">
      <c r="A357" s="29"/>
      <c r="B357" s="30" t="s">
        <v>315</v>
      </c>
      <c r="C357" s="29"/>
      <c r="D357" s="29"/>
      <c r="E357" s="29"/>
      <c r="F357" s="29"/>
      <c r="G357" s="31"/>
      <c r="H357" s="31"/>
      <c r="I357" s="31"/>
      <c r="J357" s="31"/>
      <c r="K357" s="31"/>
      <c r="L357" s="31"/>
      <c r="M357" s="31"/>
      <c r="N357" s="29"/>
      <c r="O357" s="29"/>
      <c r="P357" s="29"/>
    </row>
    <row r="358" spans="1:16" s="2" customFormat="1" ht="64.2" customHeight="1" x14ac:dyDescent="0.35">
      <c r="A358" s="25"/>
      <c r="B358" s="35" t="s">
        <v>940</v>
      </c>
      <c r="C358" s="21" t="s">
        <v>526</v>
      </c>
      <c r="D358" s="21" t="s">
        <v>256</v>
      </c>
      <c r="E358" s="21" t="s">
        <v>1</v>
      </c>
      <c r="F358" s="21" t="s">
        <v>2</v>
      </c>
      <c r="G358" s="21"/>
      <c r="H358" s="21"/>
      <c r="I358" s="33">
        <v>46</v>
      </c>
      <c r="J358" s="21">
        <v>44</v>
      </c>
      <c r="K358" s="21">
        <v>42</v>
      </c>
      <c r="L358" s="21">
        <v>40</v>
      </c>
      <c r="M358" s="21"/>
      <c r="N358" s="21" t="s">
        <v>2</v>
      </c>
      <c r="O358" s="21" t="s">
        <v>2</v>
      </c>
      <c r="P358" s="21" t="s">
        <v>2</v>
      </c>
    </row>
    <row r="359" spans="1:16" s="2" customFormat="1" ht="27.95" customHeight="1" x14ac:dyDescent="0.35">
      <c r="A359" s="209">
        <v>71</v>
      </c>
      <c r="B359" s="171" t="s">
        <v>527</v>
      </c>
      <c r="C359" s="170" t="s">
        <v>972</v>
      </c>
      <c r="D359" s="170" t="s">
        <v>2</v>
      </c>
      <c r="E359" s="21" t="s">
        <v>10</v>
      </c>
      <c r="F359" s="170" t="s">
        <v>528</v>
      </c>
      <c r="G359" s="21"/>
      <c r="H359" s="21"/>
      <c r="I359" s="54">
        <f>I361</f>
        <v>18</v>
      </c>
      <c r="J359" s="54">
        <f>J363</f>
        <v>25</v>
      </c>
      <c r="K359" s="54">
        <f>K365</f>
        <v>11</v>
      </c>
      <c r="L359" s="54">
        <f>L367</f>
        <v>7</v>
      </c>
      <c r="M359" s="54">
        <f>M369</f>
        <v>10</v>
      </c>
      <c r="N359" s="36"/>
      <c r="O359" s="36"/>
      <c r="P359" s="36"/>
    </row>
    <row r="360" spans="1:16" s="2" customFormat="1" ht="50.3" customHeight="1" x14ac:dyDescent="0.35">
      <c r="A360" s="209"/>
      <c r="B360" s="171"/>
      <c r="C360" s="170"/>
      <c r="D360" s="170"/>
      <c r="E360" s="21" t="s">
        <v>11</v>
      </c>
      <c r="F360" s="170"/>
      <c r="G360" s="21"/>
      <c r="H360" s="21"/>
      <c r="I360" s="54">
        <f>I362</f>
        <v>1937.6</v>
      </c>
      <c r="J360" s="55">
        <f>J364</f>
        <v>1187.3</v>
      </c>
      <c r="K360" s="55">
        <f>K366</f>
        <v>477.5</v>
      </c>
      <c r="L360" s="55">
        <f>L368</f>
        <v>3815.9</v>
      </c>
      <c r="M360" s="55">
        <f>M370</f>
        <v>3141.1</v>
      </c>
      <c r="N360" s="21"/>
      <c r="O360" s="21"/>
      <c r="P360" s="21"/>
    </row>
    <row r="361" spans="1:16" s="2" customFormat="1" ht="16.149999999999999" customHeight="1" x14ac:dyDescent="0.35">
      <c r="A361" s="36"/>
      <c r="B361" s="171" t="s">
        <v>266</v>
      </c>
      <c r="C361" s="170"/>
      <c r="D361" s="170"/>
      <c r="E361" s="21" t="s">
        <v>10</v>
      </c>
      <c r="F361" s="45"/>
      <c r="G361" s="21"/>
      <c r="H361" s="21"/>
      <c r="I361" s="56">
        <v>18</v>
      </c>
      <c r="J361" s="46"/>
      <c r="K361" s="46"/>
      <c r="L361" s="46"/>
      <c r="M361" s="46"/>
      <c r="N361" s="21"/>
      <c r="O361" s="21"/>
      <c r="P361" s="21"/>
    </row>
    <row r="362" spans="1:16" s="2" customFormat="1" ht="16.149999999999999" customHeight="1" x14ac:dyDescent="0.35">
      <c r="A362" s="36"/>
      <c r="B362" s="171"/>
      <c r="C362" s="170"/>
      <c r="D362" s="170"/>
      <c r="E362" s="21" t="s">
        <v>11</v>
      </c>
      <c r="F362" s="45"/>
      <c r="G362" s="21"/>
      <c r="H362" s="21"/>
      <c r="I362" s="56">
        <v>1937.6</v>
      </c>
      <c r="J362" s="46"/>
      <c r="K362" s="46"/>
      <c r="L362" s="46"/>
      <c r="M362" s="46"/>
      <c r="N362" s="21" t="s">
        <v>286</v>
      </c>
      <c r="O362" s="21">
        <v>279114015</v>
      </c>
      <c r="P362" s="21"/>
    </row>
    <row r="363" spans="1:16" s="2" customFormat="1" ht="16.149999999999999" customHeight="1" x14ac:dyDescent="0.35">
      <c r="A363" s="36"/>
      <c r="B363" s="171" t="s">
        <v>529</v>
      </c>
      <c r="C363" s="170"/>
      <c r="D363" s="170"/>
      <c r="E363" s="21" t="s">
        <v>10</v>
      </c>
      <c r="F363" s="45"/>
      <c r="G363" s="21"/>
      <c r="H363" s="21"/>
      <c r="I363" s="56"/>
      <c r="J363" s="46">
        <v>25</v>
      </c>
      <c r="K363" s="46"/>
      <c r="L363" s="46"/>
      <c r="M363" s="46"/>
      <c r="N363" s="21"/>
      <c r="O363" s="21"/>
      <c r="P363" s="21"/>
    </row>
    <row r="364" spans="1:16" s="2" customFormat="1" ht="16.149999999999999" customHeight="1" x14ac:dyDescent="0.35">
      <c r="A364" s="36"/>
      <c r="B364" s="171"/>
      <c r="C364" s="170"/>
      <c r="D364" s="170"/>
      <c r="E364" s="21" t="s">
        <v>11</v>
      </c>
      <c r="F364" s="45"/>
      <c r="G364" s="21"/>
      <c r="H364" s="21"/>
      <c r="I364" s="36"/>
      <c r="J364" s="56">
        <v>1187.3</v>
      </c>
      <c r="K364" s="56"/>
      <c r="L364" s="46"/>
      <c r="M364" s="46"/>
      <c r="N364" s="21" t="s">
        <v>286</v>
      </c>
      <c r="O364" s="21">
        <v>279114015</v>
      </c>
      <c r="P364" s="21"/>
    </row>
    <row r="365" spans="1:16" s="2" customFormat="1" ht="16.149999999999999" customHeight="1" x14ac:dyDescent="0.35">
      <c r="A365" s="36"/>
      <c r="B365" s="171" t="s">
        <v>383</v>
      </c>
      <c r="C365" s="170"/>
      <c r="D365" s="170"/>
      <c r="E365" s="21" t="s">
        <v>10</v>
      </c>
      <c r="F365" s="45"/>
      <c r="G365" s="21"/>
      <c r="H365" s="21"/>
      <c r="I365" s="56"/>
      <c r="J365" s="46"/>
      <c r="K365" s="56">
        <v>11</v>
      </c>
      <c r="L365" s="46"/>
      <c r="M365" s="46"/>
      <c r="N365" s="21"/>
      <c r="O365" s="21"/>
      <c r="P365" s="21"/>
    </row>
    <row r="366" spans="1:16" s="2" customFormat="1" ht="16.149999999999999" customHeight="1" x14ac:dyDescent="0.35">
      <c r="A366" s="36"/>
      <c r="B366" s="171"/>
      <c r="C366" s="170"/>
      <c r="D366" s="170"/>
      <c r="E366" s="21" t="s">
        <v>11</v>
      </c>
      <c r="F366" s="45"/>
      <c r="G366" s="21"/>
      <c r="H366" s="21"/>
      <c r="I366" s="36"/>
      <c r="J366" s="46"/>
      <c r="K366" s="56">
        <v>477.5</v>
      </c>
      <c r="L366" s="46"/>
      <c r="M366" s="46"/>
      <c r="N366" s="21" t="s">
        <v>286</v>
      </c>
      <c r="O366" s="21">
        <v>279114015</v>
      </c>
      <c r="P366" s="21"/>
    </row>
    <row r="367" spans="1:16" s="2" customFormat="1" ht="16.149999999999999" customHeight="1" x14ac:dyDescent="0.35">
      <c r="A367" s="36"/>
      <c r="B367" s="171" t="s">
        <v>823</v>
      </c>
      <c r="C367" s="170"/>
      <c r="D367" s="170"/>
      <c r="E367" s="21" t="s">
        <v>10</v>
      </c>
      <c r="F367" s="45"/>
      <c r="G367" s="21"/>
      <c r="H367" s="21"/>
      <c r="I367" s="36"/>
      <c r="J367" s="46"/>
      <c r="K367" s="46"/>
      <c r="L367" s="46">
        <v>7</v>
      </c>
      <c r="M367" s="46"/>
      <c r="N367" s="21"/>
      <c r="O367" s="21"/>
      <c r="P367" s="21"/>
    </row>
    <row r="368" spans="1:16" s="2" customFormat="1" ht="16.149999999999999" customHeight="1" x14ac:dyDescent="0.35">
      <c r="A368" s="36"/>
      <c r="B368" s="171"/>
      <c r="C368" s="170"/>
      <c r="D368" s="170"/>
      <c r="E368" s="21" t="s">
        <v>11</v>
      </c>
      <c r="F368" s="45"/>
      <c r="G368" s="21"/>
      <c r="H368" s="21"/>
      <c r="I368" s="36"/>
      <c r="J368" s="46"/>
      <c r="K368" s="46"/>
      <c r="L368" s="56">
        <v>3815.9</v>
      </c>
      <c r="M368" s="46"/>
      <c r="N368" s="21" t="s">
        <v>286</v>
      </c>
      <c r="O368" s="21">
        <v>279114015</v>
      </c>
      <c r="P368" s="21"/>
    </row>
    <row r="369" spans="1:16" s="2" customFormat="1" ht="16.149999999999999" customHeight="1" x14ac:dyDescent="0.35">
      <c r="A369" s="36"/>
      <c r="B369" s="171" t="s">
        <v>346</v>
      </c>
      <c r="C369" s="170"/>
      <c r="D369" s="170"/>
      <c r="E369" s="21" t="s">
        <v>10</v>
      </c>
      <c r="F369" s="45"/>
      <c r="G369" s="21"/>
      <c r="H369" s="21"/>
      <c r="I369" s="36"/>
      <c r="J369" s="46"/>
      <c r="K369" s="46"/>
      <c r="L369" s="46"/>
      <c r="M369" s="46">
        <v>10</v>
      </c>
      <c r="N369" s="21"/>
      <c r="O369" s="21"/>
      <c r="P369" s="21"/>
    </row>
    <row r="370" spans="1:16" s="2" customFormat="1" ht="16.149999999999999" customHeight="1" x14ac:dyDescent="0.35">
      <c r="A370" s="36"/>
      <c r="B370" s="171"/>
      <c r="C370" s="170"/>
      <c r="D370" s="170"/>
      <c r="E370" s="21" t="s">
        <v>11</v>
      </c>
      <c r="F370" s="45"/>
      <c r="G370" s="21"/>
      <c r="H370" s="21"/>
      <c r="I370" s="36"/>
      <c r="J370" s="46"/>
      <c r="K370" s="46"/>
      <c r="L370" s="46"/>
      <c r="M370" s="56">
        <v>3141.1</v>
      </c>
      <c r="N370" s="21" t="s">
        <v>286</v>
      </c>
      <c r="O370" s="21">
        <v>279114015</v>
      </c>
      <c r="P370" s="21"/>
    </row>
    <row r="371" spans="1:16" s="2" customFormat="1" ht="28.2" customHeight="1" x14ac:dyDescent="0.35">
      <c r="A371" s="209">
        <v>72</v>
      </c>
      <c r="B371" s="171" t="s">
        <v>530</v>
      </c>
      <c r="C371" s="170" t="s">
        <v>973</v>
      </c>
      <c r="D371" s="170" t="s">
        <v>2</v>
      </c>
      <c r="E371" s="21" t="s">
        <v>10</v>
      </c>
      <c r="F371" s="170" t="s">
        <v>528</v>
      </c>
      <c r="G371" s="21"/>
      <c r="H371" s="21"/>
      <c r="I371" s="54">
        <f t="shared" ref="I371:L372" si="15">I373+I375+I377</f>
        <v>12.5</v>
      </c>
      <c r="J371" s="54">
        <f t="shared" si="15"/>
        <v>15</v>
      </c>
      <c r="K371" s="54">
        <f t="shared" si="15"/>
        <v>9</v>
      </c>
      <c r="L371" s="54">
        <f t="shared" si="15"/>
        <v>9.6</v>
      </c>
      <c r="M371" s="33"/>
      <c r="N371" s="21"/>
      <c r="O371" s="21"/>
      <c r="P371" s="21"/>
    </row>
    <row r="372" spans="1:16" s="2" customFormat="1" ht="28.2" customHeight="1" x14ac:dyDescent="0.35">
      <c r="A372" s="209"/>
      <c r="B372" s="171"/>
      <c r="C372" s="170"/>
      <c r="D372" s="170"/>
      <c r="E372" s="21" t="s">
        <v>11</v>
      </c>
      <c r="F372" s="170"/>
      <c r="G372" s="21"/>
      <c r="H372" s="21"/>
      <c r="I372" s="54">
        <f t="shared" si="15"/>
        <v>8300</v>
      </c>
      <c r="J372" s="54">
        <f t="shared" si="15"/>
        <v>10800</v>
      </c>
      <c r="K372" s="54">
        <f t="shared" si="15"/>
        <v>9000</v>
      </c>
      <c r="L372" s="54">
        <f t="shared" si="15"/>
        <v>9100</v>
      </c>
      <c r="M372" s="33"/>
      <c r="N372" s="21"/>
      <c r="O372" s="21"/>
      <c r="P372" s="21"/>
    </row>
    <row r="373" spans="1:16" s="2" customFormat="1" ht="49.7" customHeight="1" x14ac:dyDescent="0.35">
      <c r="A373" s="209"/>
      <c r="B373" s="171" t="s">
        <v>531</v>
      </c>
      <c r="C373" s="170"/>
      <c r="D373" s="170"/>
      <c r="E373" s="21" t="s">
        <v>10</v>
      </c>
      <c r="F373" s="170" t="s">
        <v>528</v>
      </c>
      <c r="G373" s="21"/>
      <c r="H373" s="21"/>
      <c r="I373" s="56">
        <v>3</v>
      </c>
      <c r="J373" s="46"/>
      <c r="K373" s="46"/>
      <c r="L373" s="46"/>
      <c r="M373" s="46"/>
      <c r="N373" s="21"/>
      <c r="O373" s="21"/>
      <c r="P373" s="21"/>
    </row>
    <row r="374" spans="1:16" s="2" customFormat="1" ht="49.7" customHeight="1" x14ac:dyDescent="0.35">
      <c r="A374" s="209"/>
      <c r="B374" s="171"/>
      <c r="C374" s="170"/>
      <c r="D374" s="170"/>
      <c r="E374" s="21" t="s">
        <v>11</v>
      </c>
      <c r="F374" s="170"/>
      <c r="G374" s="21"/>
      <c r="H374" s="21"/>
      <c r="I374" s="56">
        <v>1600</v>
      </c>
      <c r="J374" s="46"/>
      <c r="K374" s="46"/>
      <c r="L374" s="46"/>
      <c r="M374" s="46"/>
      <c r="N374" s="21" t="s">
        <v>117</v>
      </c>
      <c r="O374" s="21">
        <v>279114011</v>
      </c>
      <c r="P374" s="21"/>
    </row>
    <row r="375" spans="1:16" s="2" customFormat="1" ht="49.7" customHeight="1" x14ac:dyDescent="0.35">
      <c r="A375" s="209"/>
      <c r="B375" s="171" t="s">
        <v>837</v>
      </c>
      <c r="C375" s="170"/>
      <c r="D375" s="170"/>
      <c r="E375" s="21" t="s">
        <v>10</v>
      </c>
      <c r="F375" s="170" t="s">
        <v>528</v>
      </c>
      <c r="G375" s="21"/>
      <c r="H375" s="21"/>
      <c r="I375" s="56"/>
      <c r="J375" s="46">
        <v>3</v>
      </c>
      <c r="K375" s="46"/>
      <c r="L375" s="46"/>
      <c r="M375" s="46"/>
      <c r="N375" s="21"/>
      <c r="O375" s="21"/>
      <c r="P375" s="21"/>
    </row>
    <row r="376" spans="1:16" s="2" customFormat="1" ht="49.7" customHeight="1" x14ac:dyDescent="0.35">
      <c r="A376" s="209"/>
      <c r="B376" s="171"/>
      <c r="C376" s="170"/>
      <c r="D376" s="170"/>
      <c r="E376" s="21" t="s">
        <v>11</v>
      </c>
      <c r="F376" s="170"/>
      <c r="G376" s="21"/>
      <c r="H376" s="21"/>
      <c r="I376" s="56"/>
      <c r="J376" s="46">
        <v>1700</v>
      </c>
      <c r="K376" s="46"/>
      <c r="L376" s="46"/>
      <c r="M376" s="46"/>
      <c r="N376" s="21" t="s">
        <v>117</v>
      </c>
      <c r="O376" s="21">
        <v>279114011</v>
      </c>
      <c r="P376" s="21"/>
    </row>
    <row r="377" spans="1:16" s="2" customFormat="1" ht="49.7" customHeight="1" x14ac:dyDescent="0.35">
      <c r="A377" s="209"/>
      <c r="B377" s="171" t="s">
        <v>532</v>
      </c>
      <c r="C377" s="170"/>
      <c r="D377" s="170"/>
      <c r="E377" s="21" t="s">
        <v>10</v>
      </c>
      <c r="F377" s="170" t="s">
        <v>528</v>
      </c>
      <c r="G377" s="21"/>
      <c r="H377" s="21"/>
      <c r="I377" s="56">
        <v>9.5</v>
      </c>
      <c r="J377" s="46">
        <v>12</v>
      </c>
      <c r="K377" s="46">
        <v>9</v>
      </c>
      <c r="L377" s="46">
        <v>9.6</v>
      </c>
      <c r="M377" s="46"/>
      <c r="N377" s="21"/>
      <c r="O377" s="21"/>
      <c r="P377" s="21"/>
    </row>
    <row r="378" spans="1:16" s="2" customFormat="1" ht="49.7" customHeight="1" x14ac:dyDescent="0.35">
      <c r="A378" s="209"/>
      <c r="B378" s="171"/>
      <c r="C378" s="170"/>
      <c r="D378" s="170"/>
      <c r="E378" s="21" t="s">
        <v>11</v>
      </c>
      <c r="F378" s="170"/>
      <c r="G378" s="21"/>
      <c r="H378" s="21"/>
      <c r="I378" s="56">
        <v>6700</v>
      </c>
      <c r="J378" s="46">
        <v>9100</v>
      </c>
      <c r="K378" s="46">
        <v>9000</v>
      </c>
      <c r="L378" s="46">
        <v>9100</v>
      </c>
      <c r="M378" s="46"/>
      <c r="N378" s="21" t="s">
        <v>117</v>
      </c>
      <c r="O378" s="21">
        <v>279114011</v>
      </c>
      <c r="P378" s="21"/>
    </row>
    <row r="379" spans="1:16" s="2" customFormat="1" ht="76.599999999999994" customHeight="1" x14ac:dyDescent="0.35">
      <c r="A379" s="36">
        <v>73</v>
      </c>
      <c r="B379" s="27" t="s">
        <v>742</v>
      </c>
      <c r="C379" s="21" t="s">
        <v>974</v>
      </c>
      <c r="D379" s="50"/>
      <c r="E379" s="21" t="s">
        <v>11</v>
      </c>
      <c r="F379" s="21" t="s">
        <v>528</v>
      </c>
      <c r="G379" s="50"/>
      <c r="H379" s="50"/>
      <c r="I379" s="219" t="s">
        <v>282</v>
      </c>
      <c r="J379" s="219"/>
      <c r="K379" s="219"/>
      <c r="L379" s="219"/>
      <c r="M379" s="219"/>
      <c r="N379" s="21" t="s">
        <v>740</v>
      </c>
      <c r="O379" s="21"/>
      <c r="P379" s="50"/>
    </row>
    <row r="380" spans="1:16" s="8" customFormat="1" ht="20.100000000000001" customHeight="1" x14ac:dyDescent="0.35">
      <c r="A380" s="29"/>
      <c r="B380" s="30" t="s">
        <v>243</v>
      </c>
      <c r="C380" s="29"/>
      <c r="D380" s="29"/>
      <c r="E380" s="29"/>
      <c r="F380" s="29"/>
      <c r="G380" s="31">
        <f t="shared" ref="G380:M380" si="16">SUM(G381:G384)</f>
        <v>0</v>
      </c>
      <c r="H380" s="31">
        <f t="shared" si="16"/>
        <v>0</v>
      </c>
      <c r="I380" s="31">
        <f t="shared" si="16"/>
        <v>10237.6</v>
      </c>
      <c r="J380" s="31">
        <f t="shared" si="16"/>
        <v>11987.3</v>
      </c>
      <c r="K380" s="31">
        <f t="shared" si="16"/>
        <v>9477.5</v>
      </c>
      <c r="L380" s="31">
        <f t="shared" si="16"/>
        <v>12915.9</v>
      </c>
      <c r="M380" s="31">
        <f t="shared" si="16"/>
        <v>3141.1</v>
      </c>
      <c r="N380" s="29"/>
      <c r="O380" s="29"/>
      <c r="P380" s="29"/>
    </row>
    <row r="381" spans="1:16" s="8" customFormat="1" ht="20.100000000000001" customHeight="1" x14ac:dyDescent="0.35">
      <c r="A381" s="29"/>
      <c r="B381" s="30" t="s">
        <v>244</v>
      </c>
      <c r="C381" s="29"/>
      <c r="D381" s="29"/>
      <c r="E381" s="29"/>
      <c r="F381" s="29"/>
      <c r="G381" s="31"/>
      <c r="H381" s="31"/>
      <c r="I381" s="31"/>
      <c r="J381" s="31"/>
      <c r="K381" s="31"/>
      <c r="L381" s="31"/>
      <c r="M381" s="31"/>
      <c r="N381" s="29"/>
      <c r="O381" s="29"/>
      <c r="P381" s="29"/>
    </row>
    <row r="382" spans="1:16" s="8" customFormat="1" ht="20.100000000000001" customHeight="1" x14ac:dyDescent="0.35">
      <c r="A382" s="29"/>
      <c r="B382" s="30" t="s">
        <v>245</v>
      </c>
      <c r="C382" s="29"/>
      <c r="D382" s="29"/>
      <c r="E382" s="29"/>
      <c r="F382" s="29"/>
      <c r="G382" s="31">
        <f>G374+G376+G378</f>
        <v>0</v>
      </c>
      <c r="H382" s="31">
        <f t="shared" ref="H382:M382" si="17">H374+H376+H378</f>
        <v>0</v>
      </c>
      <c r="I382" s="31">
        <f>I374+I376+I378</f>
        <v>8300</v>
      </c>
      <c r="J382" s="31">
        <f t="shared" si="17"/>
        <v>10800</v>
      </c>
      <c r="K382" s="31">
        <f t="shared" si="17"/>
        <v>9000</v>
      </c>
      <c r="L382" s="31">
        <f t="shared" si="17"/>
        <v>9100</v>
      </c>
      <c r="M382" s="31">
        <f t="shared" si="17"/>
        <v>0</v>
      </c>
      <c r="N382" s="29"/>
      <c r="O382" s="29"/>
      <c r="P382" s="29"/>
    </row>
    <row r="383" spans="1:16" s="8" customFormat="1" ht="20.100000000000001" customHeight="1" x14ac:dyDescent="0.35">
      <c r="A383" s="29"/>
      <c r="B383" s="30" t="s">
        <v>389</v>
      </c>
      <c r="C383" s="29"/>
      <c r="D383" s="29"/>
      <c r="E383" s="29"/>
      <c r="F383" s="29"/>
      <c r="G383" s="31">
        <f>G362+G364+G366+G368+G370</f>
        <v>0</v>
      </c>
      <c r="H383" s="31">
        <f t="shared" ref="H383:M383" si="18">H362+H364+H366+H368+H370</f>
        <v>0</v>
      </c>
      <c r="I383" s="31">
        <f>I362+I364+I366+I368+I370</f>
        <v>1937.6</v>
      </c>
      <c r="J383" s="31">
        <f t="shared" si="18"/>
        <v>1187.3</v>
      </c>
      <c r="K383" s="31">
        <f t="shared" si="18"/>
        <v>477.5</v>
      </c>
      <c r="L383" s="31">
        <f t="shared" si="18"/>
        <v>3815.9</v>
      </c>
      <c r="M383" s="31">
        <f t="shared" si="18"/>
        <v>3141.1</v>
      </c>
      <c r="N383" s="29"/>
      <c r="O383" s="29"/>
      <c r="P383" s="29"/>
    </row>
    <row r="384" spans="1:16" s="8" customFormat="1" ht="20.100000000000001" customHeight="1" x14ac:dyDescent="0.35">
      <c r="A384" s="29"/>
      <c r="B384" s="30" t="s">
        <v>315</v>
      </c>
      <c r="C384" s="29"/>
      <c r="D384" s="29"/>
      <c r="E384" s="29"/>
      <c r="F384" s="29"/>
      <c r="G384" s="31"/>
      <c r="H384" s="31"/>
      <c r="I384" s="31"/>
      <c r="J384" s="31"/>
      <c r="K384" s="31"/>
      <c r="L384" s="31"/>
      <c r="M384" s="31"/>
      <c r="N384" s="29"/>
      <c r="O384" s="29"/>
      <c r="P384" s="29"/>
    </row>
    <row r="385" spans="1:16" ht="68.849999999999994" customHeight="1" x14ac:dyDescent="0.35">
      <c r="A385" s="25"/>
      <c r="B385" s="35" t="s">
        <v>941</v>
      </c>
      <c r="C385" s="21" t="s">
        <v>533</v>
      </c>
      <c r="D385" s="21" t="s">
        <v>535</v>
      </c>
      <c r="E385" s="21" t="s">
        <v>1</v>
      </c>
      <c r="F385" s="21" t="s">
        <v>2</v>
      </c>
      <c r="G385" s="21">
        <v>55.8</v>
      </c>
      <c r="H385" s="21">
        <v>57.5</v>
      </c>
      <c r="I385" s="28">
        <v>59.2</v>
      </c>
      <c r="J385" s="28">
        <v>61</v>
      </c>
      <c r="K385" s="21">
        <v>62.8</v>
      </c>
      <c r="L385" s="21">
        <v>64.7</v>
      </c>
      <c r="M385" s="21"/>
      <c r="N385" s="21" t="s">
        <v>2</v>
      </c>
      <c r="O385" s="21" t="s">
        <v>2</v>
      </c>
      <c r="P385" s="21" t="s">
        <v>2</v>
      </c>
    </row>
    <row r="386" spans="1:16" ht="22.25" customHeight="1" x14ac:dyDescent="0.35">
      <c r="A386" s="32"/>
      <c r="B386" s="26" t="s">
        <v>534</v>
      </c>
      <c r="C386" s="25"/>
      <c r="D386" s="25"/>
      <c r="E386" s="25"/>
      <c r="F386" s="25"/>
      <c r="G386" s="25"/>
      <c r="H386" s="25"/>
      <c r="I386" s="25"/>
      <c r="J386" s="25"/>
      <c r="K386" s="25"/>
      <c r="L386" s="25"/>
      <c r="M386" s="25"/>
      <c r="N386" s="25"/>
      <c r="O386" s="25"/>
      <c r="P386" s="25"/>
    </row>
    <row r="387" spans="1:16" ht="87.45" customHeight="1" x14ac:dyDescent="0.35">
      <c r="A387" s="25">
        <v>19</v>
      </c>
      <c r="B387" s="35" t="s">
        <v>942</v>
      </c>
      <c r="C387" s="21" t="s">
        <v>975</v>
      </c>
      <c r="D387" s="21" t="s">
        <v>535</v>
      </c>
      <c r="E387" s="21" t="s">
        <v>1</v>
      </c>
      <c r="F387" s="21" t="s">
        <v>2</v>
      </c>
      <c r="G387" s="21">
        <v>58.4</v>
      </c>
      <c r="H387" s="21">
        <v>60.2</v>
      </c>
      <c r="I387" s="28">
        <v>62</v>
      </c>
      <c r="J387" s="21">
        <v>63.8</v>
      </c>
      <c r="K387" s="21">
        <v>65.7</v>
      </c>
      <c r="L387" s="21">
        <v>67.7</v>
      </c>
      <c r="M387" s="21">
        <v>69.099999999999994</v>
      </c>
      <c r="N387" s="21" t="s">
        <v>2</v>
      </c>
      <c r="O387" s="21" t="s">
        <v>2</v>
      </c>
      <c r="P387" s="21" t="s">
        <v>2</v>
      </c>
    </row>
    <row r="388" spans="1:16" ht="68.849999999999994" customHeight="1" x14ac:dyDescent="0.35">
      <c r="A388" s="21">
        <v>74</v>
      </c>
      <c r="B388" s="27" t="s">
        <v>13</v>
      </c>
      <c r="C388" s="21" t="s">
        <v>976</v>
      </c>
      <c r="D388" s="21" t="s">
        <v>2</v>
      </c>
      <c r="E388" s="21" t="s">
        <v>249</v>
      </c>
      <c r="F388" s="21" t="s">
        <v>536</v>
      </c>
      <c r="G388" s="21">
        <v>2</v>
      </c>
      <c r="H388" s="21">
        <v>2</v>
      </c>
      <c r="I388" s="21">
        <v>2</v>
      </c>
      <c r="J388" s="21">
        <v>2</v>
      </c>
      <c r="K388" s="21">
        <v>2</v>
      </c>
      <c r="L388" s="21">
        <v>2</v>
      </c>
      <c r="M388" s="21">
        <v>2</v>
      </c>
      <c r="N388" s="21"/>
      <c r="O388" s="21"/>
      <c r="P388" s="21"/>
    </row>
    <row r="389" spans="1:16" s="8" customFormat="1" ht="20.100000000000001" customHeight="1" x14ac:dyDescent="0.35">
      <c r="A389" s="29"/>
      <c r="B389" s="30" t="s">
        <v>243</v>
      </c>
      <c r="C389" s="29"/>
      <c r="D389" s="29"/>
      <c r="E389" s="29"/>
      <c r="F389" s="29"/>
      <c r="G389" s="31">
        <f t="shared" ref="G389:M389" si="19">SUM(G390:G393)</f>
        <v>0</v>
      </c>
      <c r="H389" s="31">
        <f t="shared" si="19"/>
        <v>0</v>
      </c>
      <c r="I389" s="31">
        <f t="shared" si="19"/>
        <v>0</v>
      </c>
      <c r="J389" s="31">
        <f t="shared" si="19"/>
        <v>0</v>
      </c>
      <c r="K389" s="31">
        <f t="shared" si="19"/>
        <v>0</v>
      </c>
      <c r="L389" s="31">
        <f t="shared" si="19"/>
        <v>0</v>
      </c>
      <c r="M389" s="31">
        <f t="shared" si="19"/>
        <v>0</v>
      </c>
      <c r="N389" s="29"/>
      <c r="O389" s="29"/>
      <c r="P389" s="29"/>
    </row>
    <row r="390" spans="1:16" s="8" customFormat="1" ht="20.100000000000001" customHeight="1" x14ac:dyDescent="0.35">
      <c r="A390" s="29"/>
      <c r="B390" s="30" t="s">
        <v>244</v>
      </c>
      <c r="C390" s="29"/>
      <c r="D390" s="29"/>
      <c r="E390" s="29"/>
      <c r="F390" s="29"/>
      <c r="G390" s="31"/>
      <c r="H390" s="31"/>
      <c r="I390" s="31"/>
      <c r="J390" s="31"/>
      <c r="K390" s="31"/>
      <c r="L390" s="31"/>
      <c r="M390" s="31"/>
      <c r="N390" s="29"/>
      <c r="O390" s="29"/>
      <c r="P390" s="29"/>
    </row>
    <row r="391" spans="1:16" s="8" customFormat="1" ht="20.100000000000001" customHeight="1" x14ac:dyDescent="0.35">
      <c r="A391" s="29"/>
      <c r="B391" s="30" t="s">
        <v>245</v>
      </c>
      <c r="C391" s="29"/>
      <c r="D391" s="29"/>
      <c r="E391" s="29"/>
      <c r="F391" s="29"/>
      <c r="G391" s="31"/>
      <c r="H391" s="31"/>
      <c r="I391" s="31"/>
      <c r="J391" s="31"/>
      <c r="K391" s="31"/>
      <c r="L391" s="31"/>
      <c r="M391" s="31"/>
      <c r="N391" s="29"/>
      <c r="O391" s="29"/>
      <c r="P391" s="29"/>
    </row>
    <row r="392" spans="1:16" s="8" customFormat="1" ht="20.100000000000001" customHeight="1" x14ac:dyDescent="0.35">
      <c r="A392" s="29"/>
      <c r="B392" s="30" t="s">
        <v>389</v>
      </c>
      <c r="C392" s="29"/>
      <c r="D392" s="29"/>
      <c r="E392" s="29"/>
      <c r="F392" s="29"/>
      <c r="G392" s="31"/>
      <c r="H392" s="31"/>
      <c r="I392" s="31"/>
      <c r="J392" s="31"/>
      <c r="K392" s="31"/>
      <c r="L392" s="31"/>
      <c r="M392" s="31"/>
      <c r="N392" s="29"/>
      <c r="O392" s="29"/>
      <c r="P392" s="29"/>
    </row>
    <row r="393" spans="1:16" s="8" customFormat="1" ht="20.100000000000001" customHeight="1" x14ac:dyDescent="0.35">
      <c r="A393" s="29"/>
      <c r="B393" s="30" t="s">
        <v>315</v>
      </c>
      <c r="C393" s="29"/>
      <c r="D393" s="29"/>
      <c r="E393" s="29"/>
      <c r="F393" s="29"/>
      <c r="G393" s="31"/>
      <c r="H393" s="31"/>
      <c r="I393" s="31"/>
      <c r="J393" s="31"/>
      <c r="K393" s="31"/>
      <c r="L393" s="31"/>
      <c r="M393" s="31"/>
      <c r="N393" s="29"/>
      <c r="O393" s="29"/>
      <c r="P393" s="29"/>
    </row>
    <row r="394" spans="1:16" ht="22.25" customHeight="1" x14ac:dyDescent="0.35">
      <c r="A394" s="26"/>
      <c r="B394" s="26" t="s">
        <v>537</v>
      </c>
      <c r="C394" s="21"/>
      <c r="D394" s="21"/>
      <c r="E394" s="21"/>
      <c r="F394" s="21"/>
      <c r="G394" s="21"/>
      <c r="H394" s="21"/>
      <c r="I394" s="21"/>
      <c r="J394" s="21"/>
      <c r="K394" s="21"/>
      <c r="L394" s="21"/>
      <c r="M394" s="21"/>
      <c r="N394" s="21"/>
      <c r="O394" s="21"/>
      <c r="P394" s="21"/>
    </row>
    <row r="395" spans="1:16" ht="88.4" customHeight="1" x14ac:dyDescent="0.35">
      <c r="A395" s="25">
        <v>20</v>
      </c>
      <c r="B395" s="35" t="s">
        <v>943</v>
      </c>
      <c r="C395" s="21" t="s">
        <v>975</v>
      </c>
      <c r="D395" s="21" t="s">
        <v>256</v>
      </c>
      <c r="E395" s="21" t="s">
        <v>1</v>
      </c>
      <c r="F395" s="21" t="s">
        <v>2</v>
      </c>
      <c r="G395" s="28">
        <v>65</v>
      </c>
      <c r="H395" s="28">
        <v>66</v>
      </c>
      <c r="I395" s="28">
        <v>67</v>
      </c>
      <c r="J395" s="28">
        <v>68</v>
      </c>
      <c r="K395" s="28">
        <v>70</v>
      </c>
      <c r="L395" s="28">
        <v>73</v>
      </c>
      <c r="M395" s="21"/>
      <c r="N395" s="21" t="s">
        <v>2</v>
      </c>
      <c r="O395" s="21" t="s">
        <v>2</v>
      </c>
      <c r="P395" s="21" t="s">
        <v>2</v>
      </c>
    </row>
    <row r="396" spans="1:16" ht="22.25" customHeight="1" x14ac:dyDescent="0.35">
      <c r="A396" s="21"/>
      <c r="B396" s="27" t="s">
        <v>257</v>
      </c>
      <c r="C396" s="21"/>
      <c r="D396" s="21"/>
      <c r="E396" s="21"/>
      <c r="F396" s="21"/>
      <c r="G396" s="21"/>
      <c r="H396" s="21"/>
      <c r="I396" s="21"/>
      <c r="J396" s="21"/>
      <c r="K396" s="21"/>
      <c r="L396" s="21"/>
      <c r="M396" s="21"/>
      <c r="N396" s="21"/>
      <c r="O396" s="21"/>
      <c r="P396" s="21"/>
    </row>
    <row r="397" spans="1:16" ht="60.8" customHeight="1" x14ac:dyDescent="0.35">
      <c r="A397" s="170">
        <v>75</v>
      </c>
      <c r="B397" s="171" t="s">
        <v>539</v>
      </c>
      <c r="C397" s="170" t="s">
        <v>977</v>
      </c>
      <c r="D397" s="21" t="s">
        <v>2</v>
      </c>
      <c r="E397" s="21" t="s">
        <v>249</v>
      </c>
      <c r="F397" s="170" t="s">
        <v>536</v>
      </c>
      <c r="G397" s="21">
        <v>6</v>
      </c>
      <c r="H397" s="21">
        <v>6</v>
      </c>
      <c r="I397" s="21">
        <v>6</v>
      </c>
      <c r="J397" s="21">
        <v>6</v>
      </c>
      <c r="K397" s="21">
        <v>6</v>
      </c>
      <c r="L397" s="21">
        <v>6</v>
      </c>
      <c r="M397" s="21">
        <v>6</v>
      </c>
      <c r="N397" s="21"/>
      <c r="O397" s="21"/>
      <c r="P397" s="21"/>
    </row>
    <row r="398" spans="1:16" ht="60.8" customHeight="1" x14ac:dyDescent="0.35">
      <c r="A398" s="170"/>
      <c r="B398" s="171"/>
      <c r="C398" s="170"/>
      <c r="D398" s="21"/>
      <c r="E398" s="21" t="s">
        <v>11</v>
      </c>
      <c r="F398" s="170"/>
      <c r="G398" s="28">
        <v>1.7</v>
      </c>
      <c r="H398" s="28">
        <v>1.7</v>
      </c>
      <c r="I398" s="28">
        <v>2.5</v>
      </c>
      <c r="J398" s="28">
        <v>3</v>
      </c>
      <c r="K398" s="28">
        <v>3.5</v>
      </c>
      <c r="L398" s="28">
        <v>3.7</v>
      </c>
      <c r="M398" s="28">
        <v>3.9</v>
      </c>
      <c r="N398" s="21" t="s">
        <v>286</v>
      </c>
      <c r="O398" s="21">
        <v>254001015</v>
      </c>
      <c r="P398" s="21"/>
    </row>
    <row r="399" spans="1:16" ht="104.3" customHeight="1" x14ac:dyDescent="0.35">
      <c r="A399" s="21">
        <v>76</v>
      </c>
      <c r="B399" s="27" t="s">
        <v>540</v>
      </c>
      <c r="C399" s="21" t="s">
        <v>978</v>
      </c>
      <c r="D399" s="21" t="s">
        <v>2</v>
      </c>
      <c r="E399" s="21" t="s">
        <v>858</v>
      </c>
      <c r="F399" s="21" t="s">
        <v>274</v>
      </c>
      <c r="G399" s="21">
        <v>35.700000000000003</v>
      </c>
      <c r="H399" s="21">
        <v>130</v>
      </c>
      <c r="I399" s="21">
        <v>100</v>
      </c>
      <c r="J399" s="21">
        <v>100</v>
      </c>
      <c r="K399" s="21">
        <v>100</v>
      </c>
      <c r="L399" s="21">
        <v>100</v>
      </c>
      <c r="M399" s="21">
        <v>100</v>
      </c>
      <c r="N399" s="21"/>
      <c r="O399" s="21"/>
      <c r="P399" s="21"/>
    </row>
    <row r="400" spans="1:16" s="8" customFormat="1" ht="20.100000000000001" customHeight="1" x14ac:dyDescent="0.35">
      <c r="A400" s="29"/>
      <c r="B400" s="30" t="s">
        <v>243</v>
      </c>
      <c r="C400" s="29"/>
      <c r="D400" s="29"/>
      <c r="E400" s="29"/>
      <c r="F400" s="29"/>
      <c r="G400" s="31">
        <f t="shared" ref="G400:M400" si="20">SUM(G401:G404)</f>
        <v>1.7</v>
      </c>
      <c r="H400" s="31">
        <f t="shared" si="20"/>
        <v>1.7</v>
      </c>
      <c r="I400" s="31">
        <f t="shared" si="20"/>
        <v>2.5</v>
      </c>
      <c r="J400" s="31">
        <f t="shared" si="20"/>
        <v>3</v>
      </c>
      <c r="K400" s="31">
        <f t="shared" si="20"/>
        <v>3.5</v>
      </c>
      <c r="L400" s="31">
        <f t="shared" si="20"/>
        <v>3.7</v>
      </c>
      <c r="M400" s="31">
        <f t="shared" si="20"/>
        <v>3.9</v>
      </c>
      <c r="N400" s="29"/>
      <c r="O400" s="29"/>
      <c r="P400" s="29"/>
    </row>
    <row r="401" spans="1:16" s="8" customFormat="1" ht="20.100000000000001" customHeight="1" x14ac:dyDescent="0.35">
      <c r="A401" s="29"/>
      <c r="B401" s="30" t="s">
        <v>244</v>
      </c>
      <c r="C401" s="29"/>
      <c r="D401" s="29"/>
      <c r="E401" s="29"/>
      <c r="F401" s="29"/>
      <c r="G401" s="31"/>
      <c r="H401" s="31"/>
      <c r="I401" s="31"/>
      <c r="J401" s="31"/>
      <c r="K401" s="31"/>
      <c r="L401" s="31"/>
      <c r="M401" s="31"/>
      <c r="N401" s="29"/>
      <c r="O401" s="29"/>
      <c r="P401" s="29"/>
    </row>
    <row r="402" spans="1:16" s="8" customFormat="1" ht="20.100000000000001" customHeight="1" x14ac:dyDescent="0.35">
      <c r="A402" s="29"/>
      <c r="B402" s="30" t="s">
        <v>245</v>
      </c>
      <c r="C402" s="29"/>
      <c r="D402" s="29"/>
      <c r="E402" s="29"/>
      <c r="F402" s="29"/>
      <c r="G402" s="31"/>
      <c r="H402" s="31"/>
      <c r="I402" s="31"/>
      <c r="J402" s="31"/>
      <c r="K402" s="31"/>
      <c r="L402" s="31"/>
      <c r="M402" s="31"/>
      <c r="N402" s="29"/>
      <c r="O402" s="29"/>
      <c r="P402" s="29"/>
    </row>
    <row r="403" spans="1:16" s="8" customFormat="1" ht="20.100000000000001" customHeight="1" x14ac:dyDescent="0.35">
      <c r="A403" s="29"/>
      <c r="B403" s="30" t="s">
        <v>389</v>
      </c>
      <c r="C403" s="29"/>
      <c r="D403" s="29"/>
      <c r="E403" s="29"/>
      <c r="F403" s="29"/>
      <c r="G403" s="31">
        <f>G398</f>
        <v>1.7</v>
      </c>
      <c r="H403" s="31">
        <f t="shared" ref="H403:M403" si="21">H398</f>
        <v>1.7</v>
      </c>
      <c r="I403" s="31">
        <f t="shared" si="21"/>
        <v>2.5</v>
      </c>
      <c r="J403" s="31">
        <f t="shared" si="21"/>
        <v>3</v>
      </c>
      <c r="K403" s="31">
        <f t="shared" si="21"/>
        <v>3.5</v>
      </c>
      <c r="L403" s="31">
        <f t="shared" si="21"/>
        <v>3.7</v>
      </c>
      <c r="M403" s="31">
        <f t="shared" si="21"/>
        <v>3.9</v>
      </c>
      <c r="N403" s="29"/>
      <c r="O403" s="29"/>
      <c r="P403" s="29"/>
    </row>
    <row r="404" spans="1:16" s="8" customFormat="1" ht="20.100000000000001" customHeight="1" x14ac:dyDescent="0.35">
      <c r="A404" s="29"/>
      <c r="B404" s="30" t="s">
        <v>315</v>
      </c>
      <c r="C404" s="29"/>
      <c r="D404" s="29"/>
      <c r="E404" s="29"/>
      <c r="F404" s="29"/>
      <c r="G404" s="31"/>
      <c r="H404" s="31"/>
      <c r="I404" s="31"/>
      <c r="J404" s="31"/>
      <c r="K404" s="31"/>
      <c r="L404" s="31"/>
      <c r="M404" s="31"/>
      <c r="N404" s="29"/>
      <c r="O404" s="29"/>
      <c r="P404" s="29"/>
    </row>
    <row r="405" spans="1:16" ht="35.549999999999997" x14ac:dyDescent="0.35">
      <c r="A405" s="21"/>
      <c r="B405" s="27" t="s">
        <v>543</v>
      </c>
      <c r="C405" s="170" t="s">
        <v>542</v>
      </c>
      <c r="D405" s="170" t="s">
        <v>541</v>
      </c>
      <c r="E405" s="170" t="s">
        <v>1</v>
      </c>
      <c r="F405" s="21"/>
      <c r="G405" s="21"/>
      <c r="H405" s="21"/>
      <c r="I405" s="21"/>
      <c r="J405" s="21"/>
      <c r="K405" s="21"/>
      <c r="L405" s="21"/>
      <c r="M405" s="21"/>
      <c r="N405" s="29" t="s">
        <v>2</v>
      </c>
      <c r="O405" s="29" t="s">
        <v>2</v>
      </c>
      <c r="P405" s="29" t="s">
        <v>2</v>
      </c>
    </row>
    <row r="406" spans="1:16" ht="17.8" x14ac:dyDescent="0.35">
      <c r="A406" s="25"/>
      <c r="B406" s="35" t="s">
        <v>944</v>
      </c>
      <c r="C406" s="170"/>
      <c r="D406" s="170"/>
      <c r="E406" s="170"/>
      <c r="F406" s="21" t="s">
        <v>2</v>
      </c>
      <c r="G406" s="21">
        <v>90.4</v>
      </c>
      <c r="H406" s="21">
        <v>91.6</v>
      </c>
      <c r="I406" s="21">
        <v>92.7</v>
      </c>
      <c r="J406" s="21">
        <v>93.9</v>
      </c>
      <c r="K406" s="21">
        <v>95.2</v>
      </c>
      <c r="L406" s="28">
        <v>96</v>
      </c>
      <c r="M406" s="21"/>
      <c r="N406" s="29" t="s">
        <v>2</v>
      </c>
      <c r="O406" s="29" t="s">
        <v>2</v>
      </c>
      <c r="P406" s="29" t="s">
        <v>2</v>
      </c>
    </row>
    <row r="407" spans="1:16" ht="17.8" x14ac:dyDescent="0.35">
      <c r="A407" s="25"/>
      <c r="B407" s="35" t="s">
        <v>945</v>
      </c>
      <c r="C407" s="170"/>
      <c r="D407" s="170"/>
      <c r="E407" s="170"/>
      <c r="F407" s="21" t="s">
        <v>2</v>
      </c>
      <c r="G407" s="21">
        <v>65.5</v>
      </c>
      <c r="H407" s="21">
        <v>66.599999999999994</v>
      </c>
      <c r="I407" s="21">
        <v>67.599999999999994</v>
      </c>
      <c r="J407" s="21">
        <v>68.7</v>
      </c>
      <c r="K407" s="21">
        <v>69.8</v>
      </c>
      <c r="L407" s="28">
        <v>71</v>
      </c>
      <c r="M407" s="21"/>
      <c r="N407" s="29" t="s">
        <v>2</v>
      </c>
      <c r="O407" s="29" t="s">
        <v>2</v>
      </c>
      <c r="P407" s="29" t="s">
        <v>2</v>
      </c>
    </row>
    <row r="408" spans="1:16" ht="24" customHeight="1" x14ac:dyDescent="0.35">
      <c r="A408" s="32"/>
      <c r="B408" s="26" t="s">
        <v>544</v>
      </c>
      <c r="C408" s="25"/>
      <c r="D408" s="25"/>
      <c r="E408" s="25"/>
      <c r="F408" s="25"/>
      <c r="G408" s="25"/>
      <c r="H408" s="25"/>
      <c r="I408" s="25"/>
      <c r="J408" s="25"/>
      <c r="K408" s="25"/>
      <c r="L408" s="25"/>
      <c r="M408" s="25"/>
      <c r="N408" s="29"/>
      <c r="O408" s="29"/>
      <c r="P408" s="29"/>
    </row>
    <row r="409" spans="1:16" ht="31.6" customHeight="1" x14ac:dyDescent="0.35">
      <c r="A409" s="21"/>
      <c r="B409" s="27" t="s">
        <v>543</v>
      </c>
      <c r="C409" s="196" t="s">
        <v>545</v>
      </c>
      <c r="D409" s="170" t="s">
        <v>541</v>
      </c>
      <c r="E409" s="170" t="s">
        <v>1</v>
      </c>
      <c r="F409" s="21"/>
      <c r="G409" s="21"/>
      <c r="H409" s="21"/>
      <c r="I409" s="21"/>
      <c r="J409" s="21"/>
      <c r="K409" s="21"/>
      <c r="L409" s="21"/>
      <c r="M409" s="21"/>
      <c r="N409" s="29" t="s">
        <v>2</v>
      </c>
      <c r="O409" s="29" t="s">
        <v>2</v>
      </c>
      <c r="P409" s="29" t="s">
        <v>2</v>
      </c>
    </row>
    <row r="410" spans="1:16" ht="17.8" x14ac:dyDescent="0.35">
      <c r="A410" s="25">
        <v>21</v>
      </c>
      <c r="B410" s="35" t="s">
        <v>546</v>
      </c>
      <c r="C410" s="210"/>
      <c r="D410" s="170"/>
      <c r="E410" s="170"/>
      <c r="F410" s="21" t="s">
        <v>2</v>
      </c>
      <c r="G410" s="21">
        <v>87.5</v>
      </c>
      <c r="H410" s="21">
        <v>88.5</v>
      </c>
      <c r="I410" s="21">
        <v>89.5</v>
      </c>
      <c r="J410" s="21">
        <v>91.5</v>
      </c>
      <c r="K410" s="21">
        <v>93.5</v>
      </c>
      <c r="L410" s="28">
        <v>95</v>
      </c>
      <c r="M410" s="21">
        <v>95.7</v>
      </c>
      <c r="N410" s="29" t="s">
        <v>2</v>
      </c>
      <c r="O410" s="29" t="s">
        <v>2</v>
      </c>
      <c r="P410" s="29" t="s">
        <v>2</v>
      </c>
    </row>
    <row r="411" spans="1:16" ht="41.3" customHeight="1" x14ac:dyDescent="0.35">
      <c r="A411" s="25">
        <v>22</v>
      </c>
      <c r="B411" s="35" t="s">
        <v>547</v>
      </c>
      <c r="C411" s="197"/>
      <c r="D411" s="170"/>
      <c r="E411" s="170"/>
      <c r="F411" s="21" t="s">
        <v>2</v>
      </c>
      <c r="G411" s="21">
        <v>64.900000000000006</v>
      </c>
      <c r="H411" s="21">
        <v>65.7</v>
      </c>
      <c r="I411" s="21">
        <v>66.3</v>
      </c>
      <c r="J411" s="21">
        <v>66.8</v>
      </c>
      <c r="K411" s="21">
        <v>67</v>
      </c>
      <c r="L411" s="21">
        <v>67.5</v>
      </c>
      <c r="M411" s="21">
        <v>67.900000000000006</v>
      </c>
      <c r="N411" s="29" t="s">
        <v>2</v>
      </c>
      <c r="O411" s="29" t="s">
        <v>2</v>
      </c>
      <c r="P411" s="29" t="s">
        <v>2</v>
      </c>
    </row>
    <row r="412" spans="1:16" ht="17.3" customHeight="1" x14ac:dyDescent="0.35">
      <c r="A412" s="36"/>
      <c r="B412" s="26" t="s">
        <v>548</v>
      </c>
      <c r="C412" s="36"/>
      <c r="D412" s="36"/>
      <c r="E412" s="36"/>
      <c r="F412" s="36"/>
      <c r="G412" s="36"/>
      <c r="H412" s="36"/>
      <c r="I412" s="36"/>
      <c r="J412" s="36"/>
      <c r="K412" s="36"/>
      <c r="L412" s="36"/>
      <c r="M412" s="36"/>
      <c r="N412" s="36"/>
      <c r="O412" s="36"/>
      <c r="P412" s="36"/>
    </row>
    <row r="413" spans="1:16" ht="22.25" customHeight="1" x14ac:dyDescent="0.35">
      <c r="A413" s="36"/>
      <c r="B413" s="26" t="s">
        <v>549</v>
      </c>
      <c r="C413" s="21"/>
      <c r="D413" s="21"/>
      <c r="E413" s="21"/>
      <c r="F413" s="21"/>
      <c r="G413" s="21"/>
      <c r="H413" s="21"/>
      <c r="I413" s="21"/>
      <c r="J413" s="21"/>
      <c r="K413" s="21"/>
      <c r="L413" s="21"/>
      <c r="M413" s="21"/>
      <c r="N413" s="21"/>
      <c r="O413" s="21"/>
      <c r="P413" s="21"/>
    </row>
    <row r="414" spans="1:16" s="10" customFormat="1" ht="81.95" customHeight="1" x14ac:dyDescent="0.35">
      <c r="A414" s="21"/>
      <c r="B414" s="35" t="s">
        <v>946</v>
      </c>
      <c r="C414" s="52" t="s">
        <v>483</v>
      </c>
      <c r="D414" s="21" t="s">
        <v>484</v>
      </c>
      <c r="E414" s="21" t="s">
        <v>1</v>
      </c>
      <c r="F414" s="21" t="s">
        <v>2</v>
      </c>
      <c r="G414" s="28">
        <v>85.8</v>
      </c>
      <c r="H414" s="28">
        <v>85.8</v>
      </c>
      <c r="I414" s="28">
        <v>85.9</v>
      </c>
      <c r="J414" s="28">
        <v>85.9</v>
      </c>
      <c r="K414" s="28">
        <v>85.8</v>
      </c>
      <c r="L414" s="28">
        <v>86</v>
      </c>
      <c r="M414" s="28">
        <v>86</v>
      </c>
      <c r="N414" s="21" t="s">
        <v>2</v>
      </c>
      <c r="O414" s="21" t="s">
        <v>2</v>
      </c>
      <c r="P414" s="21" t="s">
        <v>2</v>
      </c>
    </row>
    <row r="415" spans="1:16" ht="22.25" customHeight="1" x14ac:dyDescent="0.35">
      <c r="A415" s="21"/>
      <c r="B415" s="32" t="s">
        <v>257</v>
      </c>
      <c r="C415" s="21"/>
      <c r="D415" s="21"/>
      <c r="E415" s="21"/>
      <c r="F415" s="21"/>
      <c r="G415" s="28"/>
      <c r="H415" s="28"/>
      <c r="I415" s="21"/>
      <c r="J415" s="28"/>
      <c r="K415" s="28"/>
      <c r="L415" s="28"/>
      <c r="M415" s="28"/>
      <c r="N415" s="21"/>
      <c r="O415" s="21"/>
      <c r="P415" s="21"/>
    </row>
    <row r="416" spans="1:16" ht="84.65" customHeight="1" x14ac:dyDescent="0.35">
      <c r="A416" s="21">
        <v>77</v>
      </c>
      <c r="B416" s="27" t="s">
        <v>552</v>
      </c>
      <c r="C416" s="21" t="s">
        <v>979</v>
      </c>
      <c r="D416" s="21" t="s">
        <v>2</v>
      </c>
      <c r="E416" s="21" t="s">
        <v>249</v>
      </c>
      <c r="F416" s="170" t="s">
        <v>528</v>
      </c>
      <c r="G416" s="44">
        <v>3</v>
      </c>
      <c r="H416" s="44">
        <v>2</v>
      </c>
      <c r="I416" s="44">
        <v>3</v>
      </c>
      <c r="J416" s="44">
        <v>1</v>
      </c>
      <c r="K416" s="44">
        <v>1</v>
      </c>
      <c r="L416" s="44">
        <v>1</v>
      </c>
      <c r="M416" s="44">
        <v>0</v>
      </c>
      <c r="N416" s="21"/>
      <c r="O416" s="21"/>
      <c r="P416" s="21"/>
    </row>
    <row r="417" spans="1:16" ht="22.25" customHeight="1" x14ac:dyDescent="0.35">
      <c r="A417" s="21"/>
      <c r="B417" s="35" t="s">
        <v>346</v>
      </c>
      <c r="C417" s="21"/>
      <c r="D417" s="25"/>
      <c r="E417" s="25"/>
      <c r="F417" s="170"/>
      <c r="G417" s="57"/>
      <c r="H417" s="57"/>
      <c r="I417" s="25"/>
      <c r="J417" s="57"/>
      <c r="K417" s="57"/>
      <c r="L417" s="57"/>
      <c r="M417" s="57"/>
      <c r="N417" s="21"/>
      <c r="O417" s="21"/>
      <c r="P417" s="21"/>
    </row>
    <row r="418" spans="1:16" ht="42" customHeight="1" x14ac:dyDescent="0.35">
      <c r="A418" s="170">
        <v>78</v>
      </c>
      <c r="B418" s="171" t="s">
        <v>553</v>
      </c>
      <c r="C418" s="170" t="s">
        <v>979</v>
      </c>
      <c r="D418" s="170" t="s">
        <v>2</v>
      </c>
      <c r="E418" s="21" t="s">
        <v>249</v>
      </c>
      <c r="F418" s="170" t="s">
        <v>528</v>
      </c>
      <c r="G418" s="21">
        <v>1</v>
      </c>
      <c r="H418" s="21"/>
      <c r="I418" s="21"/>
      <c r="J418" s="21"/>
      <c r="K418" s="21"/>
      <c r="L418" s="21"/>
      <c r="M418" s="21"/>
      <c r="N418" s="21"/>
      <c r="O418" s="21"/>
      <c r="P418" s="21"/>
    </row>
    <row r="419" spans="1:16" ht="30.05" customHeight="1" x14ac:dyDescent="0.35">
      <c r="A419" s="170"/>
      <c r="B419" s="171"/>
      <c r="C419" s="170"/>
      <c r="D419" s="170"/>
      <c r="E419" s="21" t="s">
        <v>11</v>
      </c>
      <c r="F419" s="170"/>
      <c r="G419" s="28">
        <v>1277</v>
      </c>
      <c r="H419" s="28"/>
      <c r="I419" s="28"/>
      <c r="J419" s="28"/>
      <c r="K419" s="28"/>
      <c r="L419" s="28"/>
      <c r="M419" s="28"/>
      <c r="N419" s="21" t="s">
        <v>286</v>
      </c>
      <c r="O419" s="21" t="s">
        <v>77</v>
      </c>
      <c r="P419" s="21"/>
    </row>
    <row r="420" spans="1:16" ht="22.25" customHeight="1" x14ac:dyDescent="0.35">
      <c r="A420" s="21"/>
      <c r="B420" s="35" t="s">
        <v>371</v>
      </c>
      <c r="C420" s="21"/>
      <c r="D420" s="21"/>
      <c r="E420" s="21"/>
      <c r="F420" s="21"/>
      <c r="G420" s="21"/>
      <c r="H420" s="21"/>
      <c r="I420" s="21"/>
      <c r="J420" s="21"/>
      <c r="K420" s="21"/>
      <c r="L420" s="21"/>
      <c r="M420" s="21"/>
      <c r="N420" s="21"/>
      <c r="O420" s="21"/>
      <c r="P420" s="21"/>
    </row>
    <row r="421" spans="1:16" ht="33" customHeight="1" x14ac:dyDescent="0.35">
      <c r="A421" s="170">
        <v>79</v>
      </c>
      <c r="B421" s="171" t="s">
        <v>554</v>
      </c>
      <c r="C421" s="170" t="s">
        <v>979</v>
      </c>
      <c r="D421" s="170" t="s">
        <v>2</v>
      </c>
      <c r="E421" s="21" t="s">
        <v>249</v>
      </c>
      <c r="F421" s="170" t="s">
        <v>528</v>
      </c>
      <c r="G421" s="21">
        <v>1</v>
      </c>
      <c r="H421" s="21"/>
      <c r="I421" s="21"/>
      <c r="J421" s="21"/>
      <c r="K421" s="21"/>
      <c r="L421" s="21"/>
      <c r="M421" s="21"/>
      <c r="N421" s="21"/>
      <c r="O421" s="21"/>
      <c r="P421" s="21"/>
    </row>
    <row r="422" spans="1:16" ht="33" customHeight="1" x14ac:dyDescent="0.35">
      <c r="A422" s="170"/>
      <c r="B422" s="171"/>
      <c r="C422" s="170"/>
      <c r="D422" s="170"/>
      <c r="E422" s="21" t="s">
        <v>11</v>
      </c>
      <c r="F422" s="170"/>
      <c r="G422" s="28">
        <v>2500</v>
      </c>
      <c r="H422" s="28"/>
      <c r="I422" s="28"/>
      <c r="J422" s="28"/>
      <c r="K422" s="28"/>
      <c r="L422" s="28"/>
      <c r="M422" s="28"/>
      <c r="N422" s="21" t="s">
        <v>286</v>
      </c>
      <c r="O422" s="21" t="s">
        <v>77</v>
      </c>
      <c r="P422" s="21"/>
    </row>
    <row r="423" spans="1:16" ht="33" customHeight="1" x14ac:dyDescent="0.35">
      <c r="A423" s="170">
        <v>80</v>
      </c>
      <c r="B423" s="171" t="s">
        <v>555</v>
      </c>
      <c r="C423" s="170" t="s">
        <v>980</v>
      </c>
      <c r="D423" s="170" t="s">
        <v>2</v>
      </c>
      <c r="E423" s="21" t="s">
        <v>249</v>
      </c>
      <c r="F423" s="170" t="s">
        <v>528</v>
      </c>
      <c r="G423" s="21">
        <v>1</v>
      </c>
      <c r="H423" s="21"/>
      <c r="I423" s="21"/>
      <c r="J423" s="21"/>
      <c r="K423" s="21"/>
      <c r="L423" s="21"/>
      <c r="M423" s="21"/>
      <c r="N423" s="21"/>
      <c r="O423" s="21"/>
      <c r="P423" s="21"/>
    </row>
    <row r="424" spans="1:16" ht="33" customHeight="1" x14ac:dyDescent="0.35">
      <c r="A424" s="170"/>
      <c r="B424" s="171"/>
      <c r="C424" s="170"/>
      <c r="D424" s="170"/>
      <c r="E424" s="21" t="s">
        <v>11</v>
      </c>
      <c r="F424" s="170"/>
      <c r="G424" s="28">
        <v>5200</v>
      </c>
      <c r="H424" s="28"/>
      <c r="I424" s="28"/>
      <c r="J424" s="28"/>
      <c r="K424" s="28"/>
      <c r="L424" s="28"/>
      <c r="M424" s="28"/>
      <c r="N424" s="21" t="s">
        <v>568</v>
      </c>
      <c r="O424" s="21" t="s">
        <v>77</v>
      </c>
      <c r="P424" s="21"/>
    </row>
    <row r="425" spans="1:16" ht="33" customHeight="1" x14ac:dyDescent="0.35">
      <c r="A425" s="170">
        <v>81</v>
      </c>
      <c r="B425" s="171" t="s">
        <v>556</v>
      </c>
      <c r="C425" s="170" t="s">
        <v>981</v>
      </c>
      <c r="D425" s="170" t="s">
        <v>2</v>
      </c>
      <c r="E425" s="21" t="s">
        <v>249</v>
      </c>
      <c r="F425" s="170" t="s">
        <v>528</v>
      </c>
      <c r="G425" s="21"/>
      <c r="H425" s="21">
        <v>1</v>
      </c>
      <c r="I425" s="21"/>
      <c r="J425" s="21"/>
      <c r="K425" s="21"/>
      <c r="L425" s="21"/>
      <c r="M425" s="21"/>
      <c r="N425" s="21"/>
      <c r="O425" s="21"/>
      <c r="P425" s="21"/>
    </row>
    <row r="426" spans="1:16" ht="33" customHeight="1" x14ac:dyDescent="0.35">
      <c r="A426" s="170"/>
      <c r="B426" s="171"/>
      <c r="C426" s="170"/>
      <c r="D426" s="170"/>
      <c r="E426" s="21" t="s">
        <v>11</v>
      </c>
      <c r="F426" s="170"/>
      <c r="G426" s="28"/>
      <c r="H426" s="28">
        <v>4900</v>
      </c>
      <c r="I426" s="28"/>
      <c r="J426" s="28"/>
      <c r="K426" s="28"/>
      <c r="L426" s="28"/>
      <c r="M426" s="28"/>
      <c r="N426" s="21" t="s">
        <v>568</v>
      </c>
      <c r="O426" s="21" t="s">
        <v>77</v>
      </c>
      <c r="P426" s="21"/>
    </row>
    <row r="427" spans="1:16" ht="33" customHeight="1" x14ac:dyDescent="0.35">
      <c r="A427" s="170">
        <v>82</v>
      </c>
      <c r="B427" s="171" t="s">
        <v>557</v>
      </c>
      <c r="C427" s="170" t="s">
        <v>981</v>
      </c>
      <c r="D427" s="170" t="s">
        <v>2</v>
      </c>
      <c r="E427" s="21" t="s">
        <v>249</v>
      </c>
      <c r="F427" s="170" t="s">
        <v>528</v>
      </c>
      <c r="G427" s="21"/>
      <c r="H427" s="21"/>
      <c r="I427" s="21"/>
      <c r="J427" s="21"/>
      <c r="K427" s="21">
        <v>1</v>
      </c>
      <c r="L427" s="21"/>
      <c r="M427" s="21"/>
      <c r="N427" s="21"/>
      <c r="O427" s="21"/>
      <c r="P427" s="21"/>
    </row>
    <row r="428" spans="1:16" ht="64.55" customHeight="1" x14ac:dyDescent="0.35">
      <c r="A428" s="170"/>
      <c r="B428" s="171"/>
      <c r="C428" s="170"/>
      <c r="D428" s="170"/>
      <c r="E428" s="21" t="s">
        <v>11</v>
      </c>
      <c r="F428" s="170"/>
      <c r="G428" s="28"/>
      <c r="H428" s="28"/>
      <c r="I428" s="28"/>
      <c r="J428" s="28"/>
      <c r="K428" s="28">
        <v>4500</v>
      </c>
      <c r="L428" s="28"/>
      <c r="M428" s="28"/>
      <c r="N428" s="21" t="s">
        <v>1106</v>
      </c>
      <c r="O428" s="21" t="s">
        <v>77</v>
      </c>
      <c r="P428" s="21"/>
    </row>
    <row r="429" spans="1:16" ht="33" customHeight="1" x14ac:dyDescent="0.35">
      <c r="A429" s="170">
        <v>83</v>
      </c>
      <c r="B429" s="171" t="s">
        <v>558</v>
      </c>
      <c r="C429" s="170" t="s">
        <v>979</v>
      </c>
      <c r="D429" s="170" t="s">
        <v>2</v>
      </c>
      <c r="E429" s="21" t="s">
        <v>249</v>
      </c>
      <c r="F429" s="170" t="s">
        <v>528</v>
      </c>
      <c r="G429" s="21"/>
      <c r="H429" s="21"/>
      <c r="I429" s="21"/>
      <c r="J429" s="21"/>
      <c r="K429" s="21"/>
      <c r="L429" s="21">
        <v>1</v>
      </c>
      <c r="M429" s="21"/>
      <c r="N429" s="21"/>
      <c r="O429" s="21"/>
      <c r="P429" s="21"/>
    </row>
    <row r="430" spans="1:16" ht="64.55" customHeight="1" x14ac:dyDescent="0.35">
      <c r="A430" s="170"/>
      <c r="B430" s="171"/>
      <c r="C430" s="170"/>
      <c r="D430" s="170"/>
      <c r="E430" s="21" t="s">
        <v>11</v>
      </c>
      <c r="F430" s="170"/>
      <c r="G430" s="28"/>
      <c r="H430" s="28"/>
      <c r="I430" s="28"/>
      <c r="J430" s="28"/>
      <c r="K430" s="28"/>
      <c r="L430" s="28">
        <v>4500</v>
      </c>
      <c r="M430" s="28"/>
      <c r="N430" s="166" t="s">
        <v>1106</v>
      </c>
      <c r="O430" s="21" t="s">
        <v>77</v>
      </c>
      <c r="P430" s="21"/>
    </row>
    <row r="431" spans="1:16" ht="22.25" customHeight="1" x14ac:dyDescent="0.35">
      <c r="A431" s="21"/>
      <c r="B431" s="35" t="s">
        <v>332</v>
      </c>
      <c r="C431" s="21"/>
      <c r="D431" s="21"/>
      <c r="E431" s="21"/>
      <c r="F431" s="21"/>
      <c r="G431" s="21"/>
      <c r="H431" s="21"/>
      <c r="I431" s="21"/>
      <c r="J431" s="21"/>
      <c r="K431" s="21"/>
      <c r="L431" s="21"/>
      <c r="M431" s="21"/>
      <c r="N431" s="21"/>
      <c r="O431" s="21"/>
      <c r="P431" s="21"/>
    </row>
    <row r="432" spans="1:16" ht="24" customHeight="1" x14ac:dyDescent="0.35">
      <c r="A432" s="170">
        <v>84</v>
      </c>
      <c r="B432" s="171" t="s">
        <v>559</v>
      </c>
      <c r="C432" s="170" t="s">
        <v>979</v>
      </c>
      <c r="D432" s="170" t="s">
        <v>2</v>
      </c>
      <c r="E432" s="21" t="s">
        <v>249</v>
      </c>
      <c r="F432" s="170" t="s">
        <v>528</v>
      </c>
      <c r="G432" s="21"/>
      <c r="H432" s="21">
        <v>1</v>
      </c>
      <c r="I432" s="21"/>
      <c r="J432" s="21"/>
      <c r="K432" s="21"/>
      <c r="L432" s="21"/>
      <c r="M432" s="21"/>
      <c r="N432" s="21"/>
      <c r="O432" s="21"/>
      <c r="P432" s="21"/>
    </row>
    <row r="433" spans="1:16" ht="63" customHeight="1" x14ac:dyDescent="0.35">
      <c r="A433" s="170"/>
      <c r="B433" s="171"/>
      <c r="C433" s="170"/>
      <c r="D433" s="170"/>
      <c r="E433" s="21" t="s">
        <v>11</v>
      </c>
      <c r="F433" s="170"/>
      <c r="G433" s="28"/>
      <c r="H433" s="28">
        <v>350</v>
      </c>
      <c r="I433" s="28"/>
      <c r="J433" s="28"/>
      <c r="K433" s="28"/>
      <c r="L433" s="28"/>
      <c r="M433" s="28"/>
      <c r="N433" s="21" t="s">
        <v>638</v>
      </c>
      <c r="O433" s="21"/>
      <c r="P433" s="21"/>
    </row>
    <row r="434" spans="1:16" ht="22.25" customHeight="1" x14ac:dyDescent="0.35">
      <c r="A434" s="21"/>
      <c r="B434" s="35" t="s">
        <v>838</v>
      </c>
      <c r="C434" s="21"/>
      <c r="D434" s="21"/>
      <c r="E434" s="21"/>
      <c r="F434" s="21"/>
      <c r="G434" s="21"/>
      <c r="H434" s="21"/>
      <c r="I434" s="21"/>
      <c r="J434" s="21"/>
      <c r="K434" s="21"/>
      <c r="L434" s="21"/>
      <c r="M434" s="21"/>
      <c r="N434" s="21"/>
      <c r="O434" s="21"/>
      <c r="P434" s="21"/>
    </row>
    <row r="435" spans="1:16" ht="16.5" customHeight="1" x14ac:dyDescent="0.35">
      <c r="A435" s="170">
        <v>85</v>
      </c>
      <c r="B435" s="171" t="s">
        <v>560</v>
      </c>
      <c r="C435" s="170" t="s">
        <v>979</v>
      </c>
      <c r="D435" s="170" t="s">
        <v>2</v>
      </c>
      <c r="E435" s="21" t="s">
        <v>249</v>
      </c>
      <c r="F435" s="170" t="s">
        <v>528</v>
      </c>
      <c r="G435" s="21"/>
      <c r="H435" s="21"/>
      <c r="I435" s="21">
        <v>1</v>
      </c>
      <c r="J435" s="21"/>
      <c r="K435" s="21"/>
      <c r="L435" s="21"/>
      <c r="M435" s="21"/>
      <c r="N435" s="21"/>
      <c r="O435" s="21"/>
      <c r="P435" s="21"/>
    </row>
    <row r="436" spans="1:16" ht="63" customHeight="1" x14ac:dyDescent="0.35">
      <c r="A436" s="170"/>
      <c r="B436" s="171"/>
      <c r="C436" s="170"/>
      <c r="D436" s="170"/>
      <c r="E436" s="21" t="s">
        <v>11</v>
      </c>
      <c r="F436" s="170"/>
      <c r="G436" s="28"/>
      <c r="H436" s="28"/>
      <c r="I436" s="28" t="s">
        <v>282</v>
      </c>
      <c r="J436" s="28"/>
      <c r="K436" s="28"/>
      <c r="L436" s="28"/>
      <c r="M436" s="28"/>
      <c r="N436" s="166" t="s">
        <v>1106</v>
      </c>
      <c r="O436" s="21" t="s">
        <v>77</v>
      </c>
      <c r="P436" s="21"/>
    </row>
    <row r="437" spans="1:16" ht="27" customHeight="1" x14ac:dyDescent="0.35">
      <c r="A437" s="21"/>
      <c r="B437" s="35" t="s">
        <v>823</v>
      </c>
      <c r="C437" s="21"/>
      <c r="D437" s="21"/>
      <c r="E437" s="21"/>
      <c r="F437" s="21"/>
      <c r="G437" s="21"/>
      <c r="H437" s="21"/>
      <c r="I437" s="21"/>
      <c r="J437" s="21"/>
      <c r="K437" s="21"/>
      <c r="L437" s="21"/>
      <c r="M437" s="21"/>
      <c r="N437" s="21"/>
      <c r="O437" s="21"/>
      <c r="P437" s="21"/>
    </row>
    <row r="438" spans="1:16" ht="33.799999999999997" customHeight="1" x14ac:dyDescent="0.35">
      <c r="A438" s="170">
        <v>86</v>
      </c>
      <c r="B438" s="171" t="s">
        <v>561</v>
      </c>
      <c r="C438" s="170" t="s">
        <v>979</v>
      </c>
      <c r="D438" s="170" t="s">
        <v>2</v>
      </c>
      <c r="E438" s="21" t="s">
        <v>249</v>
      </c>
      <c r="F438" s="170" t="s">
        <v>528</v>
      </c>
      <c r="G438" s="21"/>
      <c r="H438" s="21"/>
      <c r="I438" s="21">
        <v>1</v>
      </c>
      <c r="J438" s="21"/>
      <c r="K438" s="21"/>
      <c r="L438" s="21"/>
      <c r="M438" s="21"/>
      <c r="N438" s="21"/>
      <c r="O438" s="21"/>
      <c r="P438" s="21"/>
    </row>
    <row r="439" spans="1:16" ht="60.8" customHeight="1" x14ac:dyDescent="0.35">
      <c r="A439" s="170"/>
      <c r="B439" s="171"/>
      <c r="C439" s="170"/>
      <c r="D439" s="170"/>
      <c r="E439" s="21" t="s">
        <v>11</v>
      </c>
      <c r="F439" s="170"/>
      <c r="G439" s="28"/>
      <c r="H439" s="28"/>
      <c r="I439" s="28" t="s">
        <v>282</v>
      </c>
      <c r="J439" s="28"/>
      <c r="K439" s="28"/>
      <c r="L439" s="28"/>
      <c r="M439" s="28"/>
      <c r="N439" s="166" t="s">
        <v>1106</v>
      </c>
      <c r="O439" s="21" t="s">
        <v>77</v>
      </c>
      <c r="P439" s="21"/>
    </row>
    <row r="440" spans="1:16" ht="33" customHeight="1" x14ac:dyDescent="0.35">
      <c r="A440" s="21"/>
      <c r="B440" s="35" t="s">
        <v>489</v>
      </c>
      <c r="C440" s="21"/>
      <c r="D440" s="21"/>
      <c r="E440" s="21"/>
      <c r="F440" s="21"/>
      <c r="G440" s="21"/>
      <c r="H440" s="21"/>
      <c r="I440" s="21"/>
      <c r="J440" s="21"/>
      <c r="K440" s="21"/>
      <c r="L440" s="21"/>
      <c r="M440" s="21"/>
      <c r="N440" s="21"/>
      <c r="O440" s="21"/>
      <c r="P440" s="21"/>
    </row>
    <row r="441" spans="1:16" ht="38.25" customHeight="1" x14ac:dyDescent="0.35">
      <c r="A441" s="170">
        <v>87</v>
      </c>
      <c r="B441" s="171" t="s">
        <v>562</v>
      </c>
      <c r="C441" s="170" t="s">
        <v>979</v>
      </c>
      <c r="D441" s="170" t="s">
        <v>2</v>
      </c>
      <c r="E441" s="21" t="s">
        <v>249</v>
      </c>
      <c r="F441" s="170" t="s">
        <v>528</v>
      </c>
      <c r="G441" s="21"/>
      <c r="H441" s="21"/>
      <c r="I441" s="21"/>
      <c r="J441" s="21">
        <v>1</v>
      </c>
      <c r="K441" s="21"/>
      <c r="L441" s="21"/>
      <c r="M441" s="21"/>
      <c r="N441" s="21"/>
      <c r="O441" s="21"/>
      <c r="P441" s="21"/>
    </row>
    <row r="442" spans="1:16" ht="66.05" customHeight="1" x14ac:dyDescent="0.35">
      <c r="A442" s="170"/>
      <c r="B442" s="171"/>
      <c r="C442" s="170"/>
      <c r="D442" s="170"/>
      <c r="E442" s="21" t="s">
        <v>11</v>
      </c>
      <c r="F442" s="170"/>
      <c r="G442" s="28"/>
      <c r="H442" s="28"/>
      <c r="I442" s="28"/>
      <c r="J442" s="28">
        <v>1400</v>
      </c>
      <c r="K442" s="28"/>
      <c r="L442" s="28"/>
      <c r="M442" s="28"/>
      <c r="N442" s="166" t="s">
        <v>1106</v>
      </c>
      <c r="O442" s="21" t="s">
        <v>77</v>
      </c>
      <c r="P442" s="21"/>
    </row>
    <row r="443" spans="1:16" ht="22.25" customHeight="1" x14ac:dyDescent="0.35">
      <c r="A443" s="21"/>
      <c r="B443" s="35" t="s">
        <v>505</v>
      </c>
      <c r="C443" s="21"/>
      <c r="D443" s="21"/>
      <c r="E443" s="21"/>
      <c r="F443" s="21"/>
      <c r="G443" s="21"/>
      <c r="H443" s="21"/>
      <c r="I443" s="21"/>
      <c r="J443" s="21"/>
      <c r="K443" s="21"/>
      <c r="L443" s="21"/>
      <c r="M443" s="21"/>
      <c r="N443" s="21"/>
      <c r="O443" s="21"/>
      <c r="P443" s="21"/>
    </row>
    <row r="444" spans="1:16" ht="39.75" customHeight="1" x14ac:dyDescent="0.35">
      <c r="A444" s="170">
        <v>88</v>
      </c>
      <c r="B444" s="171" t="s">
        <v>563</v>
      </c>
      <c r="C444" s="170" t="s">
        <v>979</v>
      </c>
      <c r="D444" s="170" t="s">
        <v>2</v>
      </c>
      <c r="E444" s="21" t="s">
        <v>249</v>
      </c>
      <c r="F444" s="170" t="s">
        <v>528</v>
      </c>
      <c r="G444" s="21"/>
      <c r="H444" s="21"/>
      <c r="I444" s="21">
        <v>1</v>
      </c>
      <c r="J444" s="21"/>
      <c r="K444" s="21"/>
      <c r="L444" s="21"/>
      <c r="M444" s="21"/>
      <c r="N444" s="21"/>
      <c r="O444" s="21"/>
      <c r="P444" s="21"/>
    </row>
    <row r="445" spans="1:16" ht="39.75" customHeight="1" x14ac:dyDescent="0.35">
      <c r="A445" s="170"/>
      <c r="B445" s="171"/>
      <c r="C445" s="170"/>
      <c r="D445" s="170"/>
      <c r="E445" s="21" t="s">
        <v>11</v>
      </c>
      <c r="F445" s="170"/>
      <c r="G445" s="28"/>
      <c r="H445" s="28"/>
      <c r="I445" s="28">
        <v>257.7</v>
      </c>
      <c r="J445" s="28"/>
      <c r="K445" s="28"/>
      <c r="L445" s="28"/>
      <c r="M445" s="28"/>
      <c r="N445" s="21" t="s">
        <v>286</v>
      </c>
      <c r="O445" s="21" t="s">
        <v>77</v>
      </c>
      <c r="P445" s="21"/>
    </row>
    <row r="446" spans="1:16" s="8" customFormat="1" ht="88.5" customHeight="1" x14ac:dyDescent="0.35">
      <c r="A446" s="21">
        <v>89</v>
      </c>
      <c r="B446" s="27" t="s">
        <v>564</v>
      </c>
      <c r="C446" s="21" t="s">
        <v>551</v>
      </c>
      <c r="D446" s="21" t="s">
        <v>2</v>
      </c>
      <c r="E446" s="21" t="s">
        <v>249</v>
      </c>
      <c r="F446" s="21" t="s">
        <v>550</v>
      </c>
      <c r="G446" s="58">
        <v>45</v>
      </c>
      <c r="H446" s="58">
        <v>26</v>
      </c>
      <c r="I446" s="58">
        <v>20</v>
      </c>
      <c r="J446" s="58">
        <v>19</v>
      </c>
      <c r="K446" s="58">
        <v>19</v>
      </c>
      <c r="L446" s="58">
        <v>20</v>
      </c>
      <c r="M446" s="58">
        <v>5</v>
      </c>
      <c r="N446" s="29"/>
      <c r="O446" s="29"/>
      <c r="P446" s="29"/>
    </row>
    <row r="447" spans="1:16" ht="25.4" customHeight="1" x14ac:dyDescent="0.35">
      <c r="A447" s="170"/>
      <c r="B447" s="171" t="s">
        <v>510</v>
      </c>
      <c r="C447" s="170"/>
      <c r="D447" s="170"/>
      <c r="E447" s="21" t="s">
        <v>249</v>
      </c>
      <c r="F447" s="170" t="s">
        <v>550</v>
      </c>
      <c r="G447" s="21">
        <v>1</v>
      </c>
      <c r="H447" s="21">
        <v>1</v>
      </c>
      <c r="I447" s="21">
        <v>1</v>
      </c>
      <c r="J447" s="21">
        <v>2</v>
      </c>
      <c r="K447" s="21">
        <v>1</v>
      </c>
      <c r="L447" s="21">
        <v>2</v>
      </c>
      <c r="M447" s="21">
        <v>1</v>
      </c>
      <c r="N447" s="21"/>
      <c r="O447" s="21"/>
      <c r="P447" s="170" t="s">
        <v>78</v>
      </c>
    </row>
    <row r="448" spans="1:16" ht="38.25" customHeight="1" x14ac:dyDescent="0.35">
      <c r="A448" s="170"/>
      <c r="B448" s="171"/>
      <c r="C448" s="170"/>
      <c r="D448" s="170"/>
      <c r="E448" s="21" t="s">
        <v>11</v>
      </c>
      <c r="F448" s="170"/>
      <c r="G448" s="28">
        <v>85.6</v>
      </c>
      <c r="H448" s="28">
        <v>168</v>
      </c>
      <c r="I448" s="28">
        <v>150</v>
      </c>
      <c r="J448" s="28">
        <v>200</v>
      </c>
      <c r="K448" s="28">
        <v>100</v>
      </c>
      <c r="L448" s="28">
        <v>200</v>
      </c>
      <c r="M448" s="28">
        <v>100</v>
      </c>
      <c r="N448" s="21" t="s">
        <v>286</v>
      </c>
      <c r="O448" s="21" t="s">
        <v>79</v>
      </c>
      <c r="P448" s="170"/>
    </row>
    <row r="449" spans="1:16" ht="25.4" customHeight="1" x14ac:dyDescent="0.35">
      <c r="A449" s="170"/>
      <c r="B449" s="171" t="s">
        <v>511</v>
      </c>
      <c r="C449" s="170"/>
      <c r="D449" s="170"/>
      <c r="E449" s="21" t="s">
        <v>249</v>
      </c>
      <c r="F449" s="170" t="s">
        <v>550</v>
      </c>
      <c r="G449" s="21">
        <v>3</v>
      </c>
      <c r="H449" s="21">
        <v>1</v>
      </c>
      <c r="I449" s="21">
        <v>1</v>
      </c>
      <c r="J449" s="21">
        <v>1</v>
      </c>
      <c r="K449" s="21">
        <v>1</v>
      </c>
      <c r="L449" s="21">
        <v>2</v>
      </c>
      <c r="M449" s="21">
        <v>0</v>
      </c>
      <c r="N449" s="21"/>
      <c r="O449" s="21"/>
      <c r="P449" s="170" t="s">
        <v>80</v>
      </c>
    </row>
    <row r="450" spans="1:16" ht="33" customHeight="1" x14ac:dyDescent="0.35">
      <c r="A450" s="170"/>
      <c r="B450" s="171"/>
      <c r="C450" s="170"/>
      <c r="D450" s="170"/>
      <c r="E450" s="21" t="s">
        <v>11</v>
      </c>
      <c r="F450" s="170"/>
      <c r="G450" s="28">
        <v>332</v>
      </c>
      <c r="H450" s="28">
        <v>232.8</v>
      </c>
      <c r="I450" s="28">
        <v>142.6</v>
      </c>
      <c r="J450" s="28">
        <v>100</v>
      </c>
      <c r="K450" s="28">
        <v>100</v>
      </c>
      <c r="L450" s="28">
        <v>200</v>
      </c>
      <c r="M450" s="28">
        <v>0</v>
      </c>
      <c r="N450" s="21" t="s">
        <v>25</v>
      </c>
      <c r="O450" s="21" t="s">
        <v>79</v>
      </c>
      <c r="P450" s="170"/>
    </row>
    <row r="451" spans="1:16" ht="25.4" customHeight="1" x14ac:dyDescent="0.35">
      <c r="A451" s="170"/>
      <c r="B451" s="171" t="s">
        <v>512</v>
      </c>
      <c r="C451" s="170"/>
      <c r="D451" s="170"/>
      <c r="E451" s="21" t="s">
        <v>249</v>
      </c>
      <c r="F451" s="170" t="s">
        <v>550</v>
      </c>
      <c r="G451" s="21">
        <v>6</v>
      </c>
      <c r="H451" s="21">
        <v>1</v>
      </c>
      <c r="I451" s="21">
        <v>1</v>
      </c>
      <c r="J451" s="21">
        <v>1</v>
      </c>
      <c r="K451" s="21">
        <v>1</v>
      </c>
      <c r="L451" s="21">
        <v>1</v>
      </c>
      <c r="M451" s="21">
        <v>0</v>
      </c>
      <c r="N451" s="21"/>
      <c r="O451" s="21"/>
      <c r="P451" s="170" t="s">
        <v>81</v>
      </c>
    </row>
    <row r="452" spans="1:16" ht="58.6" customHeight="1" x14ac:dyDescent="0.35">
      <c r="A452" s="170"/>
      <c r="B452" s="171"/>
      <c r="C452" s="170"/>
      <c r="D452" s="170"/>
      <c r="E452" s="21" t="s">
        <v>11</v>
      </c>
      <c r="F452" s="170"/>
      <c r="G452" s="28">
        <v>472.8</v>
      </c>
      <c r="H452" s="28">
        <v>233.2</v>
      </c>
      <c r="I452" s="28" t="s">
        <v>282</v>
      </c>
      <c r="J452" s="28">
        <v>100</v>
      </c>
      <c r="K452" s="28">
        <v>100</v>
      </c>
      <c r="L452" s="28">
        <v>100</v>
      </c>
      <c r="M452" s="28">
        <v>0</v>
      </c>
      <c r="N452" s="21" t="s">
        <v>286</v>
      </c>
      <c r="O452" s="21" t="s">
        <v>79</v>
      </c>
      <c r="P452" s="170"/>
    </row>
    <row r="453" spans="1:16" ht="25.4" customHeight="1" x14ac:dyDescent="0.35">
      <c r="A453" s="170"/>
      <c r="B453" s="171" t="s">
        <v>565</v>
      </c>
      <c r="C453" s="170"/>
      <c r="D453" s="170"/>
      <c r="E453" s="21" t="s">
        <v>249</v>
      </c>
      <c r="F453" s="170" t="s">
        <v>550</v>
      </c>
      <c r="G453" s="21">
        <v>3</v>
      </c>
      <c r="H453" s="21">
        <v>2</v>
      </c>
      <c r="I453" s="21">
        <v>2</v>
      </c>
      <c r="J453" s="21">
        <v>1</v>
      </c>
      <c r="K453" s="21">
        <v>1</v>
      </c>
      <c r="L453" s="21">
        <v>2</v>
      </c>
      <c r="M453" s="21">
        <v>0</v>
      </c>
      <c r="N453" s="21"/>
      <c r="O453" s="21"/>
      <c r="P453" s="170" t="s">
        <v>82</v>
      </c>
    </row>
    <row r="454" spans="1:16" ht="37.549999999999997" customHeight="1" x14ac:dyDescent="0.35">
      <c r="A454" s="170"/>
      <c r="B454" s="171"/>
      <c r="C454" s="170"/>
      <c r="D454" s="170"/>
      <c r="E454" s="21" t="s">
        <v>11</v>
      </c>
      <c r="F454" s="170"/>
      <c r="G454" s="28">
        <v>216.8</v>
      </c>
      <c r="H454" s="28">
        <v>509.7</v>
      </c>
      <c r="I454" s="28">
        <v>150</v>
      </c>
      <c r="J454" s="28">
        <v>100</v>
      </c>
      <c r="K454" s="28">
        <v>100</v>
      </c>
      <c r="L454" s="28">
        <v>100</v>
      </c>
      <c r="M454" s="28">
        <v>0</v>
      </c>
      <c r="N454" s="21" t="s">
        <v>286</v>
      </c>
      <c r="O454" s="21" t="s">
        <v>79</v>
      </c>
      <c r="P454" s="170"/>
    </row>
    <row r="455" spans="1:16" ht="25.4" customHeight="1" x14ac:dyDescent="0.35">
      <c r="A455" s="170"/>
      <c r="B455" s="171" t="s">
        <v>514</v>
      </c>
      <c r="C455" s="170"/>
      <c r="D455" s="170"/>
      <c r="E455" s="21" t="s">
        <v>249</v>
      </c>
      <c r="F455" s="170" t="s">
        <v>550</v>
      </c>
      <c r="G455" s="21">
        <v>4</v>
      </c>
      <c r="H455" s="21">
        <v>3</v>
      </c>
      <c r="I455" s="21">
        <v>1</v>
      </c>
      <c r="J455" s="21">
        <v>1</v>
      </c>
      <c r="K455" s="21">
        <v>1</v>
      </c>
      <c r="L455" s="21">
        <v>1</v>
      </c>
      <c r="M455" s="21">
        <v>0</v>
      </c>
      <c r="N455" s="21"/>
      <c r="O455" s="21"/>
      <c r="P455" s="170" t="s">
        <v>82</v>
      </c>
    </row>
    <row r="456" spans="1:16" ht="52.5" customHeight="1" x14ac:dyDescent="0.35">
      <c r="A456" s="170"/>
      <c r="B456" s="171"/>
      <c r="C456" s="170"/>
      <c r="D456" s="170"/>
      <c r="E456" s="21" t="s">
        <v>11</v>
      </c>
      <c r="F456" s="170"/>
      <c r="G456" s="28">
        <v>645.9</v>
      </c>
      <c r="H456" s="28">
        <v>370.6</v>
      </c>
      <c r="I456" s="28">
        <v>370</v>
      </c>
      <c r="J456" s="28">
        <v>100</v>
      </c>
      <c r="K456" s="28">
        <v>100</v>
      </c>
      <c r="L456" s="28">
        <v>100</v>
      </c>
      <c r="M456" s="28">
        <v>0</v>
      </c>
      <c r="N456" s="21" t="s">
        <v>25</v>
      </c>
      <c r="O456" s="21" t="s">
        <v>79</v>
      </c>
      <c r="P456" s="170"/>
    </row>
    <row r="457" spans="1:16" ht="25.4" customHeight="1" x14ac:dyDescent="0.35">
      <c r="A457" s="170"/>
      <c r="B457" s="171" t="s">
        <v>566</v>
      </c>
      <c r="C457" s="170"/>
      <c r="D457" s="170"/>
      <c r="E457" s="21" t="s">
        <v>249</v>
      </c>
      <c r="F457" s="170" t="s">
        <v>550</v>
      </c>
      <c r="G457" s="21">
        <v>1</v>
      </c>
      <c r="H457" s="21">
        <v>1</v>
      </c>
      <c r="I457" s="21">
        <v>1</v>
      </c>
      <c r="J457" s="21">
        <v>1</v>
      </c>
      <c r="K457" s="21">
        <v>1</v>
      </c>
      <c r="L457" s="21">
        <v>2</v>
      </c>
      <c r="M457" s="21">
        <v>0</v>
      </c>
      <c r="N457" s="21"/>
      <c r="O457" s="21"/>
      <c r="P457" s="170" t="s">
        <v>78</v>
      </c>
    </row>
    <row r="458" spans="1:16" ht="48.75" customHeight="1" x14ac:dyDescent="0.35">
      <c r="A458" s="170"/>
      <c r="B458" s="171"/>
      <c r="C458" s="170"/>
      <c r="D458" s="170"/>
      <c r="E458" s="21" t="s">
        <v>11</v>
      </c>
      <c r="F458" s="170"/>
      <c r="G458" s="28">
        <v>48.4</v>
      </c>
      <c r="H458" s="28">
        <v>132.6</v>
      </c>
      <c r="I458" s="28">
        <v>154.1</v>
      </c>
      <c r="J458" s="28">
        <v>100</v>
      </c>
      <c r="K458" s="28">
        <v>100</v>
      </c>
      <c r="L458" s="28">
        <v>100</v>
      </c>
      <c r="M458" s="28">
        <v>0</v>
      </c>
      <c r="N458" s="21" t="s">
        <v>286</v>
      </c>
      <c r="O458" s="21" t="s">
        <v>79</v>
      </c>
      <c r="P458" s="170"/>
    </row>
    <row r="459" spans="1:16" ht="25.4" customHeight="1" x14ac:dyDescent="0.35">
      <c r="A459" s="170"/>
      <c r="B459" s="171" t="s">
        <v>516</v>
      </c>
      <c r="C459" s="170"/>
      <c r="D459" s="170"/>
      <c r="E459" s="21" t="s">
        <v>249</v>
      </c>
      <c r="F459" s="170" t="s">
        <v>550</v>
      </c>
      <c r="G459" s="21">
        <v>0</v>
      </c>
      <c r="H459" s="21">
        <v>1</v>
      </c>
      <c r="I459" s="21">
        <v>2</v>
      </c>
      <c r="J459" s="21">
        <v>1</v>
      </c>
      <c r="K459" s="21">
        <v>1</v>
      </c>
      <c r="L459" s="21">
        <v>1</v>
      </c>
      <c r="M459" s="21">
        <v>0</v>
      </c>
      <c r="N459" s="21"/>
      <c r="O459" s="21"/>
      <c r="P459" s="170" t="s">
        <v>83</v>
      </c>
    </row>
    <row r="460" spans="1:16" ht="67.599999999999994" customHeight="1" x14ac:dyDescent="0.35">
      <c r="A460" s="170"/>
      <c r="B460" s="171"/>
      <c r="C460" s="170"/>
      <c r="D460" s="170"/>
      <c r="E460" s="21" t="s">
        <v>11</v>
      </c>
      <c r="F460" s="170"/>
      <c r="G460" s="28">
        <v>0</v>
      </c>
      <c r="H460" s="28">
        <v>131.80000000000001</v>
      </c>
      <c r="I460" s="28" t="s">
        <v>282</v>
      </c>
      <c r="J460" s="28">
        <v>100</v>
      </c>
      <c r="K460" s="28">
        <v>100</v>
      </c>
      <c r="L460" s="28">
        <v>100</v>
      </c>
      <c r="M460" s="28">
        <v>0</v>
      </c>
      <c r="N460" s="21" t="s">
        <v>286</v>
      </c>
      <c r="O460" s="21" t="s">
        <v>79</v>
      </c>
      <c r="P460" s="170"/>
    </row>
    <row r="461" spans="1:16" ht="25.4" customHeight="1" x14ac:dyDescent="0.35">
      <c r="A461" s="170"/>
      <c r="B461" s="171" t="s">
        <v>517</v>
      </c>
      <c r="C461" s="170"/>
      <c r="D461" s="170"/>
      <c r="E461" s="21" t="s">
        <v>249</v>
      </c>
      <c r="F461" s="170" t="s">
        <v>550</v>
      </c>
      <c r="G461" s="21">
        <v>2</v>
      </c>
      <c r="H461" s="21">
        <v>2</v>
      </c>
      <c r="I461" s="21">
        <v>1</v>
      </c>
      <c r="J461" s="21">
        <v>1</v>
      </c>
      <c r="K461" s="21">
        <v>1</v>
      </c>
      <c r="L461" s="21">
        <v>2</v>
      </c>
      <c r="M461" s="21">
        <v>0</v>
      </c>
      <c r="N461" s="21"/>
      <c r="O461" s="21"/>
      <c r="P461" s="170" t="s">
        <v>82</v>
      </c>
    </row>
    <row r="462" spans="1:16" ht="45" customHeight="1" x14ac:dyDescent="0.35">
      <c r="A462" s="170"/>
      <c r="B462" s="171"/>
      <c r="C462" s="170"/>
      <c r="D462" s="170"/>
      <c r="E462" s="21" t="s">
        <v>11</v>
      </c>
      <c r="F462" s="170"/>
      <c r="G462" s="28">
        <v>335.1</v>
      </c>
      <c r="H462" s="28">
        <v>154.6</v>
      </c>
      <c r="I462" s="28">
        <v>274.3</v>
      </c>
      <c r="J462" s="28">
        <v>100</v>
      </c>
      <c r="K462" s="28">
        <v>100</v>
      </c>
      <c r="L462" s="28">
        <v>200</v>
      </c>
      <c r="M462" s="28">
        <v>0</v>
      </c>
      <c r="N462" s="21" t="s">
        <v>286</v>
      </c>
      <c r="O462" s="21" t="s">
        <v>79</v>
      </c>
      <c r="P462" s="170"/>
    </row>
    <row r="463" spans="1:16" ht="25.4" customHeight="1" x14ac:dyDescent="0.35">
      <c r="A463" s="170"/>
      <c r="B463" s="171" t="s">
        <v>823</v>
      </c>
      <c r="C463" s="170"/>
      <c r="D463" s="170"/>
      <c r="E463" s="21" t="s">
        <v>249</v>
      </c>
      <c r="F463" s="170" t="s">
        <v>550</v>
      </c>
      <c r="G463" s="21">
        <v>3</v>
      </c>
      <c r="H463" s="21">
        <v>2</v>
      </c>
      <c r="I463" s="21">
        <v>1</v>
      </c>
      <c r="J463" s="21">
        <v>2</v>
      </c>
      <c r="K463" s="21">
        <v>1</v>
      </c>
      <c r="L463" s="21">
        <v>1</v>
      </c>
      <c r="M463" s="21">
        <v>0</v>
      </c>
      <c r="N463" s="21"/>
      <c r="O463" s="21"/>
      <c r="P463" s="170" t="s">
        <v>84</v>
      </c>
    </row>
    <row r="464" spans="1:16" ht="53.3" customHeight="1" x14ac:dyDescent="0.35">
      <c r="A464" s="170"/>
      <c r="B464" s="171"/>
      <c r="C464" s="170"/>
      <c r="D464" s="170"/>
      <c r="E464" s="21" t="s">
        <v>11</v>
      </c>
      <c r="F464" s="170"/>
      <c r="G464" s="28">
        <v>519.6</v>
      </c>
      <c r="H464" s="28">
        <v>205.4</v>
      </c>
      <c r="I464" s="28" t="s">
        <v>282</v>
      </c>
      <c r="J464" s="28">
        <v>200</v>
      </c>
      <c r="K464" s="28">
        <v>100</v>
      </c>
      <c r="L464" s="28">
        <v>100</v>
      </c>
      <c r="M464" s="28">
        <v>0</v>
      </c>
      <c r="N464" s="21" t="s">
        <v>286</v>
      </c>
      <c r="O464" s="21" t="s">
        <v>79</v>
      </c>
      <c r="P464" s="170"/>
    </row>
    <row r="465" spans="1:16" ht="25.4" customHeight="1" x14ac:dyDescent="0.35">
      <c r="A465" s="170"/>
      <c r="B465" s="171" t="s">
        <v>519</v>
      </c>
      <c r="C465" s="170"/>
      <c r="D465" s="170"/>
      <c r="E465" s="21" t="s">
        <v>249</v>
      </c>
      <c r="F465" s="170" t="s">
        <v>550</v>
      </c>
      <c r="G465" s="21">
        <v>3</v>
      </c>
      <c r="H465" s="21">
        <v>5</v>
      </c>
      <c r="I465" s="21">
        <v>3</v>
      </c>
      <c r="J465" s="21">
        <v>2</v>
      </c>
      <c r="K465" s="21">
        <v>2</v>
      </c>
      <c r="L465" s="21">
        <v>1</v>
      </c>
      <c r="M465" s="21">
        <v>1</v>
      </c>
      <c r="N465" s="21"/>
      <c r="O465" s="21"/>
      <c r="P465" s="170" t="s">
        <v>84</v>
      </c>
    </row>
    <row r="466" spans="1:16" ht="38.25" customHeight="1" x14ac:dyDescent="0.35">
      <c r="A466" s="170"/>
      <c r="B466" s="171"/>
      <c r="C466" s="170"/>
      <c r="D466" s="170"/>
      <c r="E466" s="21" t="s">
        <v>11</v>
      </c>
      <c r="F466" s="170"/>
      <c r="G466" s="28">
        <v>556.4</v>
      </c>
      <c r="H466" s="28">
        <v>518.29999999999995</v>
      </c>
      <c r="I466" s="28">
        <v>250</v>
      </c>
      <c r="J466" s="28">
        <v>200</v>
      </c>
      <c r="K466" s="28">
        <v>200</v>
      </c>
      <c r="L466" s="28">
        <v>100</v>
      </c>
      <c r="M466" s="28">
        <v>100</v>
      </c>
      <c r="N466" s="21" t="s">
        <v>286</v>
      </c>
      <c r="O466" s="21" t="s">
        <v>79</v>
      </c>
      <c r="P466" s="170"/>
    </row>
    <row r="467" spans="1:16" ht="25.4" customHeight="1" x14ac:dyDescent="0.35">
      <c r="A467" s="170"/>
      <c r="B467" s="171" t="s">
        <v>520</v>
      </c>
      <c r="C467" s="170"/>
      <c r="D467" s="170"/>
      <c r="E467" s="21" t="s">
        <v>249</v>
      </c>
      <c r="F467" s="170" t="s">
        <v>550</v>
      </c>
      <c r="G467" s="21">
        <v>4</v>
      </c>
      <c r="H467" s="21">
        <v>2</v>
      </c>
      <c r="I467" s="21">
        <v>1</v>
      </c>
      <c r="J467" s="21">
        <v>1</v>
      </c>
      <c r="K467" s="21">
        <v>1</v>
      </c>
      <c r="L467" s="21">
        <v>1</v>
      </c>
      <c r="M467" s="21">
        <v>0</v>
      </c>
      <c r="N467" s="21"/>
      <c r="O467" s="21"/>
      <c r="P467" s="170" t="s">
        <v>84</v>
      </c>
    </row>
    <row r="468" spans="1:16" ht="48.75" customHeight="1" x14ac:dyDescent="0.35">
      <c r="A468" s="170"/>
      <c r="B468" s="171"/>
      <c r="C468" s="170"/>
      <c r="D468" s="170"/>
      <c r="E468" s="21" t="s">
        <v>11</v>
      </c>
      <c r="F468" s="170"/>
      <c r="G468" s="28">
        <v>539</v>
      </c>
      <c r="H468" s="28">
        <v>89.9</v>
      </c>
      <c r="I468" s="28">
        <v>265.39999999999998</v>
      </c>
      <c r="J468" s="28">
        <v>100</v>
      </c>
      <c r="K468" s="28">
        <v>100</v>
      </c>
      <c r="L468" s="28">
        <v>100</v>
      </c>
      <c r="M468" s="28">
        <v>0</v>
      </c>
      <c r="N468" s="21" t="s">
        <v>286</v>
      </c>
      <c r="O468" s="21" t="s">
        <v>79</v>
      </c>
      <c r="P468" s="170"/>
    </row>
    <row r="469" spans="1:16" ht="25.4" customHeight="1" x14ac:dyDescent="0.35">
      <c r="A469" s="170"/>
      <c r="B469" s="171" t="s">
        <v>521</v>
      </c>
      <c r="C469" s="170"/>
      <c r="D469" s="170"/>
      <c r="E469" s="21" t="s">
        <v>249</v>
      </c>
      <c r="F469" s="170" t="s">
        <v>550</v>
      </c>
      <c r="G469" s="21">
        <v>3</v>
      </c>
      <c r="H469" s="21">
        <v>1</v>
      </c>
      <c r="I469" s="21">
        <v>1</v>
      </c>
      <c r="J469" s="21">
        <v>1</v>
      </c>
      <c r="K469" s="21">
        <v>2</v>
      </c>
      <c r="L469" s="21">
        <v>1</v>
      </c>
      <c r="M469" s="21">
        <v>1</v>
      </c>
      <c r="N469" s="21"/>
      <c r="O469" s="21"/>
      <c r="P469" s="170" t="s">
        <v>80</v>
      </c>
    </row>
    <row r="470" spans="1:16" ht="58.7" customHeight="1" x14ac:dyDescent="0.35">
      <c r="A470" s="170"/>
      <c r="B470" s="171"/>
      <c r="C470" s="170"/>
      <c r="D470" s="170"/>
      <c r="E470" s="21" t="s">
        <v>11</v>
      </c>
      <c r="F470" s="170"/>
      <c r="G470" s="28">
        <v>488.3</v>
      </c>
      <c r="H470" s="28">
        <v>147.9</v>
      </c>
      <c r="I470" s="28">
        <v>80</v>
      </c>
      <c r="J470" s="28">
        <v>100</v>
      </c>
      <c r="K470" s="28">
        <v>200</v>
      </c>
      <c r="L470" s="28">
        <v>100</v>
      </c>
      <c r="M470" s="28">
        <v>100</v>
      </c>
      <c r="N470" s="21" t="s">
        <v>286</v>
      </c>
      <c r="O470" s="21" t="s">
        <v>79</v>
      </c>
      <c r="P470" s="170"/>
    </row>
    <row r="471" spans="1:16" ht="15.8" customHeight="1" x14ac:dyDescent="0.35">
      <c r="A471" s="170"/>
      <c r="B471" s="171" t="s">
        <v>567</v>
      </c>
      <c r="C471" s="170"/>
      <c r="D471" s="170"/>
      <c r="E471" s="21" t="s">
        <v>249</v>
      </c>
      <c r="F471" s="170" t="s">
        <v>550</v>
      </c>
      <c r="G471" s="21">
        <v>5</v>
      </c>
      <c r="H471" s="21">
        <v>1</v>
      </c>
      <c r="I471" s="21">
        <v>1</v>
      </c>
      <c r="J471" s="21">
        <v>1</v>
      </c>
      <c r="K471" s="21">
        <v>2</v>
      </c>
      <c r="L471" s="21">
        <v>1</v>
      </c>
      <c r="M471" s="21">
        <v>0</v>
      </c>
      <c r="N471" s="21"/>
      <c r="O471" s="21"/>
      <c r="P471" s="170" t="s">
        <v>84</v>
      </c>
    </row>
    <row r="472" spans="1:16" ht="45" customHeight="1" x14ac:dyDescent="0.35">
      <c r="A472" s="170"/>
      <c r="B472" s="171"/>
      <c r="C472" s="170"/>
      <c r="D472" s="170"/>
      <c r="E472" s="21" t="s">
        <v>11</v>
      </c>
      <c r="F472" s="170"/>
      <c r="G472" s="28">
        <v>399.6</v>
      </c>
      <c r="H472" s="28">
        <v>68.599999999999994</v>
      </c>
      <c r="I472" s="28">
        <v>278.3</v>
      </c>
      <c r="J472" s="28">
        <v>100</v>
      </c>
      <c r="K472" s="28">
        <v>200</v>
      </c>
      <c r="L472" s="28">
        <v>100</v>
      </c>
      <c r="M472" s="28">
        <v>0</v>
      </c>
      <c r="N472" s="21" t="s">
        <v>286</v>
      </c>
      <c r="O472" s="21" t="s">
        <v>79</v>
      </c>
      <c r="P472" s="170"/>
    </row>
    <row r="473" spans="1:16" ht="25.4" customHeight="1" x14ac:dyDescent="0.35">
      <c r="A473" s="170"/>
      <c r="B473" s="171" t="s">
        <v>523</v>
      </c>
      <c r="C473" s="170"/>
      <c r="D473" s="170"/>
      <c r="E473" s="21" t="s">
        <v>249</v>
      </c>
      <c r="F473" s="170" t="s">
        <v>550</v>
      </c>
      <c r="G473" s="21">
        <v>7</v>
      </c>
      <c r="H473" s="21">
        <v>3</v>
      </c>
      <c r="I473" s="21">
        <v>2</v>
      </c>
      <c r="J473" s="21">
        <v>3</v>
      </c>
      <c r="K473" s="21">
        <v>2</v>
      </c>
      <c r="L473" s="21">
        <v>1</v>
      </c>
      <c r="M473" s="21">
        <v>1</v>
      </c>
      <c r="N473" s="21"/>
      <c r="O473" s="21"/>
      <c r="P473" s="170" t="s">
        <v>84</v>
      </c>
    </row>
    <row r="474" spans="1:16" ht="54.7" customHeight="1" x14ac:dyDescent="0.35">
      <c r="A474" s="170"/>
      <c r="B474" s="171"/>
      <c r="C474" s="170"/>
      <c r="D474" s="170"/>
      <c r="E474" s="21" t="s">
        <v>11</v>
      </c>
      <c r="F474" s="170"/>
      <c r="G474" s="28">
        <v>553.9</v>
      </c>
      <c r="H474" s="28">
        <v>310.8</v>
      </c>
      <c r="I474" s="28" t="s">
        <v>282</v>
      </c>
      <c r="J474" s="28">
        <v>300</v>
      </c>
      <c r="K474" s="28">
        <v>200</v>
      </c>
      <c r="L474" s="28">
        <v>100</v>
      </c>
      <c r="M474" s="28">
        <v>100</v>
      </c>
      <c r="N474" s="21" t="s">
        <v>286</v>
      </c>
      <c r="O474" s="21" t="s">
        <v>79</v>
      </c>
      <c r="P474" s="170"/>
    </row>
    <row r="475" spans="1:16" ht="34.5" customHeight="1" x14ac:dyDescent="0.35">
      <c r="A475" s="170"/>
      <c r="B475" s="211" t="s">
        <v>508</v>
      </c>
      <c r="C475" s="170"/>
      <c r="D475" s="170"/>
      <c r="E475" s="21" t="s">
        <v>249</v>
      </c>
      <c r="F475" s="170" t="s">
        <v>550</v>
      </c>
      <c r="G475" s="21"/>
      <c r="H475" s="21"/>
      <c r="I475" s="21">
        <v>1</v>
      </c>
      <c r="J475" s="21">
        <v>0</v>
      </c>
      <c r="K475" s="21">
        <v>1</v>
      </c>
      <c r="L475" s="21">
        <v>1</v>
      </c>
      <c r="M475" s="21">
        <v>1</v>
      </c>
      <c r="N475" s="21"/>
      <c r="O475" s="21"/>
      <c r="P475" s="170" t="s">
        <v>78</v>
      </c>
    </row>
    <row r="476" spans="1:16" ht="65.099999999999994" customHeight="1" x14ac:dyDescent="0.35">
      <c r="A476" s="170"/>
      <c r="B476" s="211"/>
      <c r="C476" s="170"/>
      <c r="D476" s="170"/>
      <c r="E476" s="21" t="s">
        <v>11</v>
      </c>
      <c r="F476" s="170"/>
      <c r="G476" s="28">
        <v>0</v>
      </c>
      <c r="H476" s="28">
        <v>0</v>
      </c>
      <c r="I476" s="28" t="s">
        <v>282</v>
      </c>
      <c r="J476" s="28">
        <v>0</v>
      </c>
      <c r="K476" s="28">
        <v>100</v>
      </c>
      <c r="L476" s="28">
        <v>100</v>
      </c>
      <c r="M476" s="28">
        <v>100</v>
      </c>
      <c r="N476" s="21" t="s">
        <v>286</v>
      </c>
      <c r="O476" s="21" t="s">
        <v>79</v>
      </c>
      <c r="P476" s="170"/>
    </row>
    <row r="477" spans="1:16" ht="41.3" customHeight="1" x14ac:dyDescent="0.35">
      <c r="A477" s="170">
        <v>90</v>
      </c>
      <c r="B477" s="171" t="s">
        <v>569</v>
      </c>
      <c r="C477" s="170" t="s">
        <v>551</v>
      </c>
      <c r="D477" s="170" t="s">
        <v>2</v>
      </c>
      <c r="E477" s="21" t="s">
        <v>249</v>
      </c>
      <c r="F477" s="170" t="s">
        <v>550</v>
      </c>
      <c r="G477" s="21"/>
      <c r="H477" s="21">
        <v>11</v>
      </c>
      <c r="I477" s="21">
        <v>32</v>
      </c>
      <c r="J477" s="21">
        <v>24</v>
      </c>
      <c r="K477" s="21"/>
      <c r="L477" s="21"/>
      <c r="M477" s="21"/>
      <c r="N477" s="21"/>
      <c r="O477" s="21"/>
      <c r="P477" s="21"/>
    </row>
    <row r="478" spans="1:16" ht="59.5" customHeight="1" x14ac:dyDescent="0.35">
      <c r="A478" s="170"/>
      <c r="B478" s="211"/>
      <c r="C478" s="170"/>
      <c r="D478" s="170"/>
      <c r="E478" s="21" t="s">
        <v>11</v>
      </c>
      <c r="F478" s="170"/>
      <c r="G478" s="28"/>
      <c r="H478" s="28">
        <v>2335.6999999999998</v>
      </c>
      <c r="I478" s="28" t="s">
        <v>282</v>
      </c>
      <c r="J478" s="28">
        <v>1900</v>
      </c>
      <c r="K478" s="28"/>
      <c r="L478" s="28"/>
      <c r="M478" s="28"/>
      <c r="N478" s="21" t="s">
        <v>286</v>
      </c>
      <c r="O478" s="21" t="s">
        <v>79</v>
      </c>
      <c r="P478" s="21"/>
    </row>
    <row r="479" spans="1:16" ht="45.7" customHeight="1" x14ac:dyDescent="0.35">
      <c r="A479" s="170">
        <v>91</v>
      </c>
      <c r="B479" s="171" t="s">
        <v>570</v>
      </c>
      <c r="C479" s="170" t="s">
        <v>551</v>
      </c>
      <c r="D479" s="170" t="s">
        <v>2</v>
      </c>
      <c r="E479" s="21" t="s">
        <v>249</v>
      </c>
      <c r="F479" s="170" t="s">
        <v>550</v>
      </c>
      <c r="G479" s="21">
        <v>393</v>
      </c>
      <c r="H479" s="21">
        <v>363</v>
      </c>
      <c r="I479" s="21">
        <v>200</v>
      </c>
      <c r="J479" s="21">
        <v>190</v>
      </c>
      <c r="K479" s="21">
        <v>180</v>
      </c>
      <c r="L479" s="21">
        <v>200</v>
      </c>
      <c r="M479" s="21"/>
      <c r="N479" s="21"/>
      <c r="O479" s="21"/>
      <c r="P479" s="21"/>
    </row>
    <row r="480" spans="1:16" ht="51" customHeight="1" x14ac:dyDescent="0.35">
      <c r="A480" s="170"/>
      <c r="B480" s="171"/>
      <c r="C480" s="170"/>
      <c r="D480" s="170"/>
      <c r="E480" s="21" t="s">
        <v>11</v>
      </c>
      <c r="F480" s="170"/>
      <c r="G480" s="28">
        <v>3363.8</v>
      </c>
      <c r="H480" s="28">
        <v>2080.1999999999998</v>
      </c>
      <c r="I480" s="28" t="s">
        <v>282</v>
      </c>
      <c r="J480" s="28">
        <v>500</v>
      </c>
      <c r="K480" s="28">
        <v>500</v>
      </c>
      <c r="L480" s="28">
        <v>500</v>
      </c>
      <c r="M480" s="28"/>
      <c r="N480" s="21" t="s">
        <v>286</v>
      </c>
      <c r="O480" s="21" t="s">
        <v>85</v>
      </c>
      <c r="P480" s="21"/>
    </row>
    <row r="481" spans="1:16" ht="54" customHeight="1" x14ac:dyDescent="0.35">
      <c r="A481" s="170">
        <v>92</v>
      </c>
      <c r="B481" s="171" t="s">
        <v>571</v>
      </c>
      <c r="C481" s="170" t="s">
        <v>551</v>
      </c>
      <c r="D481" s="170" t="s">
        <v>2</v>
      </c>
      <c r="E481" s="21" t="s">
        <v>249</v>
      </c>
      <c r="F481" s="170" t="s">
        <v>550</v>
      </c>
      <c r="G481" s="21">
        <v>33</v>
      </c>
      <c r="H481" s="21">
        <v>11</v>
      </c>
      <c r="I481" s="28">
        <v>10</v>
      </c>
      <c r="J481" s="21">
        <v>10</v>
      </c>
      <c r="K481" s="21">
        <v>10</v>
      </c>
      <c r="L481" s="21">
        <v>10</v>
      </c>
      <c r="M481" s="21"/>
      <c r="N481" s="21"/>
      <c r="O481" s="21"/>
      <c r="P481" s="21"/>
    </row>
    <row r="482" spans="1:16" ht="54" customHeight="1" x14ac:dyDescent="0.35">
      <c r="A482" s="170"/>
      <c r="B482" s="171"/>
      <c r="C482" s="170"/>
      <c r="D482" s="170"/>
      <c r="E482" s="21" t="s">
        <v>11</v>
      </c>
      <c r="F482" s="170"/>
      <c r="G482" s="28">
        <v>870.6</v>
      </c>
      <c r="H482" s="28">
        <v>428.7</v>
      </c>
      <c r="I482" s="28" t="s">
        <v>282</v>
      </c>
      <c r="J482" s="28">
        <v>400</v>
      </c>
      <c r="K482" s="28">
        <v>400</v>
      </c>
      <c r="L482" s="28">
        <v>400</v>
      </c>
      <c r="M482" s="28"/>
      <c r="N482" s="21" t="s">
        <v>286</v>
      </c>
      <c r="O482" s="21" t="s">
        <v>86</v>
      </c>
      <c r="P482" s="21"/>
    </row>
    <row r="483" spans="1:16" s="10" customFormat="1" ht="93.15" customHeight="1" x14ac:dyDescent="0.35">
      <c r="A483" s="21"/>
      <c r="B483" s="35" t="s">
        <v>947</v>
      </c>
      <c r="C483" s="52" t="s">
        <v>483</v>
      </c>
      <c r="D483" s="21" t="s">
        <v>484</v>
      </c>
      <c r="E483" s="21" t="s">
        <v>1</v>
      </c>
      <c r="F483" s="21" t="s">
        <v>2</v>
      </c>
      <c r="G483" s="28">
        <v>86.3</v>
      </c>
      <c r="H483" s="28">
        <v>87</v>
      </c>
      <c r="I483" s="21">
        <v>95</v>
      </c>
      <c r="J483" s="21">
        <v>100</v>
      </c>
      <c r="K483" s="21">
        <v>100</v>
      </c>
      <c r="L483" s="21">
        <v>100</v>
      </c>
      <c r="M483" s="21">
        <v>100</v>
      </c>
      <c r="N483" s="21" t="s">
        <v>2</v>
      </c>
      <c r="O483" s="21" t="s">
        <v>2</v>
      </c>
      <c r="P483" s="21" t="s">
        <v>2</v>
      </c>
    </row>
    <row r="484" spans="1:16" ht="22.25" customHeight="1" x14ac:dyDescent="0.35">
      <c r="A484" s="21"/>
      <c r="B484" s="32" t="s">
        <v>257</v>
      </c>
      <c r="C484" s="21"/>
      <c r="D484" s="21"/>
      <c r="E484" s="21"/>
      <c r="F484" s="21"/>
      <c r="G484" s="28"/>
      <c r="H484" s="28"/>
      <c r="I484" s="21"/>
      <c r="J484" s="28"/>
      <c r="K484" s="28"/>
      <c r="L484" s="28"/>
      <c r="M484" s="28"/>
      <c r="N484" s="21"/>
      <c r="O484" s="21"/>
      <c r="P484" s="21"/>
    </row>
    <row r="485" spans="1:16" ht="46.55" customHeight="1" x14ac:dyDescent="0.35">
      <c r="A485" s="170">
        <v>93</v>
      </c>
      <c r="B485" s="171" t="s">
        <v>572</v>
      </c>
      <c r="C485" s="170" t="s">
        <v>551</v>
      </c>
      <c r="D485" s="170" t="s">
        <v>2</v>
      </c>
      <c r="E485" s="21" t="s">
        <v>830</v>
      </c>
      <c r="F485" s="170" t="s">
        <v>550</v>
      </c>
      <c r="G485" s="21"/>
      <c r="H485" s="21">
        <v>3</v>
      </c>
      <c r="I485" s="21">
        <v>1</v>
      </c>
      <c r="J485" s="21">
        <v>1</v>
      </c>
      <c r="K485" s="21">
        <v>1</v>
      </c>
      <c r="L485" s="21">
        <v>1</v>
      </c>
      <c r="M485" s="21"/>
      <c r="N485" s="21"/>
      <c r="O485" s="21"/>
      <c r="P485" s="170" t="s">
        <v>88</v>
      </c>
    </row>
    <row r="486" spans="1:16" ht="46.55" customHeight="1" x14ac:dyDescent="0.35">
      <c r="A486" s="170"/>
      <c r="B486" s="171"/>
      <c r="C486" s="170"/>
      <c r="D486" s="170"/>
      <c r="E486" s="21" t="s">
        <v>11</v>
      </c>
      <c r="F486" s="170"/>
      <c r="G486" s="28"/>
      <c r="H486" s="28">
        <v>227.2</v>
      </c>
      <c r="I486" s="28" t="s">
        <v>282</v>
      </c>
      <c r="J486" s="28">
        <v>100</v>
      </c>
      <c r="K486" s="28">
        <v>100</v>
      </c>
      <c r="L486" s="28">
        <v>100</v>
      </c>
      <c r="M486" s="28"/>
      <c r="N486" s="21" t="s">
        <v>286</v>
      </c>
      <c r="O486" s="21" t="s">
        <v>89</v>
      </c>
      <c r="P486" s="170"/>
    </row>
    <row r="487" spans="1:16" s="10" customFormat="1" ht="93.15" customHeight="1" x14ac:dyDescent="0.35">
      <c r="A487" s="21"/>
      <c r="B487" s="35" t="s">
        <v>948</v>
      </c>
      <c r="C487" s="52" t="s">
        <v>483</v>
      </c>
      <c r="D487" s="21" t="s">
        <v>538</v>
      </c>
      <c r="E487" s="21" t="s">
        <v>1</v>
      </c>
      <c r="F487" s="21" t="s">
        <v>2</v>
      </c>
      <c r="G487" s="21">
        <v>94.7</v>
      </c>
      <c r="H487" s="21">
        <v>94.7</v>
      </c>
      <c r="I487" s="21">
        <v>94.7</v>
      </c>
      <c r="J487" s="21">
        <v>94.7</v>
      </c>
      <c r="K487" s="21">
        <v>94.7</v>
      </c>
      <c r="L487" s="21">
        <v>94.7</v>
      </c>
      <c r="M487" s="21">
        <v>94.7</v>
      </c>
      <c r="N487" s="21" t="s">
        <v>2</v>
      </c>
      <c r="O487" s="21" t="s">
        <v>2</v>
      </c>
      <c r="P487" s="21" t="s">
        <v>2</v>
      </c>
    </row>
    <row r="488" spans="1:16" ht="22.25" customHeight="1" x14ac:dyDescent="0.35">
      <c r="A488" s="21"/>
      <c r="B488" s="32" t="s">
        <v>257</v>
      </c>
      <c r="C488" s="21"/>
      <c r="D488" s="21"/>
      <c r="E488" s="21"/>
      <c r="F488" s="21"/>
      <c r="G488" s="28"/>
      <c r="H488" s="28"/>
      <c r="I488" s="21"/>
      <c r="J488" s="28"/>
      <c r="K488" s="28"/>
      <c r="L488" s="28"/>
      <c r="M488" s="28"/>
      <c r="N488" s="21"/>
      <c r="O488" s="21"/>
      <c r="P488" s="21"/>
    </row>
    <row r="489" spans="1:16" s="8" customFormat="1" ht="100.55" customHeight="1" x14ac:dyDescent="0.35">
      <c r="A489" s="29">
        <v>94</v>
      </c>
      <c r="B489" s="27" t="s">
        <v>573</v>
      </c>
      <c r="C489" s="21" t="s">
        <v>551</v>
      </c>
      <c r="D489" s="21" t="s">
        <v>2</v>
      </c>
      <c r="E489" s="21" t="s">
        <v>249</v>
      </c>
      <c r="F489" s="21" t="s">
        <v>550</v>
      </c>
      <c r="G489" s="59">
        <v>4</v>
      </c>
      <c r="H489" s="59">
        <v>4</v>
      </c>
      <c r="I489" s="59">
        <v>2</v>
      </c>
      <c r="J489" s="59">
        <v>3</v>
      </c>
      <c r="K489" s="59">
        <v>3</v>
      </c>
      <c r="L489" s="59">
        <v>3</v>
      </c>
      <c r="M489" s="59">
        <v>3</v>
      </c>
      <c r="N489" s="29"/>
      <c r="O489" s="29"/>
      <c r="P489" s="29"/>
    </row>
    <row r="490" spans="1:16" ht="22.25" customHeight="1" x14ac:dyDescent="0.35">
      <c r="A490" s="21"/>
      <c r="B490" s="35" t="s">
        <v>371</v>
      </c>
      <c r="C490" s="21"/>
      <c r="D490" s="21"/>
      <c r="E490" s="21"/>
      <c r="F490" s="21"/>
      <c r="G490" s="21"/>
      <c r="H490" s="21"/>
      <c r="I490" s="21"/>
      <c r="J490" s="21"/>
      <c r="K490" s="21"/>
      <c r="L490" s="21"/>
      <c r="M490" s="21"/>
      <c r="N490" s="21"/>
      <c r="O490" s="21"/>
      <c r="P490" s="21"/>
    </row>
    <row r="491" spans="1:16" ht="46.55" customHeight="1" x14ac:dyDescent="0.35">
      <c r="A491" s="170"/>
      <c r="B491" s="171" t="s">
        <v>574</v>
      </c>
      <c r="C491" s="170"/>
      <c r="D491" s="170"/>
      <c r="E491" s="21" t="s">
        <v>249</v>
      </c>
      <c r="F491" s="170" t="s">
        <v>550</v>
      </c>
      <c r="G491" s="44">
        <v>1</v>
      </c>
      <c r="H491" s="44"/>
      <c r="I491" s="44"/>
      <c r="J491" s="44"/>
      <c r="K491" s="44"/>
      <c r="L491" s="44"/>
      <c r="M491" s="44">
        <v>1</v>
      </c>
      <c r="N491" s="44"/>
      <c r="O491" s="21"/>
      <c r="P491" s="170" t="s">
        <v>88</v>
      </c>
    </row>
    <row r="492" spans="1:16" ht="46.55" customHeight="1" x14ac:dyDescent="0.35">
      <c r="A492" s="170"/>
      <c r="B492" s="171"/>
      <c r="C492" s="170"/>
      <c r="D492" s="170"/>
      <c r="E492" s="21" t="s">
        <v>11</v>
      </c>
      <c r="F492" s="170"/>
      <c r="G492" s="28">
        <v>32.299999999999997</v>
      </c>
      <c r="H492" s="28"/>
      <c r="I492" s="28"/>
      <c r="J492" s="28"/>
      <c r="K492" s="28"/>
      <c r="L492" s="28"/>
      <c r="M492" s="28">
        <v>100</v>
      </c>
      <c r="N492" s="21" t="s">
        <v>286</v>
      </c>
      <c r="O492" s="21" t="s">
        <v>79</v>
      </c>
      <c r="P492" s="170"/>
    </row>
    <row r="493" spans="1:16" ht="35.299999999999997" customHeight="1" x14ac:dyDescent="0.35">
      <c r="A493" s="170"/>
      <c r="B493" s="171" t="s">
        <v>575</v>
      </c>
      <c r="C493" s="170"/>
      <c r="D493" s="170"/>
      <c r="E493" s="21" t="s">
        <v>249</v>
      </c>
      <c r="F493" s="170" t="s">
        <v>550</v>
      </c>
      <c r="G493" s="44">
        <v>1</v>
      </c>
      <c r="H493" s="44">
        <v>1</v>
      </c>
      <c r="I493" s="44"/>
      <c r="J493" s="44"/>
      <c r="K493" s="44"/>
      <c r="L493" s="44"/>
      <c r="M493" s="44"/>
      <c r="N493" s="44"/>
      <c r="O493" s="21"/>
      <c r="P493" s="170" t="s">
        <v>88</v>
      </c>
    </row>
    <row r="494" spans="1:16" ht="39.75" customHeight="1" x14ac:dyDescent="0.35">
      <c r="A494" s="170"/>
      <c r="B494" s="171"/>
      <c r="C494" s="170"/>
      <c r="D494" s="170"/>
      <c r="E494" s="21" t="s">
        <v>11</v>
      </c>
      <c r="F494" s="170"/>
      <c r="G494" s="28">
        <v>53.7</v>
      </c>
      <c r="H494" s="28">
        <v>158</v>
      </c>
      <c r="I494" s="28"/>
      <c r="J494" s="28"/>
      <c r="K494" s="28"/>
      <c r="L494" s="28"/>
      <c r="M494" s="28"/>
      <c r="N494" s="21" t="s">
        <v>286</v>
      </c>
      <c r="O494" s="21" t="s">
        <v>90</v>
      </c>
      <c r="P494" s="170"/>
    </row>
    <row r="495" spans="1:16" ht="44.3" customHeight="1" x14ac:dyDescent="0.35">
      <c r="A495" s="170"/>
      <c r="B495" s="171" t="s">
        <v>576</v>
      </c>
      <c r="C495" s="170"/>
      <c r="D495" s="170"/>
      <c r="E495" s="21" t="s">
        <v>249</v>
      </c>
      <c r="F495" s="170" t="s">
        <v>550</v>
      </c>
      <c r="G495" s="44">
        <v>1</v>
      </c>
      <c r="H495" s="44"/>
      <c r="I495" s="44"/>
      <c r="J495" s="44"/>
      <c r="K495" s="44"/>
      <c r="L495" s="44"/>
      <c r="M495" s="44">
        <v>1</v>
      </c>
      <c r="N495" s="44"/>
      <c r="O495" s="21"/>
      <c r="P495" s="170" t="s">
        <v>78</v>
      </c>
    </row>
    <row r="496" spans="1:16" ht="48.05" customHeight="1" x14ac:dyDescent="0.35">
      <c r="A496" s="170"/>
      <c r="B496" s="171"/>
      <c r="C496" s="170"/>
      <c r="D496" s="170"/>
      <c r="E496" s="21" t="s">
        <v>11</v>
      </c>
      <c r="F496" s="170"/>
      <c r="G496" s="28">
        <v>252.2</v>
      </c>
      <c r="H496" s="28"/>
      <c r="I496" s="28"/>
      <c r="J496" s="28"/>
      <c r="K496" s="28"/>
      <c r="L496" s="28"/>
      <c r="M496" s="28">
        <v>100</v>
      </c>
      <c r="N496" s="21" t="s">
        <v>286</v>
      </c>
      <c r="O496" s="21" t="s">
        <v>79</v>
      </c>
      <c r="P496" s="170"/>
    </row>
    <row r="497" spans="1:16" ht="36.700000000000003" customHeight="1" x14ac:dyDescent="0.35">
      <c r="A497" s="170"/>
      <c r="B497" s="171" t="s">
        <v>577</v>
      </c>
      <c r="C497" s="170"/>
      <c r="D497" s="170"/>
      <c r="E497" s="21" t="s">
        <v>249</v>
      </c>
      <c r="F497" s="170" t="s">
        <v>550</v>
      </c>
      <c r="G497" s="44"/>
      <c r="H497" s="44">
        <v>1</v>
      </c>
      <c r="I497" s="44"/>
      <c r="J497" s="44">
        <v>1</v>
      </c>
      <c r="K497" s="44"/>
      <c r="L497" s="44"/>
      <c r="M497" s="44"/>
      <c r="N497" s="44"/>
      <c r="O497" s="21"/>
      <c r="P497" s="170" t="s">
        <v>88</v>
      </c>
    </row>
    <row r="498" spans="1:16" ht="43.5" customHeight="1" x14ac:dyDescent="0.35">
      <c r="A498" s="170"/>
      <c r="B498" s="171"/>
      <c r="C498" s="170"/>
      <c r="D498" s="170"/>
      <c r="E498" s="21" t="s">
        <v>11</v>
      </c>
      <c r="F498" s="170"/>
      <c r="G498" s="28"/>
      <c r="H498" s="28">
        <v>103.4</v>
      </c>
      <c r="I498" s="28"/>
      <c r="J498" s="28">
        <v>100</v>
      </c>
      <c r="K498" s="28"/>
      <c r="L498" s="28"/>
      <c r="M498" s="28"/>
      <c r="N498" s="21" t="s">
        <v>286</v>
      </c>
      <c r="O498" s="21" t="s">
        <v>79</v>
      </c>
      <c r="P498" s="170"/>
    </row>
    <row r="499" spans="1:16" ht="36.700000000000003" customHeight="1" x14ac:dyDescent="0.35">
      <c r="A499" s="170"/>
      <c r="B499" s="171" t="s">
        <v>578</v>
      </c>
      <c r="C499" s="170"/>
      <c r="D499" s="170"/>
      <c r="E499" s="21" t="s">
        <v>249</v>
      </c>
      <c r="F499" s="170" t="s">
        <v>550</v>
      </c>
      <c r="G499" s="44"/>
      <c r="H499" s="44">
        <v>1</v>
      </c>
      <c r="I499" s="44"/>
      <c r="J499" s="44"/>
      <c r="K499" s="44">
        <v>1</v>
      </c>
      <c r="L499" s="44"/>
      <c r="M499" s="44"/>
      <c r="N499" s="44"/>
      <c r="O499" s="21"/>
      <c r="P499" s="170" t="s">
        <v>88</v>
      </c>
    </row>
    <row r="500" spans="1:16" ht="40.700000000000003" customHeight="1" x14ac:dyDescent="0.35">
      <c r="A500" s="170"/>
      <c r="B500" s="171"/>
      <c r="C500" s="170"/>
      <c r="D500" s="170"/>
      <c r="E500" s="21" t="s">
        <v>11</v>
      </c>
      <c r="F500" s="170"/>
      <c r="G500" s="28"/>
      <c r="H500" s="28">
        <v>33.4</v>
      </c>
      <c r="I500" s="28"/>
      <c r="J500" s="28"/>
      <c r="K500" s="28">
        <v>100</v>
      </c>
      <c r="L500" s="28"/>
      <c r="M500" s="28"/>
      <c r="N500" s="21" t="s">
        <v>286</v>
      </c>
      <c r="O500" s="21" t="s">
        <v>79</v>
      </c>
      <c r="P500" s="170"/>
    </row>
    <row r="501" spans="1:16" ht="36.700000000000003" customHeight="1" x14ac:dyDescent="0.35">
      <c r="A501" s="170"/>
      <c r="B501" s="171" t="s">
        <v>579</v>
      </c>
      <c r="C501" s="170"/>
      <c r="D501" s="170"/>
      <c r="E501" s="21" t="s">
        <v>249</v>
      </c>
      <c r="F501" s="170" t="s">
        <v>550</v>
      </c>
      <c r="G501" s="44"/>
      <c r="H501" s="44"/>
      <c r="I501" s="44">
        <v>1</v>
      </c>
      <c r="J501" s="44"/>
      <c r="K501" s="44"/>
      <c r="L501" s="44">
        <v>1</v>
      </c>
      <c r="M501" s="44"/>
      <c r="N501" s="44"/>
      <c r="O501" s="21"/>
      <c r="P501" s="170" t="s">
        <v>83</v>
      </c>
    </row>
    <row r="502" spans="1:16" ht="52.95" customHeight="1" x14ac:dyDescent="0.35">
      <c r="A502" s="170"/>
      <c r="B502" s="171"/>
      <c r="C502" s="170"/>
      <c r="D502" s="170"/>
      <c r="E502" s="21" t="s">
        <v>11</v>
      </c>
      <c r="F502" s="170"/>
      <c r="G502" s="28"/>
      <c r="H502" s="28"/>
      <c r="I502" s="28" t="s">
        <v>282</v>
      </c>
      <c r="J502" s="28"/>
      <c r="K502" s="28"/>
      <c r="L502" s="28">
        <v>100</v>
      </c>
      <c r="M502" s="28"/>
      <c r="N502" s="21" t="s">
        <v>286</v>
      </c>
      <c r="O502" s="21" t="s">
        <v>79</v>
      </c>
      <c r="P502" s="170"/>
    </row>
    <row r="503" spans="1:16" ht="42.8" customHeight="1" x14ac:dyDescent="0.35">
      <c r="A503" s="170"/>
      <c r="B503" s="171" t="s">
        <v>580</v>
      </c>
      <c r="C503" s="170"/>
      <c r="D503" s="170"/>
      <c r="E503" s="21" t="s">
        <v>249</v>
      </c>
      <c r="F503" s="170" t="s">
        <v>550</v>
      </c>
      <c r="G503" s="44"/>
      <c r="H503" s="44"/>
      <c r="I503" s="44"/>
      <c r="J503" s="44"/>
      <c r="K503" s="44"/>
      <c r="L503" s="44">
        <v>1</v>
      </c>
      <c r="M503" s="44"/>
      <c r="N503" s="44"/>
      <c r="O503" s="21"/>
      <c r="P503" s="170" t="s">
        <v>91</v>
      </c>
    </row>
    <row r="504" spans="1:16" ht="48.05" customHeight="1" x14ac:dyDescent="0.35">
      <c r="A504" s="170"/>
      <c r="B504" s="171"/>
      <c r="C504" s="170"/>
      <c r="D504" s="170"/>
      <c r="E504" s="21" t="s">
        <v>11</v>
      </c>
      <c r="F504" s="170"/>
      <c r="G504" s="28"/>
      <c r="H504" s="28"/>
      <c r="I504" s="28"/>
      <c r="J504" s="28"/>
      <c r="K504" s="28"/>
      <c r="L504" s="28">
        <v>100</v>
      </c>
      <c r="M504" s="28"/>
      <c r="N504" s="21" t="s">
        <v>286</v>
      </c>
      <c r="O504" s="21" t="s">
        <v>79</v>
      </c>
      <c r="P504" s="170"/>
    </row>
    <row r="505" spans="1:16" ht="22.25" customHeight="1" x14ac:dyDescent="0.35">
      <c r="A505" s="21"/>
      <c r="B505" s="35" t="s">
        <v>505</v>
      </c>
      <c r="C505" s="21"/>
      <c r="D505" s="21"/>
      <c r="E505" s="21"/>
      <c r="F505" s="21"/>
      <c r="G505" s="21"/>
      <c r="H505" s="21"/>
      <c r="I505" s="21"/>
      <c r="J505" s="21"/>
      <c r="K505" s="21"/>
      <c r="L505" s="21"/>
      <c r="M505" s="21"/>
      <c r="N505" s="21"/>
      <c r="O505" s="21"/>
      <c r="P505" s="21"/>
    </row>
    <row r="506" spans="1:16" ht="32.299999999999997" customHeight="1" x14ac:dyDescent="0.35">
      <c r="A506" s="170"/>
      <c r="B506" s="171" t="s">
        <v>583</v>
      </c>
      <c r="C506" s="170"/>
      <c r="D506" s="170"/>
      <c r="E506" s="21" t="s">
        <v>249</v>
      </c>
      <c r="F506" s="170" t="s">
        <v>550</v>
      </c>
      <c r="G506" s="44">
        <v>1</v>
      </c>
      <c r="H506" s="44"/>
      <c r="I506" s="44"/>
      <c r="J506" s="44"/>
      <c r="K506" s="44"/>
      <c r="L506" s="44"/>
      <c r="M506" s="44">
        <v>1</v>
      </c>
      <c r="N506" s="44"/>
      <c r="O506" s="21"/>
      <c r="P506" s="170" t="s">
        <v>83</v>
      </c>
    </row>
    <row r="507" spans="1:16" ht="37.549999999999997" customHeight="1" x14ac:dyDescent="0.35">
      <c r="A507" s="170"/>
      <c r="B507" s="171"/>
      <c r="C507" s="170"/>
      <c r="D507" s="170"/>
      <c r="E507" s="21" t="s">
        <v>11</v>
      </c>
      <c r="F507" s="170"/>
      <c r="G507" s="28">
        <v>72.599999999999994</v>
      </c>
      <c r="H507" s="28"/>
      <c r="I507" s="28"/>
      <c r="J507" s="28"/>
      <c r="K507" s="28"/>
      <c r="L507" s="28"/>
      <c r="M507" s="28">
        <v>100</v>
      </c>
      <c r="N507" s="21" t="s">
        <v>286</v>
      </c>
      <c r="O507" s="21" t="s">
        <v>79</v>
      </c>
      <c r="P507" s="170"/>
    </row>
    <row r="508" spans="1:16" ht="22.25" customHeight="1" x14ac:dyDescent="0.35">
      <c r="A508" s="21"/>
      <c r="B508" s="35" t="s">
        <v>354</v>
      </c>
      <c r="C508" s="21"/>
      <c r="D508" s="21"/>
      <c r="E508" s="21"/>
      <c r="F508" s="21"/>
      <c r="G508" s="21"/>
      <c r="H508" s="21"/>
      <c r="I508" s="21"/>
      <c r="J508" s="21"/>
      <c r="K508" s="21"/>
      <c r="L508" s="21"/>
      <c r="M508" s="28"/>
      <c r="N508" s="21"/>
      <c r="O508" s="21"/>
      <c r="P508" s="21"/>
    </row>
    <row r="509" spans="1:16" ht="38.25" customHeight="1" x14ac:dyDescent="0.35">
      <c r="A509" s="170"/>
      <c r="B509" s="171" t="s">
        <v>584</v>
      </c>
      <c r="C509" s="170"/>
      <c r="D509" s="170"/>
      <c r="E509" s="21" t="s">
        <v>249</v>
      </c>
      <c r="F509" s="170" t="s">
        <v>550</v>
      </c>
      <c r="G509" s="44"/>
      <c r="H509" s="44"/>
      <c r="I509" s="44"/>
      <c r="J509" s="44">
        <v>1</v>
      </c>
      <c r="K509" s="44"/>
      <c r="L509" s="44">
        <v>1</v>
      </c>
      <c r="M509" s="44"/>
      <c r="N509" s="44"/>
      <c r="O509" s="21"/>
      <c r="P509" s="170" t="s">
        <v>83</v>
      </c>
    </row>
    <row r="510" spans="1:16" ht="53.3" customHeight="1" x14ac:dyDescent="0.35">
      <c r="A510" s="170"/>
      <c r="B510" s="171"/>
      <c r="C510" s="170"/>
      <c r="D510" s="170"/>
      <c r="E510" s="21" t="s">
        <v>11</v>
      </c>
      <c r="F510" s="170"/>
      <c r="G510" s="28"/>
      <c r="H510" s="28"/>
      <c r="I510" s="28"/>
      <c r="J510" s="28">
        <v>100</v>
      </c>
      <c r="K510" s="28"/>
      <c r="L510" s="28">
        <v>100</v>
      </c>
      <c r="M510" s="28"/>
      <c r="N510" s="21" t="s">
        <v>286</v>
      </c>
      <c r="O510" s="21" t="s">
        <v>79</v>
      </c>
      <c r="P510" s="170"/>
    </row>
    <row r="511" spans="1:16" s="11" customFormat="1" ht="22.25" customHeight="1" x14ac:dyDescent="0.35">
      <c r="A511" s="21"/>
      <c r="B511" s="35" t="s">
        <v>823</v>
      </c>
      <c r="C511" s="25"/>
      <c r="D511" s="25"/>
      <c r="E511" s="21"/>
      <c r="F511" s="25"/>
      <c r="G511" s="25"/>
      <c r="H511" s="25"/>
      <c r="I511" s="25"/>
      <c r="J511" s="25"/>
      <c r="K511" s="25"/>
      <c r="L511" s="25"/>
      <c r="M511" s="25"/>
      <c r="N511" s="25"/>
      <c r="O511" s="25"/>
      <c r="P511" s="25"/>
    </row>
    <row r="512" spans="1:16" ht="35.299999999999997" customHeight="1" x14ac:dyDescent="0.35">
      <c r="A512" s="170"/>
      <c r="B512" s="171" t="s">
        <v>585</v>
      </c>
      <c r="C512" s="170"/>
      <c r="D512" s="170"/>
      <c r="E512" s="21" t="s">
        <v>249</v>
      </c>
      <c r="F512" s="170" t="s">
        <v>550</v>
      </c>
      <c r="G512" s="44"/>
      <c r="H512" s="44"/>
      <c r="I512" s="44">
        <v>1</v>
      </c>
      <c r="J512" s="44"/>
      <c r="K512" s="44"/>
      <c r="L512" s="44"/>
      <c r="M512" s="44"/>
      <c r="N512" s="44"/>
      <c r="O512" s="21"/>
      <c r="P512" s="170" t="s">
        <v>91</v>
      </c>
    </row>
    <row r="513" spans="1:16" ht="49.7" customHeight="1" x14ac:dyDescent="0.35">
      <c r="A513" s="170"/>
      <c r="B513" s="171"/>
      <c r="C513" s="170"/>
      <c r="D513" s="170"/>
      <c r="E513" s="21" t="s">
        <v>11</v>
      </c>
      <c r="F513" s="170"/>
      <c r="G513" s="28"/>
      <c r="H513" s="28"/>
      <c r="I513" s="28" t="s">
        <v>282</v>
      </c>
      <c r="J513" s="28"/>
      <c r="K513" s="28"/>
      <c r="L513" s="28"/>
      <c r="M513" s="28"/>
      <c r="N513" s="21" t="s">
        <v>286</v>
      </c>
      <c r="O513" s="21" t="s">
        <v>79</v>
      </c>
      <c r="P513" s="170"/>
    </row>
    <row r="514" spans="1:16" s="11" customFormat="1" ht="22.25" customHeight="1" x14ac:dyDescent="0.35">
      <c r="A514" s="21"/>
      <c r="B514" s="35" t="s">
        <v>346</v>
      </c>
      <c r="C514" s="25"/>
      <c r="D514" s="25"/>
      <c r="E514" s="21"/>
      <c r="F514" s="25"/>
      <c r="G514" s="25"/>
      <c r="H514" s="25"/>
      <c r="I514" s="25"/>
      <c r="J514" s="25"/>
      <c r="K514" s="25"/>
      <c r="L514" s="25"/>
      <c r="M514" s="25"/>
      <c r="N514" s="25"/>
      <c r="O514" s="25"/>
      <c r="P514" s="25"/>
    </row>
    <row r="515" spans="1:16" ht="33.799999999999997" customHeight="1" x14ac:dyDescent="0.35">
      <c r="A515" s="170"/>
      <c r="B515" s="171" t="s">
        <v>586</v>
      </c>
      <c r="C515" s="170"/>
      <c r="D515" s="170"/>
      <c r="E515" s="21" t="s">
        <v>249</v>
      </c>
      <c r="F515" s="170" t="s">
        <v>550</v>
      </c>
      <c r="G515" s="44"/>
      <c r="H515" s="44"/>
      <c r="I515" s="44"/>
      <c r="J515" s="44">
        <v>1</v>
      </c>
      <c r="K515" s="44"/>
      <c r="L515" s="44"/>
      <c r="M515" s="44"/>
      <c r="N515" s="44"/>
      <c r="O515" s="21"/>
      <c r="P515" s="170" t="s">
        <v>91</v>
      </c>
    </row>
    <row r="516" spans="1:16" ht="46.55" customHeight="1" x14ac:dyDescent="0.35">
      <c r="A516" s="170"/>
      <c r="B516" s="171"/>
      <c r="C516" s="170"/>
      <c r="D516" s="170"/>
      <c r="E516" s="21" t="s">
        <v>11</v>
      </c>
      <c r="F516" s="170"/>
      <c r="G516" s="28"/>
      <c r="H516" s="28"/>
      <c r="I516" s="28"/>
      <c r="J516" s="28">
        <v>100</v>
      </c>
      <c r="K516" s="28"/>
      <c r="L516" s="28"/>
      <c r="M516" s="28"/>
      <c r="N516" s="21" t="s">
        <v>286</v>
      </c>
      <c r="O516" s="21" t="s">
        <v>79</v>
      </c>
      <c r="P516" s="170"/>
    </row>
    <row r="517" spans="1:16" ht="22.25" customHeight="1" x14ac:dyDescent="0.35">
      <c r="A517" s="21"/>
      <c r="B517" s="35" t="s">
        <v>502</v>
      </c>
      <c r="C517" s="21"/>
      <c r="D517" s="21"/>
      <c r="E517" s="21"/>
      <c r="F517" s="21"/>
      <c r="G517" s="21"/>
      <c r="H517" s="21"/>
      <c r="I517" s="28"/>
      <c r="J517" s="28"/>
      <c r="K517" s="28"/>
      <c r="L517" s="28"/>
      <c r="M517" s="28"/>
      <c r="N517" s="21"/>
      <c r="O517" s="21"/>
      <c r="P517" s="21"/>
    </row>
    <row r="518" spans="1:16" ht="39.75" customHeight="1" x14ac:dyDescent="0.35">
      <c r="A518" s="170"/>
      <c r="B518" s="171" t="s">
        <v>587</v>
      </c>
      <c r="C518" s="170"/>
      <c r="D518" s="170"/>
      <c r="E518" s="21" t="s">
        <v>249</v>
      </c>
      <c r="F518" s="170" t="s">
        <v>550</v>
      </c>
      <c r="G518" s="44"/>
      <c r="H518" s="44"/>
      <c r="I518" s="44"/>
      <c r="J518" s="44"/>
      <c r="K518" s="44">
        <v>1</v>
      </c>
      <c r="L518" s="44"/>
      <c r="M518" s="44"/>
      <c r="N518" s="44"/>
      <c r="O518" s="21"/>
      <c r="P518" s="170" t="s">
        <v>91</v>
      </c>
    </row>
    <row r="519" spans="1:16" ht="47.25" customHeight="1" x14ac:dyDescent="0.35">
      <c r="A519" s="170"/>
      <c r="B519" s="171"/>
      <c r="C519" s="170"/>
      <c r="D519" s="170"/>
      <c r="E519" s="21" t="s">
        <v>11</v>
      </c>
      <c r="F519" s="170"/>
      <c r="G519" s="28"/>
      <c r="H519" s="28"/>
      <c r="I519" s="28"/>
      <c r="J519" s="28"/>
      <c r="K519" s="28">
        <v>100</v>
      </c>
      <c r="L519" s="28"/>
      <c r="M519" s="28"/>
      <c r="N519" s="21" t="s">
        <v>286</v>
      </c>
      <c r="O519" s="21" t="s">
        <v>79</v>
      </c>
      <c r="P519" s="170"/>
    </row>
    <row r="520" spans="1:16" s="10" customFormat="1" ht="22.25" customHeight="1" x14ac:dyDescent="0.35">
      <c r="A520" s="21"/>
      <c r="B520" s="35" t="s">
        <v>266</v>
      </c>
      <c r="C520" s="25"/>
      <c r="D520" s="25"/>
      <c r="E520" s="21"/>
      <c r="F520" s="25"/>
      <c r="G520" s="25"/>
      <c r="H520" s="25"/>
      <c r="I520" s="57"/>
      <c r="J520" s="57"/>
      <c r="K520" s="57"/>
      <c r="L520" s="57"/>
      <c r="M520" s="57"/>
      <c r="N520" s="25"/>
      <c r="O520" s="25"/>
      <c r="P520" s="25"/>
    </row>
    <row r="521" spans="1:16" ht="39.75" customHeight="1" x14ac:dyDescent="0.35">
      <c r="A521" s="170"/>
      <c r="B521" s="171" t="s">
        <v>588</v>
      </c>
      <c r="C521" s="170"/>
      <c r="D521" s="170"/>
      <c r="E521" s="21" t="s">
        <v>249</v>
      </c>
      <c r="F521" s="170" t="s">
        <v>550</v>
      </c>
      <c r="G521" s="44"/>
      <c r="H521" s="44"/>
      <c r="I521" s="44"/>
      <c r="J521" s="44"/>
      <c r="K521" s="44">
        <v>1</v>
      </c>
      <c r="L521" s="44"/>
      <c r="M521" s="44"/>
      <c r="N521" s="44"/>
      <c r="O521" s="21"/>
      <c r="P521" s="170" t="s">
        <v>91</v>
      </c>
    </row>
    <row r="522" spans="1:16" ht="46.55" customHeight="1" x14ac:dyDescent="0.35">
      <c r="A522" s="170"/>
      <c r="B522" s="171"/>
      <c r="C522" s="170"/>
      <c r="D522" s="170"/>
      <c r="E522" s="21" t="s">
        <v>11</v>
      </c>
      <c r="F522" s="170"/>
      <c r="G522" s="28"/>
      <c r="H522" s="28"/>
      <c r="I522" s="28"/>
      <c r="J522" s="28"/>
      <c r="K522" s="28">
        <v>100</v>
      </c>
      <c r="L522" s="28"/>
      <c r="M522" s="28"/>
      <c r="N522" s="21" t="s">
        <v>286</v>
      </c>
      <c r="O522" s="21" t="s">
        <v>79</v>
      </c>
      <c r="P522" s="170"/>
    </row>
    <row r="523" spans="1:16" s="2" customFormat="1" ht="22.25" customHeight="1" x14ac:dyDescent="0.35">
      <c r="A523" s="21"/>
      <c r="B523" s="35" t="s">
        <v>325</v>
      </c>
      <c r="C523" s="21"/>
      <c r="D523" s="21"/>
      <c r="E523" s="21"/>
      <c r="F523" s="21"/>
      <c r="G523" s="21"/>
      <c r="H523" s="21"/>
      <c r="I523" s="21"/>
      <c r="J523" s="21"/>
      <c r="K523" s="21"/>
      <c r="L523" s="21"/>
      <c r="M523" s="21"/>
      <c r="N523" s="21"/>
      <c r="O523" s="21"/>
      <c r="P523" s="21"/>
    </row>
    <row r="524" spans="1:16" ht="39.75" customHeight="1" x14ac:dyDescent="0.35">
      <c r="A524" s="170"/>
      <c r="B524" s="171" t="s">
        <v>589</v>
      </c>
      <c r="C524" s="170"/>
      <c r="D524" s="170"/>
      <c r="E524" s="21" t="s">
        <v>249</v>
      </c>
      <c r="F524" s="170" t="s">
        <v>550</v>
      </c>
      <c r="G524" s="44"/>
      <c r="H524" s="44">
        <v>1</v>
      </c>
      <c r="I524" s="44"/>
      <c r="J524" s="44"/>
      <c r="K524" s="44"/>
      <c r="L524" s="44"/>
      <c r="M524" s="44"/>
      <c r="N524" s="44"/>
      <c r="O524" s="21"/>
      <c r="P524" s="170"/>
    </row>
    <row r="525" spans="1:16" ht="39.75" customHeight="1" x14ac:dyDescent="0.35">
      <c r="A525" s="170"/>
      <c r="B525" s="171"/>
      <c r="C525" s="170"/>
      <c r="D525" s="170"/>
      <c r="E525" s="21" t="s">
        <v>11</v>
      </c>
      <c r="F525" s="170"/>
      <c r="G525" s="28"/>
      <c r="H525" s="28">
        <v>64.8</v>
      </c>
      <c r="I525" s="28"/>
      <c r="J525" s="28"/>
      <c r="K525" s="28"/>
      <c r="L525" s="28"/>
      <c r="M525" s="28"/>
      <c r="N525" s="21" t="s">
        <v>286</v>
      </c>
      <c r="O525" s="21" t="s">
        <v>79</v>
      </c>
      <c r="P525" s="170"/>
    </row>
    <row r="526" spans="1:16" s="2" customFormat="1" ht="22.25" customHeight="1" x14ac:dyDescent="0.35">
      <c r="A526" s="36"/>
      <c r="B526" s="26" t="s">
        <v>590</v>
      </c>
      <c r="C526" s="25"/>
      <c r="D526" s="25"/>
      <c r="E526" s="60"/>
      <c r="F526" s="25"/>
      <c r="G526" s="57"/>
      <c r="H526" s="57"/>
      <c r="I526" s="57"/>
      <c r="J526" s="57"/>
      <c r="K526" s="57"/>
      <c r="L526" s="57"/>
      <c r="M526" s="57"/>
      <c r="N526" s="25"/>
      <c r="O526" s="25"/>
      <c r="P526" s="25"/>
    </row>
    <row r="527" spans="1:16" s="11" customFormat="1" ht="93.15" customHeight="1" x14ac:dyDescent="0.35">
      <c r="A527" s="21"/>
      <c r="B527" s="35" t="s">
        <v>949</v>
      </c>
      <c r="C527" s="27" t="s">
        <v>591</v>
      </c>
      <c r="D527" s="21" t="s">
        <v>256</v>
      </c>
      <c r="E527" s="21" t="s">
        <v>1</v>
      </c>
      <c r="F527" s="21" t="s">
        <v>2</v>
      </c>
      <c r="G527" s="61">
        <v>73.58</v>
      </c>
      <c r="H527" s="21">
        <v>62.4</v>
      </c>
      <c r="I527" s="21">
        <v>62.35</v>
      </c>
      <c r="J527" s="21">
        <v>62.25</v>
      </c>
      <c r="K527" s="21">
        <v>61.89</v>
      </c>
      <c r="L527" s="21">
        <v>60.48</v>
      </c>
      <c r="M527" s="21">
        <v>60.48</v>
      </c>
      <c r="N527" s="21" t="s">
        <v>2</v>
      </c>
      <c r="O527" s="21" t="s">
        <v>2</v>
      </c>
      <c r="P527" s="21" t="s">
        <v>2</v>
      </c>
    </row>
    <row r="528" spans="1:16" s="2" customFormat="1" ht="129.65" customHeight="1" x14ac:dyDescent="0.35">
      <c r="A528" s="21"/>
      <c r="B528" s="35" t="s">
        <v>950</v>
      </c>
      <c r="C528" s="27" t="s">
        <v>591</v>
      </c>
      <c r="D528" s="21" t="s">
        <v>256</v>
      </c>
      <c r="E528" s="21" t="s">
        <v>268</v>
      </c>
      <c r="F528" s="21" t="s">
        <v>2</v>
      </c>
      <c r="G528" s="21">
        <v>38</v>
      </c>
      <c r="H528" s="21" t="s">
        <v>3</v>
      </c>
      <c r="I528" s="21">
        <v>2</v>
      </c>
      <c r="J528" s="21" t="s">
        <v>3</v>
      </c>
      <c r="K528" s="21" t="s">
        <v>3</v>
      </c>
      <c r="L528" s="21" t="s">
        <v>3</v>
      </c>
      <c r="M528" s="21" t="s">
        <v>3</v>
      </c>
      <c r="N528" s="21" t="s">
        <v>2</v>
      </c>
      <c r="O528" s="21" t="s">
        <v>2</v>
      </c>
      <c r="P528" s="21" t="s">
        <v>2</v>
      </c>
    </row>
    <row r="529" spans="1:16" ht="22.25" customHeight="1" x14ac:dyDescent="0.35">
      <c r="A529" s="21"/>
      <c r="B529" s="32" t="s">
        <v>257</v>
      </c>
      <c r="C529" s="21"/>
      <c r="D529" s="21"/>
      <c r="E529" s="21"/>
      <c r="F529" s="21"/>
      <c r="G529" s="28"/>
      <c r="H529" s="28"/>
      <c r="I529" s="21"/>
      <c r="J529" s="28"/>
      <c r="K529" s="28"/>
      <c r="L529" s="28"/>
      <c r="M529" s="28"/>
      <c r="N529" s="21"/>
      <c r="O529" s="21"/>
      <c r="P529" s="21"/>
    </row>
    <row r="530" spans="1:16" s="11" customFormat="1" ht="42.8" customHeight="1" x14ac:dyDescent="0.35">
      <c r="A530" s="194">
        <v>95</v>
      </c>
      <c r="B530" s="196" t="s">
        <v>593</v>
      </c>
      <c r="C530" s="194" t="s">
        <v>982</v>
      </c>
      <c r="D530" s="194" t="s">
        <v>2</v>
      </c>
      <c r="E530" s="21" t="s">
        <v>249</v>
      </c>
      <c r="F530" s="194" t="s">
        <v>550</v>
      </c>
      <c r="G530" s="36">
        <v>38</v>
      </c>
      <c r="H530" s="36"/>
      <c r="I530" s="36">
        <v>2</v>
      </c>
      <c r="J530" s="44"/>
      <c r="K530" s="44"/>
      <c r="L530" s="44"/>
      <c r="M530" s="44"/>
      <c r="N530" s="25"/>
      <c r="O530" s="25"/>
      <c r="P530" s="25"/>
    </row>
    <row r="531" spans="1:16" s="11" customFormat="1" ht="42.8" customHeight="1" x14ac:dyDescent="0.35">
      <c r="A531" s="199"/>
      <c r="B531" s="210"/>
      <c r="C531" s="199"/>
      <c r="D531" s="199"/>
      <c r="E531" s="194" t="s">
        <v>11</v>
      </c>
      <c r="F531" s="199"/>
      <c r="G531" s="46">
        <v>2200.9540000000002</v>
      </c>
      <c r="H531" s="46"/>
      <c r="I531" s="46"/>
      <c r="J531" s="46"/>
      <c r="K531" s="46"/>
      <c r="L531" s="46"/>
      <c r="M531" s="46"/>
      <c r="N531" s="36" t="s">
        <v>581</v>
      </c>
      <c r="O531" s="21" t="s">
        <v>124</v>
      </c>
      <c r="P531" s="25"/>
    </row>
    <row r="532" spans="1:16" s="11" customFormat="1" ht="42.8" customHeight="1" x14ac:dyDescent="0.35">
      <c r="A532" s="199"/>
      <c r="B532" s="210"/>
      <c r="C532" s="199"/>
      <c r="D532" s="199"/>
      <c r="E532" s="199"/>
      <c r="F532" s="199"/>
      <c r="G532" s="36">
        <v>6664.6</v>
      </c>
      <c r="H532" s="36">
        <v>1677</v>
      </c>
      <c r="I532" s="36"/>
      <c r="J532" s="36"/>
      <c r="K532" s="36"/>
      <c r="L532" s="36"/>
      <c r="M532" s="36"/>
      <c r="N532" s="36" t="s">
        <v>29</v>
      </c>
      <c r="O532" s="21" t="s">
        <v>124</v>
      </c>
      <c r="P532" s="25"/>
    </row>
    <row r="533" spans="1:16" s="11" customFormat="1" ht="42.8" customHeight="1" x14ac:dyDescent="0.35">
      <c r="A533" s="199"/>
      <c r="B533" s="210"/>
      <c r="C533" s="199"/>
      <c r="D533" s="199"/>
      <c r="E533" s="199"/>
      <c r="F533" s="199"/>
      <c r="G533" s="36">
        <v>58.5</v>
      </c>
      <c r="H533" s="36">
        <v>6</v>
      </c>
      <c r="I533" s="169" t="s">
        <v>282</v>
      </c>
      <c r="J533" s="169"/>
      <c r="K533" s="169"/>
      <c r="L533" s="168"/>
      <c r="M533" s="168"/>
      <c r="N533" s="36" t="s">
        <v>286</v>
      </c>
      <c r="O533" s="21" t="s">
        <v>125</v>
      </c>
      <c r="P533" s="25"/>
    </row>
    <row r="534" spans="1:16" s="11" customFormat="1" ht="42.8" customHeight="1" x14ac:dyDescent="0.35">
      <c r="A534" s="195"/>
      <c r="B534" s="197"/>
      <c r="C534" s="195"/>
      <c r="D534" s="195"/>
      <c r="E534" s="195"/>
      <c r="F534" s="195"/>
      <c r="G534" s="53"/>
      <c r="H534" s="53"/>
      <c r="I534" s="169"/>
      <c r="J534" s="169"/>
      <c r="K534" s="169"/>
      <c r="L534" s="169"/>
      <c r="M534" s="169"/>
      <c r="N534" s="38" t="s">
        <v>582</v>
      </c>
      <c r="O534" s="38"/>
      <c r="P534" s="25"/>
    </row>
    <row r="535" spans="1:16" s="11" customFormat="1" ht="42.8" customHeight="1" x14ac:dyDescent="0.35">
      <c r="A535" s="170">
        <v>96</v>
      </c>
      <c r="B535" s="171" t="s">
        <v>594</v>
      </c>
      <c r="C535" s="170" t="s">
        <v>592</v>
      </c>
      <c r="D535" s="170" t="s">
        <v>2</v>
      </c>
      <c r="E535" s="21" t="s">
        <v>249</v>
      </c>
      <c r="F535" s="170" t="s">
        <v>550</v>
      </c>
      <c r="G535" s="36">
        <v>14</v>
      </c>
      <c r="H535" s="36">
        <v>28</v>
      </c>
      <c r="I535" s="36">
        <v>7</v>
      </c>
      <c r="J535" s="36">
        <v>7</v>
      </c>
      <c r="K535" s="36">
        <v>5</v>
      </c>
      <c r="L535" s="44"/>
      <c r="M535" s="44"/>
      <c r="N535" s="25"/>
      <c r="O535" s="21"/>
      <c r="P535" s="25"/>
    </row>
    <row r="536" spans="1:16" s="11" customFormat="1" ht="60.55" customHeight="1" x14ac:dyDescent="0.35">
      <c r="A536" s="170"/>
      <c r="B536" s="171"/>
      <c r="C536" s="170"/>
      <c r="D536" s="170"/>
      <c r="E536" s="209" t="s">
        <v>11</v>
      </c>
      <c r="F536" s="170"/>
      <c r="G536" s="46">
        <v>1599.7</v>
      </c>
      <c r="H536" s="46">
        <v>2748</v>
      </c>
      <c r="I536" s="173" t="s">
        <v>282</v>
      </c>
      <c r="J536" s="174"/>
      <c r="K536" s="175"/>
      <c r="L536" s="46"/>
      <c r="M536" s="46"/>
      <c r="N536" s="36" t="s">
        <v>286</v>
      </c>
      <c r="O536" s="21" t="s">
        <v>125</v>
      </c>
      <c r="P536" s="25"/>
    </row>
    <row r="537" spans="1:16" s="11" customFormat="1" ht="60.55" customHeight="1" x14ac:dyDescent="0.35">
      <c r="A537" s="170"/>
      <c r="B537" s="171"/>
      <c r="C537" s="170"/>
      <c r="D537" s="170"/>
      <c r="E537" s="209"/>
      <c r="F537" s="170"/>
      <c r="G537" s="36"/>
      <c r="H537" s="36">
        <v>290</v>
      </c>
      <c r="I537" s="173" t="s">
        <v>282</v>
      </c>
      <c r="J537" s="174"/>
      <c r="K537" s="175"/>
      <c r="L537" s="36"/>
      <c r="M537" s="36"/>
      <c r="N537" s="38" t="s">
        <v>582</v>
      </c>
      <c r="O537" s="25"/>
      <c r="P537" s="25"/>
    </row>
    <row r="538" spans="1:16" s="11" customFormat="1" ht="86.3" customHeight="1" x14ac:dyDescent="0.35">
      <c r="A538" s="170">
        <v>97</v>
      </c>
      <c r="B538" s="171" t="s">
        <v>595</v>
      </c>
      <c r="C538" s="170" t="s">
        <v>592</v>
      </c>
      <c r="D538" s="170" t="s">
        <v>2</v>
      </c>
      <c r="E538" s="209" t="s">
        <v>11</v>
      </c>
      <c r="F538" s="209" t="s">
        <v>152</v>
      </c>
      <c r="G538" s="46"/>
      <c r="H538" s="46">
        <v>2634</v>
      </c>
      <c r="I538" s="46">
        <v>1903.8</v>
      </c>
      <c r="J538" s="46">
        <v>1832</v>
      </c>
      <c r="K538" s="46"/>
      <c r="L538" s="46"/>
      <c r="M538" s="46"/>
      <c r="N538" s="36" t="s">
        <v>29</v>
      </c>
      <c r="O538" s="21" t="s">
        <v>124</v>
      </c>
      <c r="P538" s="25"/>
    </row>
    <row r="539" spans="1:16" s="11" customFormat="1" ht="42.8" customHeight="1" x14ac:dyDescent="0.35">
      <c r="A539" s="170"/>
      <c r="B539" s="171"/>
      <c r="C539" s="170"/>
      <c r="D539" s="170"/>
      <c r="E539" s="209"/>
      <c r="F539" s="209"/>
      <c r="G539" s="36">
        <v>5386</v>
      </c>
      <c r="H539" s="36">
        <v>6162</v>
      </c>
      <c r="I539" s="36">
        <v>1846.8</v>
      </c>
      <c r="J539" s="23"/>
      <c r="K539" s="36"/>
      <c r="L539" s="36"/>
      <c r="M539" s="36"/>
      <c r="N539" s="36" t="s">
        <v>286</v>
      </c>
      <c r="O539" s="21" t="s">
        <v>125</v>
      </c>
      <c r="P539" s="25"/>
    </row>
    <row r="540" spans="1:16" s="2" customFormat="1" ht="22.25" customHeight="1" x14ac:dyDescent="0.35">
      <c r="A540" s="62"/>
      <c r="B540" s="26" t="s">
        <v>596</v>
      </c>
      <c r="C540" s="25"/>
      <c r="D540" s="25"/>
      <c r="E540" s="25"/>
      <c r="F540" s="21"/>
      <c r="G540" s="25"/>
      <c r="H540" s="25"/>
      <c r="I540" s="25"/>
      <c r="J540" s="25"/>
      <c r="K540" s="25"/>
      <c r="L540" s="25"/>
      <c r="M540" s="25"/>
      <c r="N540" s="25"/>
      <c r="O540" s="25"/>
      <c r="P540" s="25"/>
    </row>
    <row r="541" spans="1:16" s="11" customFormat="1" ht="93.15" customHeight="1" x14ac:dyDescent="0.35">
      <c r="A541" s="22"/>
      <c r="B541" s="35" t="s">
        <v>951</v>
      </c>
      <c r="C541" s="21" t="s">
        <v>983</v>
      </c>
      <c r="D541" s="21"/>
      <c r="E541" s="21" t="s">
        <v>249</v>
      </c>
      <c r="F541" s="21" t="s">
        <v>2</v>
      </c>
      <c r="G541" s="44">
        <v>576</v>
      </c>
      <c r="H541" s="44">
        <v>576</v>
      </c>
      <c r="I541" s="44">
        <v>577</v>
      </c>
      <c r="J541" s="44">
        <v>578</v>
      </c>
      <c r="K541" s="44">
        <v>579</v>
      </c>
      <c r="L541" s="44">
        <v>580</v>
      </c>
      <c r="M541" s="44">
        <v>581</v>
      </c>
      <c r="N541" s="63" t="s">
        <v>2</v>
      </c>
      <c r="O541" s="64" t="s">
        <v>2</v>
      </c>
      <c r="P541" s="64" t="s">
        <v>2</v>
      </c>
    </row>
    <row r="542" spans="1:16" ht="22.25" customHeight="1" x14ac:dyDescent="0.35">
      <c r="A542" s="21"/>
      <c r="B542" s="32" t="s">
        <v>257</v>
      </c>
      <c r="C542" s="21"/>
      <c r="D542" s="21"/>
      <c r="E542" s="21"/>
      <c r="F542" s="21"/>
      <c r="G542" s="28"/>
      <c r="H542" s="28"/>
      <c r="I542" s="21"/>
      <c r="J542" s="28"/>
      <c r="K542" s="28"/>
      <c r="L542" s="28"/>
      <c r="M542" s="28"/>
      <c r="N542" s="21"/>
      <c r="O542" s="21"/>
      <c r="P542" s="21"/>
    </row>
    <row r="543" spans="1:16" s="2" customFormat="1" ht="67.7" customHeight="1" x14ac:dyDescent="0.35">
      <c r="A543" s="170">
        <v>98</v>
      </c>
      <c r="B543" s="171" t="s">
        <v>597</v>
      </c>
      <c r="C543" s="170" t="s">
        <v>984</v>
      </c>
      <c r="D543" s="170" t="s">
        <v>2</v>
      </c>
      <c r="E543" s="21" t="s">
        <v>249</v>
      </c>
      <c r="F543" s="170" t="s">
        <v>270</v>
      </c>
      <c r="G543" s="44"/>
      <c r="H543" s="44">
        <v>2</v>
      </c>
      <c r="I543" s="44">
        <v>2</v>
      </c>
      <c r="J543" s="44"/>
      <c r="K543" s="44"/>
      <c r="L543" s="44"/>
      <c r="M543" s="44"/>
      <c r="N543" s="44"/>
      <c r="O543" s="21"/>
      <c r="P543" s="21"/>
    </row>
    <row r="544" spans="1:16" s="2" customFormat="1" ht="57.05" customHeight="1" x14ac:dyDescent="0.35">
      <c r="A544" s="170"/>
      <c r="B544" s="171"/>
      <c r="C544" s="170"/>
      <c r="D544" s="170"/>
      <c r="E544" s="21" t="s">
        <v>11</v>
      </c>
      <c r="F544" s="170"/>
      <c r="G544" s="28"/>
      <c r="H544" s="28">
        <v>350</v>
      </c>
      <c r="I544" s="28">
        <v>321.7</v>
      </c>
      <c r="J544" s="28"/>
      <c r="K544" s="28"/>
      <c r="L544" s="28"/>
      <c r="M544" s="28"/>
      <c r="N544" s="21" t="s">
        <v>600</v>
      </c>
      <c r="O544" s="21" t="s">
        <v>92</v>
      </c>
      <c r="P544" s="21"/>
    </row>
    <row r="545" spans="1:16" s="11" customFormat="1" ht="22.25" customHeight="1" x14ac:dyDescent="0.35">
      <c r="A545" s="21"/>
      <c r="B545" s="35" t="s">
        <v>506</v>
      </c>
      <c r="C545" s="25"/>
      <c r="D545" s="25"/>
      <c r="E545" s="25"/>
      <c r="F545" s="25"/>
      <c r="G545" s="25"/>
      <c r="H545" s="57"/>
      <c r="I545" s="57"/>
      <c r="J545" s="57"/>
      <c r="K545" s="57"/>
      <c r="L545" s="57"/>
      <c r="M545" s="57"/>
      <c r="N545" s="25"/>
      <c r="O545" s="25"/>
      <c r="P545" s="25"/>
    </row>
    <row r="546" spans="1:16" s="2" customFormat="1" ht="72" customHeight="1" x14ac:dyDescent="0.35">
      <c r="A546" s="170">
        <v>99</v>
      </c>
      <c r="B546" s="171" t="s">
        <v>598</v>
      </c>
      <c r="C546" s="170" t="s">
        <v>986</v>
      </c>
      <c r="D546" s="170" t="s">
        <v>2</v>
      </c>
      <c r="E546" s="21" t="s">
        <v>249</v>
      </c>
      <c r="F546" s="170" t="s">
        <v>550</v>
      </c>
      <c r="G546" s="44">
        <v>12</v>
      </c>
      <c r="H546" s="44">
        <v>9</v>
      </c>
      <c r="I546" s="44">
        <v>11</v>
      </c>
      <c r="J546" s="44">
        <v>5</v>
      </c>
      <c r="K546" s="44"/>
      <c r="L546" s="44"/>
      <c r="M546" s="44"/>
      <c r="N546" s="44"/>
      <c r="O546" s="21"/>
      <c r="P546" s="21"/>
    </row>
    <row r="547" spans="1:16" s="2" customFormat="1" ht="58.7" customHeight="1" x14ac:dyDescent="0.35">
      <c r="A547" s="170"/>
      <c r="B547" s="171"/>
      <c r="C547" s="170"/>
      <c r="D547" s="170"/>
      <c r="E547" s="21" t="s">
        <v>11</v>
      </c>
      <c r="F547" s="170"/>
      <c r="G547" s="28">
        <v>1644.1</v>
      </c>
      <c r="H547" s="28">
        <v>1152.0999999999999</v>
      </c>
      <c r="I547" s="28">
        <v>1677.5</v>
      </c>
      <c r="J547" s="28">
        <v>1336.7</v>
      </c>
      <c r="K547" s="28"/>
      <c r="L547" s="28"/>
      <c r="M547" s="28"/>
      <c r="N547" s="21" t="s">
        <v>600</v>
      </c>
      <c r="O547" s="21" t="s">
        <v>93</v>
      </c>
      <c r="P547" s="21"/>
    </row>
    <row r="548" spans="1:16" s="2" customFormat="1" ht="51" customHeight="1" x14ac:dyDescent="0.35">
      <c r="A548" s="170">
        <v>100</v>
      </c>
      <c r="B548" s="171" t="s">
        <v>599</v>
      </c>
      <c r="C548" s="170" t="s">
        <v>985</v>
      </c>
      <c r="D548" s="170" t="s">
        <v>2</v>
      </c>
      <c r="E548" s="21" t="s">
        <v>249</v>
      </c>
      <c r="F548" s="170" t="s">
        <v>550</v>
      </c>
      <c r="G548" s="44">
        <v>12</v>
      </c>
      <c r="H548" s="44">
        <v>12</v>
      </c>
      <c r="I548" s="44">
        <v>13</v>
      </c>
      <c r="J548" s="44">
        <v>13</v>
      </c>
      <c r="K548" s="44">
        <v>13</v>
      </c>
      <c r="L548" s="44">
        <v>13</v>
      </c>
      <c r="M548" s="44"/>
      <c r="N548" s="44"/>
      <c r="O548" s="21"/>
      <c r="P548" s="21"/>
    </row>
    <row r="549" spans="1:16" s="2" customFormat="1" ht="60.8" customHeight="1" x14ac:dyDescent="0.35">
      <c r="A549" s="170"/>
      <c r="B549" s="171"/>
      <c r="C549" s="170"/>
      <c r="D549" s="170"/>
      <c r="E549" s="21" t="s">
        <v>11</v>
      </c>
      <c r="F549" s="170"/>
      <c r="G549" s="28">
        <v>231</v>
      </c>
      <c r="H549" s="28">
        <v>153.4</v>
      </c>
      <c r="I549" s="28">
        <v>124.3</v>
      </c>
      <c r="J549" s="28">
        <v>182.6</v>
      </c>
      <c r="K549" s="28">
        <v>126.6</v>
      </c>
      <c r="L549" s="28">
        <v>32.5</v>
      </c>
      <c r="M549" s="28"/>
      <c r="N549" s="21" t="s">
        <v>600</v>
      </c>
      <c r="O549" s="21" t="s">
        <v>93</v>
      </c>
      <c r="P549" s="21"/>
    </row>
    <row r="550" spans="1:16" s="10" customFormat="1" ht="22.25" customHeight="1" x14ac:dyDescent="0.35">
      <c r="A550" s="62"/>
      <c r="B550" s="26" t="s">
        <v>5</v>
      </c>
      <c r="C550" s="25"/>
      <c r="D550" s="25"/>
      <c r="E550" s="25"/>
      <c r="F550" s="21"/>
      <c r="G550" s="25"/>
      <c r="H550" s="25"/>
      <c r="I550" s="25"/>
      <c r="J550" s="25"/>
      <c r="K550" s="25"/>
      <c r="L550" s="25"/>
      <c r="M550" s="25"/>
      <c r="N550" s="25"/>
      <c r="O550" s="25"/>
      <c r="P550" s="25"/>
    </row>
    <row r="551" spans="1:16" s="10" customFormat="1" ht="93.15" customHeight="1" x14ac:dyDescent="0.35">
      <c r="A551" s="22"/>
      <c r="B551" s="35" t="s">
        <v>952</v>
      </c>
      <c r="C551" s="21" t="s">
        <v>601</v>
      </c>
      <c r="D551" s="21" t="s">
        <v>538</v>
      </c>
      <c r="E551" s="21" t="s">
        <v>1</v>
      </c>
      <c r="F551" s="21" t="s">
        <v>2</v>
      </c>
      <c r="G551" s="21">
        <v>42.2</v>
      </c>
      <c r="H551" s="21">
        <v>43.2</v>
      </c>
      <c r="I551" s="21">
        <v>45</v>
      </c>
      <c r="J551" s="21">
        <v>46.5</v>
      </c>
      <c r="K551" s="21">
        <v>48</v>
      </c>
      <c r="L551" s="21">
        <v>50</v>
      </c>
      <c r="M551" s="21"/>
      <c r="N551" s="21" t="s">
        <v>2</v>
      </c>
      <c r="O551" s="21" t="s">
        <v>2</v>
      </c>
      <c r="P551" s="21" t="s">
        <v>2</v>
      </c>
    </row>
    <row r="552" spans="1:16" ht="22.25" customHeight="1" x14ac:dyDescent="0.35">
      <c r="A552" s="21"/>
      <c r="B552" s="32" t="s">
        <v>257</v>
      </c>
      <c r="C552" s="21"/>
      <c r="D552" s="21"/>
      <c r="E552" s="21"/>
      <c r="F552" s="21"/>
      <c r="G552" s="28"/>
      <c r="H552" s="28"/>
      <c r="I552" s="21"/>
      <c r="J552" s="28"/>
      <c r="K552" s="28"/>
      <c r="L552" s="28"/>
      <c r="M552" s="28"/>
      <c r="N552" s="21"/>
      <c r="O552" s="21"/>
      <c r="P552" s="21"/>
    </row>
    <row r="553" spans="1:16" s="12" customFormat="1" ht="30.05" customHeight="1" x14ac:dyDescent="0.35">
      <c r="A553" s="170">
        <v>101</v>
      </c>
      <c r="B553" s="171" t="s">
        <v>602</v>
      </c>
      <c r="C553" s="170" t="s">
        <v>987</v>
      </c>
      <c r="D553" s="170" t="s">
        <v>2</v>
      </c>
      <c r="E553" s="21" t="s">
        <v>249</v>
      </c>
      <c r="F553" s="170" t="s">
        <v>270</v>
      </c>
      <c r="G553" s="65"/>
      <c r="H553" s="58">
        <v>1</v>
      </c>
      <c r="I553" s="58">
        <v>5</v>
      </c>
      <c r="J553" s="58">
        <v>2</v>
      </c>
      <c r="K553" s="58">
        <v>4</v>
      </c>
      <c r="L553" s="58">
        <v>6</v>
      </c>
      <c r="M553" s="58">
        <v>5</v>
      </c>
      <c r="N553" s="65"/>
      <c r="O553" s="29"/>
      <c r="P553" s="29"/>
    </row>
    <row r="554" spans="1:16" s="12" customFormat="1" ht="40.700000000000003" customHeight="1" x14ac:dyDescent="0.35">
      <c r="A554" s="172"/>
      <c r="B554" s="171"/>
      <c r="C554" s="170"/>
      <c r="D554" s="170"/>
      <c r="E554" s="170" t="s">
        <v>11</v>
      </c>
      <c r="F554" s="170"/>
      <c r="G554" s="66"/>
      <c r="H554" s="67">
        <v>160.69999999999999</v>
      </c>
      <c r="I554" s="67">
        <v>1488</v>
      </c>
      <c r="J554" s="67">
        <v>320.8</v>
      </c>
      <c r="K554" s="67"/>
      <c r="L554" s="67"/>
      <c r="M554" s="67"/>
      <c r="N554" s="59" t="s">
        <v>286</v>
      </c>
      <c r="O554" s="59"/>
      <c r="P554" s="29"/>
    </row>
    <row r="555" spans="1:16" s="12" customFormat="1" ht="40.700000000000003" customHeight="1" x14ac:dyDescent="0.35">
      <c r="A555" s="172"/>
      <c r="B555" s="171"/>
      <c r="C555" s="170"/>
      <c r="D555" s="170"/>
      <c r="E555" s="170"/>
      <c r="F555" s="170"/>
      <c r="G555" s="66"/>
      <c r="H555" s="67"/>
      <c r="I555" s="67"/>
      <c r="J555" s="67">
        <f>J558+J560+J562+J564+J566+J570+J573+J576+J578</f>
        <v>2075.6</v>
      </c>
      <c r="K555" s="67">
        <f>K558+K560+K562+K564+K566+K570+K573+K576+K578</f>
        <v>3675.6</v>
      </c>
      <c r="L555" s="67">
        <f>L558+L560+L562+L564+L566+L570+L573+L576+L578</f>
        <v>3875.6</v>
      </c>
      <c r="M555" s="67">
        <f>M558+M560+M562+M564+M566+M570+M573+M576+M578</f>
        <v>1900</v>
      </c>
      <c r="N555" s="59" t="s">
        <v>29</v>
      </c>
      <c r="O555" s="59"/>
      <c r="P555" s="29"/>
    </row>
    <row r="556" spans="1:16" s="10" customFormat="1" ht="22.25" customHeight="1" x14ac:dyDescent="0.35">
      <c r="A556" s="170"/>
      <c r="B556" s="171" t="s">
        <v>510</v>
      </c>
      <c r="C556" s="170"/>
      <c r="D556" s="170"/>
      <c r="E556" s="21" t="s">
        <v>249</v>
      </c>
      <c r="F556" s="170" t="s">
        <v>550</v>
      </c>
      <c r="G556" s="44"/>
      <c r="H556" s="44"/>
      <c r="I556" s="44">
        <v>1</v>
      </c>
      <c r="J556" s="44"/>
      <c r="K556" s="44">
        <v>1</v>
      </c>
      <c r="L556" s="44"/>
      <c r="M556" s="44"/>
      <c r="N556" s="44"/>
      <c r="O556" s="21"/>
      <c r="P556" s="21"/>
    </row>
    <row r="557" spans="1:16" s="10" customFormat="1" ht="22.25" customHeight="1" x14ac:dyDescent="0.35">
      <c r="A557" s="170"/>
      <c r="B557" s="171"/>
      <c r="C557" s="170"/>
      <c r="D557" s="170"/>
      <c r="E557" s="21" t="s">
        <v>11</v>
      </c>
      <c r="F557" s="170"/>
      <c r="G557" s="28"/>
      <c r="H557" s="28"/>
      <c r="I557" s="28">
        <v>300.7</v>
      </c>
      <c r="J557" s="28"/>
      <c r="K557" s="28"/>
      <c r="L557" s="28"/>
      <c r="M557" s="28"/>
      <c r="N557" s="21" t="s">
        <v>286</v>
      </c>
      <c r="O557" s="21" t="s">
        <v>113</v>
      </c>
      <c r="P557" s="21"/>
    </row>
    <row r="558" spans="1:16" s="10" customFormat="1" ht="22.25" customHeight="1" x14ac:dyDescent="0.35">
      <c r="A558" s="170"/>
      <c r="B558" s="171"/>
      <c r="C558" s="170"/>
      <c r="D558" s="170"/>
      <c r="E558" s="21" t="s">
        <v>11</v>
      </c>
      <c r="F558" s="170"/>
      <c r="G558" s="28"/>
      <c r="H558" s="28"/>
      <c r="I558" s="57"/>
      <c r="J558" s="28">
        <v>500</v>
      </c>
      <c r="K558" s="28">
        <v>500</v>
      </c>
      <c r="L558" s="28"/>
      <c r="M558" s="28"/>
      <c r="N558" s="21" t="s">
        <v>29</v>
      </c>
      <c r="O558" s="21" t="s">
        <v>114</v>
      </c>
      <c r="P558" s="21"/>
    </row>
    <row r="559" spans="1:16" s="10" customFormat="1" ht="22.25" customHeight="1" x14ac:dyDescent="0.35">
      <c r="A559" s="170"/>
      <c r="B559" s="171" t="s">
        <v>511</v>
      </c>
      <c r="C559" s="170"/>
      <c r="D559" s="170"/>
      <c r="E559" s="21" t="s">
        <v>249</v>
      </c>
      <c r="F559" s="170" t="s">
        <v>550</v>
      </c>
      <c r="G559" s="44"/>
      <c r="H559" s="44"/>
      <c r="I559" s="44"/>
      <c r="J559" s="44"/>
      <c r="K559" s="44"/>
      <c r="L559" s="44">
        <v>1</v>
      </c>
      <c r="M559" s="44">
        <v>1</v>
      </c>
      <c r="N559" s="44"/>
      <c r="O559" s="21"/>
      <c r="P559" s="21"/>
    </row>
    <row r="560" spans="1:16" s="10" customFormat="1" ht="22.25" customHeight="1" x14ac:dyDescent="0.35">
      <c r="A560" s="170"/>
      <c r="B560" s="171"/>
      <c r="C560" s="170"/>
      <c r="D560" s="170"/>
      <c r="E560" s="21" t="s">
        <v>11</v>
      </c>
      <c r="F560" s="170"/>
      <c r="G560" s="28"/>
      <c r="H560" s="28"/>
      <c r="I560" s="28"/>
      <c r="J560" s="28"/>
      <c r="K560" s="28">
        <v>500</v>
      </c>
      <c r="L560" s="28">
        <v>700</v>
      </c>
      <c r="M560" s="28">
        <v>200</v>
      </c>
      <c r="N560" s="21" t="s">
        <v>29</v>
      </c>
      <c r="O560" s="21" t="s">
        <v>112</v>
      </c>
      <c r="P560" s="21"/>
    </row>
    <row r="561" spans="1:16" s="10" customFormat="1" ht="22.25" customHeight="1" x14ac:dyDescent="0.35">
      <c r="A561" s="170"/>
      <c r="B561" s="171" t="s">
        <v>603</v>
      </c>
      <c r="C561" s="170"/>
      <c r="D561" s="170"/>
      <c r="E561" s="21" t="s">
        <v>249</v>
      </c>
      <c r="F561" s="170" t="s">
        <v>550</v>
      </c>
      <c r="G561" s="44"/>
      <c r="H561" s="44"/>
      <c r="I561" s="44"/>
      <c r="J561" s="44"/>
      <c r="K561" s="44"/>
      <c r="L561" s="44">
        <v>1</v>
      </c>
      <c r="M561" s="44"/>
      <c r="N561" s="44"/>
      <c r="O561" s="21"/>
      <c r="P561" s="21"/>
    </row>
    <row r="562" spans="1:16" s="10" customFormat="1" ht="22.25" customHeight="1" x14ac:dyDescent="0.35">
      <c r="A562" s="170"/>
      <c r="B562" s="171"/>
      <c r="C562" s="170"/>
      <c r="D562" s="170"/>
      <c r="E562" s="21" t="s">
        <v>11</v>
      </c>
      <c r="F562" s="170"/>
      <c r="G562" s="28"/>
      <c r="H562" s="28"/>
      <c r="I562" s="28"/>
      <c r="J562" s="28"/>
      <c r="K562" s="28">
        <v>500</v>
      </c>
      <c r="L562" s="28">
        <v>500</v>
      </c>
      <c r="M562" s="28"/>
      <c r="N562" s="21" t="s">
        <v>29</v>
      </c>
      <c r="O562" s="21" t="s">
        <v>112</v>
      </c>
      <c r="P562" s="21"/>
    </row>
    <row r="563" spans="1:16" s="10" customFormat="1" ht="22.25" customHeight="1" x14ac:dyDescent="0.35">
      <c r="A563" s="170"/>
      <c r="B563" s="171" t="s">
        <v>565</v>
      </c>
      <c r="C563" s="170"/>
      <c r="D563" s="170"/>
      <c r="E563" s="21" t="s">
        <v>249</v>
      </c>
      <c r="F563" s="170" t="s">
        <v>550</v>
      </c>
      <c r="G563" s="44"/>
      <c r="H563" s="44"/>
      <c r="I563" s="44"/>
      <c r="J563" s="44"/>
      <c r="K563" s="44">
        <v>1</v>
      </c>
      <c r="L563" s="44"/>
      <c r="M563" s="44">
        <v>1</v>
      </c>
      <c r="N563" s="44"/>
      <c r="O563" s="21"/>
      <c r="P563" s="21"/>
    </row>
    <row r="564" spans="1:16" s="10" customFormat="1" ht="22.25" customHeight="1" x14ac:dyDescent="0.35">
      <c r="A564" s="170"/>
      <c r="B564" s="171"/>
      <c r="C564" s="170"/>
      <c r="D564" s="170"/>
      <c r="E564" s="21" t="s">
        <v>11</v>
      </c>
      <c r="F564" s="170"/>
      <c r="G564" s="28"/>
      <c r="H564" s="28"/>
      <c r="I564" s="28"/>
      <c r="J564" s="28">
        <v>500</v>
      </c>
      <c r="K564" s="28">
        <v>500</v>
      </c>
      <c r="L564" s="28">
        <v>200</v>
      </c>
      <c r="M564" s="28">
        <v>200</v>
      </c>
      <c r="N564" s="21" t="s">
        <v>29</v>
      </c>
      <c r="O564" s="21" t="s">
        <v>112</v>
      </c>
      <c r="P564" s="21"/>
    </row>
    <row r="565" spans="1:16" s="10" customFormat="1" ht="22.25" customHeight="1" x14ac:dyDescent="0.35">
      <c r="A565" s="170"/>
      <c r="B565" s="171" t="s">
        <v>514</v>
      </c>
      <c r="C565" s="170"/>
      <c r="D565" s="170"/>
      <c r="E565" s="21" t="s">
        <v>249</v>
      </c>
      <c r="F565" s="170" t="s">
        <v>550</v>
      </c>
      <c r="G565" s="44"/>
      <c r="H565" s="44"/>
      <c r="I565" s="44"/>
      <c r="J565" s="44"/>
      <c r="K565" s="44">
        <v>1</v>
      </c>
      <c r="L565" s="44"/>
      <c r="M565" s="44">
        <v>1</v>
      </c>
      <c r="N565" s="44"/>
      <c r="O565" s="21"/>
      <c r="P565" s="21"/>
    </row>
    <row r="566" spans="1:16" s="10" customFormat="1" ht="22.25" customHeight="1" x14ac:dyDescent="0.35">
      <c r="A566" s="170"/>
      <c r="B566" s="171"/>
      <c r="C566" s="170"/>
      <c r="D566" s="170"/>
      <c r="E566" s="21" t="s">
        <v>11</v>
      </c>
      <c r="F566" s="170"/>
      <c r="G566" s="28"/>
      <c r="H566" s="28"/>
      <c r="I566" s="28"/>
      <c r="J566" s="28">
        <v>200</v>
      </c>
      <c r="K566" s="28">
        <v>200</v>
      </c>
      <c r="L566" s="28">
        <v>500</v>
      </c>
      <c r="M566" s="28">
        <v>500</v>
      </c>
      <c r="N566" s="21" t="s">
        <v>29</v>
      </c>
      <c r="O566" s="21" t="s">
        <v>112</v>
      </c>
      <c r="P566" s="21"/>
    </row>
    <row r="567" spans="1:16" s="10" customFormat="1" ht="22.25" customHeight="1" x14ac:dyDescent="0.35">
      <c r="A567" s="170"/>
      <c r="B567" s="171" t="s">
        <v>566</v>
      </c>
      <c r="C567" s="170"/>
      <c r="D567" s="170"/>
      <c r="E567" s="21" t="s">
        <v>249</v>
      </c>
      <c r="F567" s="170" t="s">
        <v>550</v>
      </c>
      <c r="G567" s="44"/>
      <c r="H567" s="44"/>
      <c r="I567" s="44"/>
      <c r="J567" s="44">
        <v>2</v>
      </c>
      <c r="K567" s="44"/>
      <c r="L567" s="44"/>
      <c r="M567" s="44"/>
      <c r="N567" s="44"/>
      <c r="O567" s="21"/>
      <c r="P567" s="21"/>
    </row>
    <row r="568" spans="1:16" s="10" customFormat="1" ht="22.25" customHeight="1" x14ac:dyDescent="0.35">
      <c r="A568" s="170"/>
      <c r="B568" s="171"/>
      <c r="C568" s="170"/>
      <c r="D568" s="170"/>
      <c r="E568" s="21" t="s">
        <v>11</v>
      </c>
      <c r="F568" s="170"/>
      <c r="G568" s="28"/>
      <c r="H568" s="28"/>
      <c r="I568" s="28">
        <v>244</v>
      </c>
      <c r="J568" s="28">
        <v>320.8</v>
      </c>
      <c r="K568" s="28"/>
      <c r="L568" s="28"/>
      <c r="M568" s="28"/>
      <c r="N568" s="21" t="s">
        <v>286</v>
      </c>
      <c r="O568" s="21" t="s">
        <v>111</v>
      </c>
      <c r="P568" s="21"/>
    </row>
    <row r="569" spans="1:16" s="10" customFormat="1" ht="22.25" customHeight="1" x14ac:dyDescent="0.35">
      <c r="A569" s="170"/>
      <c r="B569" s="171" t="s">
        <v>604</v>
      </c>
      <c r="C569" s="170"/>
      <c r="D569" s="170"/>
      <c r="E569" s="21" t="s">
        <v>249</v>
      </c>
      <c r="F569" s="170" t="s">
        <v>550</v>
      </c>
      <c r="G569" s="44"/>
      <c r="H569" s="44"/>
      <c r="I569" s="44"/>
      <c r="J569" s="44"/>
      <c r="K569" s="44">
        <v>1</v>
      </c>
      <c r="L569" s="44">
        <v>1</v>
      </c>
      <c r="M569" s="44"/>
      <c r="N569" s="44"/>
      <c r="O569" s="21"/>
      <c r="P569" s="21"/>
    </row>
    <row r="570" spans="1:16" s="10" customFormat="1" ht="22.25" customHeight="1" x14ac:dyDescent="0.35">
      <c r="A570" s="170"/>
      <c r="B570" s="171"/>
      <c r="C570" s="170"/>
      <c r="D570" s="170"/>
      <c r="E570" s="21" t="s">
        <v>11</v>
      </c>
      <c r="F570" s="170"/>
      <c r="G570" s="28"/>
      <c r="H570" s="28"/>
      <c r="I570" s="28"/>
      <c r="J570" s="28">
        <v>500</v>
      </c>
      <c r="K570" s="28">
        <v>700</v>
      </c>
      <c r="L570" s="28">
        <v>200</v>
      </c>
      <c r="M570" s="28"/>
      <c r="N570" s="21" t="s">
        <v>29</v>
      </c>
      <c r="O570" s="21" t="s">
        <v>112</v>
      </c>
      <c r="P570" s="21"/>
    </row>
    <row r="571" spans="1:16" s="10" customFormat="1" ht="22.25" customHeight="1" x14ac:dyDescent="0.35">
      <c r="A571" s="170"/>
      <c r="B571" s="171" t="s">
        <v>517</v>
      </c>
      <c r="C571" s="170"/>
      <c r="D571" s="170"/>
      <c r="E571" s="21" t="s">
        <v>249</v>
      </c>
      <c r="F571" s="170" t="s">
        <v>550</v>
      </c>
      <c r="G571" s="44"/>
      <c r="H571" s="44"/>
      <c r="I571" s="44">
        <v>1</v>
      </c>
      <c r="J571" s="44"/>
      <c r="K571" s="44"/>
      <c r="L571" s="44">
        <v>1</v>
      </c>
      <c r="M571" s="44">
        <v>1</v>
      </c>
      <c r="N571" s="44"/>
      <c r="O571" s="21"/>
      <c r="P571" s="21"/>
    </row>
    <row r="572" spans="1:16" s="10" customFormat="1" ht="22.25" customHeight="1" x14ac:dyDescent="0.35">
      <c r="A572" s="170"/>
      <c r="B572" s="171"/>
      <c r="C572" s="170"/>
      <c r="D572" s="170"/>
      <c r="E572" s="21" t="s">
        <v>11</v>
      </c>
      <c r="F572" s="170"/>
      <c r="G572" s="28"/>
      <c r="H572" s="28"/>
      <c r="I572" s="28">
        <v>431.9</v>
      </c>
      <c r="J572" s="28"/>
      <c r="K572" s="28"/>
      <c r="L572" s="28"/>
      <c r="M572" s="28"/>
      <c r="N572" s="21" t="s">
        <v>286</v>
      </c>
      <c r="O572" s="21" t="s">
        <v>111</v>
      </c>
      <c r="P572" s="21"/>
    </row>
    <row r="573" spans="1:16" s="10" customFormat="1" ht="22.25" customHeight="1" x14ac:dyDescent="0.35">
      <c r="A573" s="170"/>
      <c r="B573" s="171"/>
      <c r="C573" s="170"/>
      <c r="D573" s="170"/>
      <c r="E573" s="21" t="s">
        <v>11</v>
      </c>
      <c r="F573" s="170"/>
      <c r="G573" s="28"/>
      <c r="H573" s="28"/>
      <c r="I573" s="57"/>
      <c r="J573" s="28"/>
      <c r="K573" s="28">
        <v>200</v>
      </c>
      <c r="L573" s="28">
        <v>700</v>
      </c>
      <c r="M573" s="28">
        <v>500</v>
      </c>
      <c r="N573" s="21" t="s">
        <v>29</v>
      </c>
      <c r="O573" s="21" t="s">
        <v>115</v>
      </c>
      <c r="P573" s="21"/>
    </row>
    <row r="574" spans="1:16" s="10" customFormat="1" ht="22.25" customHeight="1" x14ac:dyDescent="0.35">
      <c r="A574" s="170"/>
      <c r="B574" s="171" t="s">
        <v>839</v>
      </c>
      <c r="C574" s="170"/>
      <c r="D574" s="170"/>
      <c r="E574" s="21" t="s">
        <v>249</v>
      </c>
      <c r="F574" s="170" t="s">
        <v>550</v>
      </c>
      <c r="G574" s="44"/>
      <c r="H574" s="44"/>
      <c r="I574" s="44">
        <v>1</v>
      </c>
      <c r="J574" s="44"/>
      <c r="K574" s="44"/>
      <c r="L574" s="44">
        <v>1</v>
      </c>
      <c r="M574" s="44">
        <v>0</v>
      </c>
      <c r="N574" s="44"/>
      <c r="O574" s="21"/>
      <c r="P574" s="21"/>
    </row>
    <row r="575" spans="1:16" s="10" customFormat="1" ht="22.25" customHeight="1" x14ac:dyDescent="0.35">
      <c r="A575" s="170"/>
      <c r="B575" s="171"/>
      <c r="C575" s="170"/>
      <c r="D575" s="170"/>
      <c r="E575" s="21" t="s">
        <v>11</v>
      </c>
      <c r="F575" s="170"/>
      <c r="G575" s="28"/>
      <c r="H575" s="28"/>
      <c r="I575" s="28">
        <v>237</v>
      </c>
      <c r="J575" s="28"/>
      <c r="K575" s="28"/>
      <c r="L575" s="28"/>
      <c r="M575" s="28"/>
      <c r="N575" s="21" t="s">
        <v>286</v>
      </c>
      <c r="O575" s="21" t="s">
        <v>111</v>
      </c>
      <c r="P575" s="21"/>
    </row>
    <row r="576" spans="1:16" s="10" customFormat="1" ht="22.25" customHeight="1" x14ac:dyDescent="0.35">
      <c r="A576" s="170"/>
      <c r="B576" s="171"/>
      <c r="C576" s="170"/>
      <c r="D576" s="170"/>
      <c r="E576" s="21" t="s">
        <v>11</v>
      </c>
      <c r="F576" s="170"/>
      <c r="G576" s="28"/>
      <c r="H576" s="28"/>
      <c r="I576" s="57"/>
      <c r="J576" s="28">
        <v>375.6</v>
      </c>
      <c r="K576" s="28">
        <v>375.6</v>
      </c>
      <c r="L576" s="28">
        <v>375.6</v>
      </c>
      <c r="M576" s="28">
        <v>0</v>
      </c>
      <c r="N576" s="21" t="s">
        <v>29</v>
      </c>
      <c r="O576" s="21" t="s">
        <v>115</v>
      </c>
      <c r="P576" s="21"/>
    </row>
    <row r="577" spans="1:16" s="10" customFormat="1" ht="22.25" customHeight="1" x14ac:dyDescent="0.35">
      <c r="A577" s="170"/>
      <c r="B577" s="171" t="s">
        <v>519</v>
      </c>
      <c r="C577" s="170"/>
      <c r="D577" s="170"/>
      <c r="E577" s="21" t="s">
        <v>249</v>
      </c>
      <c r="F577" s="170" t="s">
        <v>550</v>
      </c>
      <c r="G577" s="44"/>
      <c r="H577" s="44"/>
      <c r="I577" s="44"/>
      <c r="J577" s="44"/>
      <c r="K577" s="44"/>
      <c r="L577" s="44">
        <v>1</v>
      </c>
      <c r="M577" s="44">
        <v>1</v>
      </c>
      <c r="N577" s="44"/>
      <c r="O577" s="21"/>
      <c r="P577" s="21"/>
    </row>
    <row r="578" spans="1:16" s="10" customFormat="1" ht="22.25" customHeight="1" x14ac:dyDescent="0.35">
      <c r="A578" s="170"/>
      <c r="B578" s="171"/>
      <c r="C578" s="170"/>
      <c r="D578" s="170"/>
      <c r="E578" s="21" t="s">
        <v>11</v>
      </c>
      <c r="F578" s="170"/>
      <c r="G578" s="28"/>
      <c r="H578" s="28"/>
      <c r="I578" s="28"/>
      <c r="J578" s="28"/>
      <c r="K578" s="28">
        <v>200</v>
      </c>
      <c r="L578" s="28">
        <v>700</v>
      </c>
      <c r="M578" s="28">
        <v>500</v>
      </c>
      <c r="N578" s="21" t="s">
        <v>29</v>
      </c>
      <c r="O578" s="21" t="s">
        <v>112</v>
      </c>
      <c r="P578" s="21"/>
    </row>
    <row r="579" spans="1:16" s="10" customFormat="1" ht="22.25" customHeight="1" x14ac:dyDescent="0.35">
      <c r="A579" s="170"/>
      <c r="B579" s="171" t="s">
        <v>521</v>
      </c>
      <c r="C579" s="170"/>
      <c r="D579" s="170"/>
      <c r="E579" s="21" t="s">
        <v>249</v>
      </c>
      <c r="F579" s="170" t="s">
        <v>550</v>
      </c>
      <c r="G579" s="44"/>
      <c r="H579" s="44">
        <v>1</v>
      </c>
      <c r="I579" s="44">
        <v>1</v>
      </c>
      <c r="J579" s="44"/>
      <c r="K579" s="44"/>
      <c r="L579" s="44"/>
      <c r="M579" s="44"/>
      <c r="N579" s="44"/>
      <c r="O579" s="21"/>
      <c r="P579" s="21"/>
    </row>
    <row r="580" spans="1:16" s="10" customFormat="1" ht="52.95" customHeight="1" x14ac:dyDescent="0.35">
      <c r="A580" s="170"/>
      <c r="B580" s="171"/>
      <c r="C580" s="170"/>
      <c r="D580" s="170"/>
      <c r="E580" s="21" t="s">
        <v>11</v>
      </c>
      <c r="F580" s="170"/>
      <c r="G580" s="28"/>
      <c r="H580" s="28">
        <v>160.69999999999999</v>
      </c>
      <c r="I580" s="28" t="s">
        <v>282</v>
      </c>
      <c r="J580" s="28"/>
      <c r="K580" s="28"/>
      <c r="L580" s="28"/>
      <c r="M580" s="28"/>
      <c r="N580" s="21" t="s">
        <v>286</v>
      </c>
      <c r="O580" s="21" t="s">
        <v>111</v>
      </c>
      <c r="P580" s="21"/>
    </row>
    <row r="581" spans="1:16" s="10" customFormat="1" ht="22.25" customHeight="1" x14ac:dyDescent="0.35">
      <c r="A581" s="170"/>
      <c r="B581" s="171" t="s">
        <v>371</v>
      </c>
      <c r="C581" s="170"/>
      <c r="D581" s="170"/>
      <c r="E581" s="21" t="s">
        <v>249</v>
      </c>
      <c r="F581" s="170" t="s">
        <v>550</v>
      </c>
      <c r="G581" s="44"/>
      <c r="H581" s="44"/>
      <c r="I581" s="44">
        <v>1</v>
      </c>
      <c r="J581" s="44"/>
      <c r="K581" s="44"/>
      <c r="L581" s="44"/>
      <c r="M581" s="44"/>
      <c r="N581" s="44"/>
      <c r="O581" s="21"/>
      <c r="P581" s="21"/>
    </row>
    <row r="582" spans="1:16" s="10" customFormat="1" ht="22.25" customHeight="1" x14ac:dyDescent="0.35">
      <c r="A582" s="170"/>
      <c r="B582" s="171"/>
      <c r="C582" s="170"/>
      <c r="D582" s="170"/>
      <c r="E582" s="21" t="s">
        <v>11</v>
      </c>
      <c r="F582" s="170"/>
      <c r="G582" s="28"/>
      <c r="H582" s="28"/>
      <c r="I582" s="28">
        <v>274.39999999999998</v>
      </c>
      <c r="J582" s="28"/>
      <c r="K582" s="28"/>
      <c r="L582" s="28"/>
      <c r="M582" s="28"/>
      <c r="N582" s="21" t="s">
        <v>286</v>
      </c>
      <c r="O582" s="21" t="s">
        <v>111</v>
      </c>
      <c r="P582" s="21"/>
    </row>
    <row r="583" spans="1:16" s="8" customFormat="1" ht="22.25" customHeight="1" x14ac:dyDescent="0.35">
      <c r="A583" s="172" t="s">
        <v>988</v>
      </c>
      <c r="B583" s="171" t="s">
        <v>606</v>
      </c>
      <c r="C583" s="170" t="s">
        <v>605</v>
      </c>
      <c r="D583" s="170" t="s">
        <v>2</v>
      </c>
      <c r="E583" s="21" t="s">
        <v>249</v>
      </c>
      <c r="F583" s="170" t="s">
        <v>550</v>
      </c>
      <c r="G583" s="65"/>
      <c r="H583" s="58"/>
      <c r="I583" s="200" t="s">
        <v>282</v>
      </c>
      <c r="J583" s="58">
        <v>4</v>
      </c>
      <c r="K583" s="58">
        <v>1</v>
      </c>
      <c r="L583" s="58"/>
      <c r="M583" s="58"/>
      <c r="N583" s="58"/>
      <c r="O583" s="29"/>
      <c r="P583" s="29"/>
    </row>
    <row r="584" spans="1:16" s="8" customFormat="1" ht="38.25" customHeight="1" x14ac:dyDescent="0.35">
      <c r="A584" s="172"/>
      <c r="B584" s="171"/>
      <c r="C584" s="170"/>
      <c r="D584" s="170"/>
      <c r="E584" s="21" t="s">
        <v>11</v>
      </c>
      <c r="F584" s="170"/>
      <c r="G584" s="66"/>
      <c r="H584" s="66"/>
      <c r="I584" s="193"/>
      <c r="J584" s="67">
        <f>J587+J590+J592+J594+J597</f>
        <v>1116</v>
      </c>
      <c r="K584" s="67">
        <f>K587+K590+K592+K594+K597</f>
        <v>300</v>
      </c>
      <c r="L584" s="67"/>
      <c r="M584" s="67"/>
      <c r="N584" s="21" t="s">
        <v>286</v>
      </c>
      <c r="O584" s="29"/>
      <c r="P584" s="29"/>
    </row>
    <row r="585" spans="1:16" s="10" customFormat="1" ht="22.25" customHeight="1" x14ac:dyDescent="0.35">
      <c r="A585" s="22"/>
      <c r="B585" s="35" t="s">
        <v>306</v>
      </c>
      <c r="C585" s="21"/>
      <c r="D585" s="21"/>
      <c r="E585" s="21"/>
      <c r="F585" s="21"/>
      <c r="G585" s="28"/>
      <c r="H585" s="28"/>
      <c r="I585" s="28"/>
      <c r="J585" s="28"/>
      <c r="K585" s="28"/>
      <c r="L585" s="28"/>
      <c r="M585" s="28"/>
      <c r="N585" s="21"/>
      <c r="O585" s="21"/>
      <c r="P585" s="21"/>
    </row>
    <row r="586" spans="1:16" s="10" customFormat="1" ht="22.25" customHeight="1" x14ac:dyDescent="0.35">
      <c r="A586" s="172"/>
      <c r="B586" s="171" t="s">
        <v>607</v>
      </c>
      <c r="C586" s="170"/>
      <c r="D586" s="170" t="s">
        <v>2</v>
      </c>
      <c r="E586" s="29" t="s">
        <v>249</v>
      </c>
      <c r="F586" s="170" t="s">
        <v>550</v>
      </c>
      <c r="G586" s="44"/>
      <c r="H586" s="44"/>
      <c r="I586" s="44"/>
      <c r="J586" s="44"/>
      <c r="K586" s="44">
        <v>1</v>
      </c>
      <c r="L586" s="44"/>
      <c r="M586" s="44"/>
      <c r="N586" s="44"/>
      <c r="O586" s="21"/>
      <c r="P586" s="21"/>
    </row>
    <row r="587" spans="1:16" s="10" customFormat="1" ht="22.25" customHeight="1" x14ac:dyDescent="0.35">
      <c r="A587" s="172"/>
      <c r="B587" s="171"/>
      <c r="C587" s="170"/>
      <c r="D587" s="170"/>
      <c r="E587" s="21" t="s">
        <v>11</v>
      </c>
      <c r="F587" s="170"/>
      <c r="G587" s="28"/>
      <c r="H587" s="28"/>
      <c r="I587" s="28"/>
      <c r="J587" s="28">
        <v>300</v>
      </c>
      <c r="K587" s="28">
        <v>300</v>
      </c>
      <c r="L587" s="28"/>
      <c r="M587" s="28"/>
      <c r="N587" s="21" t="s">
        <v>286</v>
      </c>
      <c r="O587" s="21" t="s">
        <v>111</v>
      </c>
      <c r="P587" s="21"/>
    </row>
    <row r="588" spans="1:16" s="10" customFormat="1" ht="22.25" customHeight="1" x14ac:dyDescent="0.35">
      <c r="A588" s="22"/>
      <c r="B588" s="35" t="s">
        <v>344</v>
      </c>
      <c r="C588" s="21"/>
      <c r="D588" s="21"/>
      <c r="E588" s="21"/>
      <c r="F588" s="21"/>
      <c r="G588" s="28"/>
      <c r="H588" s="28"/>
      <c r="I588" s="28"/>
      <c r="J588" s="28"/>
      <c r="K588" s="28"/>
      <c r="L588" s="28"/>
      <c r="M588" s="28"/>
      <c r="N588" s="21"/>
      <c r="O588" s="21"/>
      <c r="P588" s="21"/>
    </row>
    <row r="589" spans="1:16" s="10" customFormat="1" ht="22.25" customHeight="1" x14ac:dyDescent="0.35">
      <c r="A589" s="172"/>
      <c r="B589" s="171" t="s">
        <v>608</v>
      </c>
      <c r="C589" s="170"/>
      <c r="D589" s="170" t="s">
        <v>2</v>
      </c>
      <c r="E589" s="21" t="s">
        <v>249</v>
      </c>
      <c r="F589" s="170" t="s">
        <v>550</v>
      </c>
      <c r="G589" s="44"/>
      <c r="H589" s="44"/>
      <c r="I589" s="44"/>
      <c r="J589" s="44">
        <v>1</v>
      </c>
      <c r="K589" s="44"/>
      <c r="L589" s="44"/>
      <c r="M589" s="44"/>
      <c r="N589" s="44"/>
      <c r="O589" s="21"/>
      <c r="P589" s="21"/>
    </row>
    <row r="590" spans="1:16" s="10" customFormat="1" ht="22.25" customHeight="1" x14ac:dyDescent="0.35">
      <c r="A590" s="172"/>
      <c r="B590" s="171"/>
      <c r="C590" s="170"/>
      <c r="D590" s="170"/>
      <c r="E590" s="21" t="s">
        <v>11</v>
      </c>
      <c r="F590" s="170"/>
      <c r="G590" s="28"/>
      <c r="H590" s="28"/>
      <c r="I590" s="28"/>
      <c r="J590" s="28">
        <v>200</v>
      </c>
      <c r="K590" s="28"/>
      <c r="L590" s="28"/>
      <c r="M590" s="28"/>
      <c r="N590" s="21" t="s">
        <v>286</v>
      </c>
      <c r="O590" s="21" t="s">
        <v>111</v>
      </c>
      <c r="P590" s="21"/>
    </row>
    <row r="591" spans="1:16" s="10" customFormat="1" ht="22.25" customHeight="1" x14ac:dyDescent="0.35">
      <c r="A591" s="172"/>
      <c r="B591" s="171" t="s">
        <v>609</v>
      </c>
      <c r="C591" s="170"/>
      <c r="D591" s="170" t="s">
        <v>2</v>
      </c>
      <c r="E591" s="21" t="s">
        <v>249</v>
      </c>
      <c r="F591" s="170" t="s">
        <v>550</v>
      </c>
      <c r="G591" s="44"/>
      <c r="H591" s="44"/>
      <c r="I591" s="44"/>
      <c r="J591" s="44">
        <v>1</v>
      </c>
      <c r="K591" s="44"/>
      <c r="L591" s="44"/>
      <c r="M591" s="44"/>
      <c r="N591" s="44"/>
      <c r="O591" s="21"/>
      <c r="P591" s="21"/>
    </row>
    <row r="592" spans="1:16" s="10" customFormat="1" ht="22.25" customHeight="1" x14ac:dyDescent="0.35">
      <c r="A592" s="172"/>
      <c r="B592" s="171"/>
      <c r="C592" s="170"/>
      <c r="D592" s="170"/>
      <c r="E592" s="21" t="s">
        <v>11</v>
      </c>
      <c r="F592" s="170"/>
      <c r="G592" s="28"/>
      <c r="H592" s="28"/>
      <c r="I592" s="28"/>
      <c r="J592" s="28">
        <v>100</v>
      </c>
      <c r="K592" s="28"/>
      <c r="L592" s="28"/>
      <c r="M592" s="28"/>
      <c r="N592" s="21" t="s">
        <v>286</v>
      </c>
      <c r="O592" s="21" t="s">
        <v>111</v>
      </c>
      <c r="P592" s="21"/>
    </row>
    <row r="593" spans="1:18" s="10" customFormat="1" ht="22.25" customHeight="1" x14ac:dyDescent="0.35">
      <c r="A593" s="172"/>
      <c r="B593" s="171" t="s">
        <v>610</v>
      </c>
      <c r="C593" s="170"/>
      <c r="D593" s="170" t="s">
        <v>2</v>
      </c>
      <c r="E593" s="21" t="s">
        <v>249</v>
      </c>
      <c r="F593" s="170" t="s">
        <v>550</v>
      </c>
      <c r="G593" s="44"/>
      <c r="H593" s="44"/>
      <c r="I593" s="44"/>
      <c r="J593" s="44">
        <v>1</v>
      </c>
      <c r="K593" s="44"/>
      <c r="L593" s="44"/>
      <c r="M593" s="44"/>
      <c r="N593" s="44"/>
      <c r="O593" s="21"/>
      <c r="P593" s="21"/>
    </row>
    <row r="594" spans="1:18" s="10" customFormat="1" ht="22.25" customHeight="1" x14ac:dyDescent="0.35">
      <c r="A594" s="172"/>
      <c r="B594" s="171"/>
      <c r="C594" s="170"/>
      <c r="D594" s="170"/>
      <c r="E594" s="21" t="s">
        <v>11</v>
      </c>
      <c r="F594" s="170"/>
      <c r="G594" s="28"/>
      <c r="H594" s="28"/>
      <c r="I594" s="28"/>
      <c r="J594" s="28">
        <v>200</v>
      </c>
      <c r="K594" s="28"/>
      <c r="L594" s="28"/>
      <c r="M594" s="28"/>
      <c r="N594" s="21" t="s">
        <v>286</v>
      </c>
      <c r="O594" s="21" t="s">
        <v>111</v>
      </c>
      <c r="P594" s="21"/>
    </row>
    <row r="595" spans="1:18" s="10" customFormat="1" ht="22.25" customHeight="1" x14ac:dyDescent="0.35">
      <c r="A595" s="22"/>
      <c r="B595" s="35" t="s">
        <v>611</v>
      </c>
      <c r="C595" s="21"/>
      <c r="D595" s="21"/>
      <c r="E595" s="21"/>
      <c r="F595" s="21"/>
      <c r="G595" s="28"/>
      <c r="H595" s="28"/>
      <c r="I595" s="28"/>
      <c r="J595" s="28"/>
      <c r="K595" s="28"/>
      <c r="L595" s="28"/>
      <c r="M595" s="28"/>
      <c r="N595" s="21"/>
      <c r="O595" s="21"/>
      <c r="P595" s="21"/>
    </row>
    <row r="596" spans="1:18" s="10" customFormat="1" ht="25.95" customHeight="1" x14ac:dyDescent="0.35">
      <c r="A596" s="172"/>
      <c r="B596" s="171" t="s">
        <v>612</v>
      </c>
      <c r="C596" s="170"/>
      <c r="D596" s="170" t="s">
        <v>2</v>
      </c>
      <c r="E596" s="21" t="s">
        <v>249</v>
      </c>
      <c r="F596" s="170" t="s">
        <v>550</v>
      </c>
      <c r="G596" s="44"/>
      <c r="H596" s="44"/>
      <c r="I596" s="44">
        <v>1</v>
      </c>
      <c r="J596" s="44">
        <v>1</v>
      </c>
      <c r="K596" s="44"/>
      <c r="L596" s="44"/>
      <c r="M596" s="44"/>
      <c r="N596" s="44"/>
      <c r="O596" s="21"/>
      <c r="P596" s="21"/>
    </row>
    <row r="597" spans="1:18" s="10" customFormat="1" ht="55.2" customHeight="1" x14ac:dyDescent="0.35">
      <c r="A597" s="172"/>
      <c r="B597" s="171"/>
      <c r="C597" s="170"/>
      <c r="D597" s="170"/>
      <c r="E597" s="21" t="s">
        <v>11</v>
      </c>
      <c r="F597" s="170"/>
      <c r="G597" s="28"/>
      <c r="H597" s="28"/>
      <c r="I597" s="28" t="s">
        <v>282</v>
      </c>
      <c r="J597" s="28">
        <v>316</v>
      </c>
      <c r="K597" s="28"/>
      <c r="L597" s="28"/>
      <c r="M597" s="28"/>
      <c r="N597" s="21" t="s">
        <v>286</v>
      </c>
      <c r="O597" s="21" t="s">
        <v>111</v>
      </c>
      <c r="P597" s="21"/>
    </row>
    <row r="598" spans="1:18" s="13" customFormat="1" ht="22.25" customHeight="1" x14ac:dyDescent="0.35">
      <c r="A598" s="62"/>
      <c r="B598" s="26" t="s">
        <v>743</v>
      </c>
      <c r="C598" s="25"/>
      <c r="D598" s="25"/>
      <c r="E598" s="25"/>
      <c r="F598" s="25"/>
      <c r="G598" s="57"/>
      <c r="H598" s="57"/>
      <c r="I598" s="57"/>
      <c r="J598" s="57"/>
      <c r="K598" s="57"/>
      <c r="L598" s="57"/>
      <c r="M598" s="57"/>
      <c r="N598" s="25"/>
      <c r="O598" s="25"/>
      <c r="P598" s="25"/>
    </row>
    <row r="599" spans="1:18" s="13" customFormat="1" ht="93.15" customHeight="1" x14ac:dyDescent="0.35">
      <c r="A599" s="21"/>
      <c r="B599" s="35" t="s">
        <v>953</v>
      </c>
      <c r="C599" s="21" t="s">
        <v>613</v>
      </c>
      <c r="D599" s="21" t="s">
        <v>256</v>
      </c>
      <c r="E599" s="21" t="s">
        <v>1</v>
      </c>
      <c r="F599" s="21" t="s">
        <v>2</v>
      </c>
      <c r="G599" s="21">
        <v>78</v>
      </c>
      <c r="H599" s="21">
        <v>81</v>
      </c>
      <c r="I599" s="21">
        <v>85</v>
      </c>
      <c r="J599" s="21">
        <v>89</v>
      </c>
      <c r="K599" s="21">
        <v>90</v>
      </c>
      <c r="L599" s="21">
        <v>92</v>
      </c>
      <c r="M599" s="21">
        <v>95</v>
      </c>
      <c r="N599" s="21" t="s">
        <v>2</v>
      </c>
      <c r="O599" s="21" t="s">
        <v>2</v>
      </c>
      <c r="P599" s="21" t="s">
        <v>2</v>
      </c>
    </row>
    <row r="600" spans="1:18" s="9" customFormat="1" ht="22.25" customHeight="1" x14ac:dyDescent="0.35">
      <c r="A600" s="21"/>
      <c r="B600" s="32" t="s">
        <v>257</v>
      </c>
      <c r="C600" s="21"/>
      <c r="D600" s="21"/>
      <c r="E600" s="21"/>
      <c r="F600" s="21"/>
      <c r="G600" s="28"/>
      <c r="H600" s="28"/>
      <c r="I600" s="21"/>
      <c r="J600" s="28"/>
      <c r="K600" s="28"/>
      <c r="L600" s="28"/>
      <c r="M600" s="28"/>
      <c r="N600" s="21"/>
      <c r="O600" s="21"/>
      <c r="P600" s="21"/>
      <c r="Q600" s="13"/>
      <c r="R600" s="13"/>
    </row>
    <row r="601" spans="1:18" s="9" customFormat="1" ht="54.7" customHeight="1" x14ac:dyDescent="0.35">
      <c r="A601" s="170">
        <v>103</v>
      </c>
      <c r="B601" s="171" t="s">
        <v>615</v>
      </c>
      <c r="C601" s="170" t="s">
        <v>614</v>
      </c>
      <c r="D601" s="170" t="s">
        <v>2</v>
      </c>
      <c r="E601" s="21" t="s">
        <v>10</v>
      </c>
      <c r="F601" s="170" t="s">
        <v>550</v>
      </c>
      <c r="G601" s="28"/>
      <c r="H601" s="28"/>
      <c r="I601" s="28">
        <v>12.3</v>
      </c>
      <c r="J601" s="28"/>
      <c r="K601" s="28"/>
      <c r="L601" s="28"/>
      <c r="M601" s="28"/>
      <c r="N601" s="21"/>
      <c r="O601" s="21"/>
      <c r="P601" s="21"/>
      <c r="Q601" s="13"/>
      <c r="R601" s="13"/>
    </row>
    <row r="602" spans="1:18" s="9" customFormat="1" ht="54.7" customHeight="1" x14ac:dyDescent="0.35">
      <c r="A602" s="170"/>
      <c r="B602" s="171"/>
      <c r="C602" s="170"/>
      <c r="D602" s="170"/>
      <c r="E602" s="21" t="s">
        <v>11</v>
      </c>
      <c r="F602" s="170"/>
      <c r="G602" s="28"/>
      <c r="H602" s="28"/>
      <c r="I602" s="28">
        <v>11054.3</v>
      </c>
      <c r="J602" s="28"/>
      <c r="K602" s="28"/>
      <c r="L602" s="28"/>
      <c r="M602" s="28"/>
      <c r="N602" s="21" t="s">
        <v>286</v>
      </c>
      <c r="O602" s="42" t="s">
        <v>94</v>
      </c>
      <c r="P602" s="21"/>
      <c r="Q602" s="13"/>
      <c r="R602" s="13"/>
    </row>
    <row r="603" spans="1:18" s="9" customFormat="1" ht="54.7" customHeight="1" x14ac:dyDescent="0.35">
      <c r="A603" s="170">
        <v>104</v>
      </c>
      <c r="B603" s="171" t="s">
        <v>744</v>
      </c>
      <c r="C603" s="170" t="s">
        <v>989</v>
      </c>
      <c r="D603" s="170" t="s">
        <v>2</v>
      </c>
      <c r="E603" s="21" t="s">
        <v>10</v>
      </c>
      <c r="F603" s="170" t="s">
        <v>270</v>
      </c>
      <c r="G603" s="28"/>
      <c r="H603" s="28"/>
      <c r="I603" s="28"/>
      <c r="J603" s="28"/>
      <c r="K603" s="28"/>
      <c r="L603" s="28"/>
      <c r="M603" s="28"/>
      <c r="N603" s="21"/>
      <c r="O603" s="21"/>
      <c r="P603" s="21"/>
      <c r="Q603" s="13"/>
      <c r="R603" s="13"/>
    </row>
    <row r="604" spans="1:18" s="9" customFormat="1" ht="54.7" customHeight="1" x14ac:dyDescent="0.35">
      <c r="A604" s="170"/>
      <c r="B604" s="171"/>
      <c r="C604" s="170"/>
      <c r="D604" s="170"/>
      <c r="E604" s="21" t="s">
        <v>11</v>
      </c>
      <c r="F604" s="170"/>
      <c r="G604" s="28"/>
      <c r="H604" s="28"/>
      <c r="I604" s="28">
        <v>830.3</v>
      </c>
      <c r="J604" s="28"/>
      <c r="K604" s="28"/>
      <c r="L604" s="28"/>
      <c r="M604" s="28"/>
      <c r="N604" s="21" t="s">
        <v>286</v>
      </c>
      <c r="O604" s="42" t="s">
        <v>94</v>
      </c>
      <c r="P604" s="21"/>
      <c r="Q604" s="13"/>
      <c r="R604" s="13"/>
    </row>
    <row r="605" spans="1:18" s="9" customFormat="1" ht="54.7" customHeight="1" x14ac:dyDescent="0.35">
      <c r="A605" s="170">
        <v>105</v>
      </c>
      <c r="B605" s="171" t="s">
        <v>619</v>
      </c>
      <c r="C605" s="170" t="s">
        <v>614</v>
      </c>
      <c r="D605" s="170" t="s">
        <v>2</v>
      </c>
      <c r="E605" s="21" t="s">
        <v>10</v>
      </c>
      <c r="F605" s="170" t="s">
        <v>270</v>
      </c>
      <c r="G605" s="28"/>
      <c r="H605" s="28"/>
      <c r="I605" s="28">
        <v>6</v>
      </c>
      <c r="J605" s="28"/>
      <c r="K605" s="28"/>
      <c r="L605" s="28"/>
      <c r="M605" s="28"/>
      <c r="N605" s="21"/>
      <c r="O605" s="21"/>
      <c r="P605" s="21"/>
      <c r="Q605" s="13"/>
      <c r="R605" s="13"/>
    </row>
    <row r="606" spans="1:18" s="9" customFormat="1" ht="54.7" customHeight="1" x14ac:dyDescent="0.35">
      <c r="A606" s="170"/>
      <c r="B606" s="171"/>
      <c r="C606" s="170"/>
      <c r="D606" s="170"/>
      <c r="E606" s="21" t="s">
        <v>11</v>
      </c>
      <c r="F606" s="170"/>
      <c r="G606" s="28"/>
      <c r="H606" s="28"/>
      <c r="I606" s="28">
        <v>5000</v>
      </c>
      <c r="J606" s="28"/>
      <c r="K606" s="28"/>
      <c r="L606" s="28"/>
      <c r="M606" s="28"/>
      <c r="N606" s="21" t="s">
        <v>286</v>
      </c>
      <c r="O606" s="42" t="s">
        <v>94</v>
      </c>
      <c r="P606" s="21"/>
      <c r="Q606" s="13"/>
      <c r="R606" s="13"/>
    </row>
    <row r="607" spans="1:18" s="9" customFormat="1" ht="54.7" customHeight="1" x14ac:dyDescent="0.35">
      <c r="A607" s="170">
        <v>106</v>
      </c>
      <c r="B607" s="171" t="s">
        <v>620</v>
      </c>
      <c r="C607" s="170" t="s">
        <v>614</v>
      </c>
      <c r="D607" s="170" t="s">
        <v>2</v>
      </c>
      <c r="E607" s="21" t="s">
        <v>10</v>
      </c>
      <c r="F607" s="170" t="s">
        <v>270</v>
      </c>
      <c r="G607" s="28"/>
      <c r="H607" s="28"/>
      <c r="I607" s="28">
        <v>1</v>
      </c>
      <c r="J607" s="28"/>
      <c r="K607" s="28"/>
      <c r="L607" s="28"/>
      <c r="M607" s="28"/>
      <c r="N607" s="21"/>
      <c r="O607" s="21"/>
      <c r="P607" s="21"/>
      <c r="Q607" s="13"/>
      <c r="R607" s="13"/>
    </row>
    <row r="608" spans="1:18" s="9" customFormat="1" ht="54.7" customHeight="1" x14ac:dyDescent="0.35">
      <c r="A608" s="170"/>
      <c r="B608" s="171"/>
      <c r="C608" s="170"/>
      <c r="D608" s="170"/>
      <c r="E608" s="21" t="s">
        <v>11</v>
      </c>
      <c r="F608" s="170"/>
      <c r="G608" s="28"/>
      <c r="H608" s="28"/>
      <c r="I608" s="28">
        <v>395</v>
      </c>
      <c r="J608" s="28"/>
      <c r="K608" s="28"/>
      <c r="L608" s="28"/>
      <c r="M608" s="28"/>
      <c r="N608" s="21" t="s">
        <v>286</v>
      </c>
      <c r="O608" s="42" t="s">
        <v>94</v>
      </c>
      <c r="P608" s="21"/>
      <c r="Q608" s="13"/>
      <c r="R608" s="13"/>
    </row>
    <row r="609" spans="1:18" s="9" customFormat="1" ht="54.7" customHeight="1" x14ac:dyDescent="0.35">
      <c r="A609" s="170">
        <v>107</v>
      </c>
      <c r="B609" s="171" t="s">
        <v>621</v>
      </c>
      <c r="C609" s="170" t="s">
        <v>614</v>
      </c>
      <c r="D609" s="170" t="s">
        <v>2</v>
      </c>
      <c r="E609" s="21" t="s">
        <v>10</v>
      </c>
      <c r="F609" s="170" t="s">
        <v>270</v>
      </c>
      <c r="G609" s="28"/>
      <c r="H609" s="28"/>
      <c r="I609" s="28">
        <v>1.3</v>
      </c>
      <c r="J609" s="28"/>
      <c r="K609" s="28"/>
      <c r="L609" s="28"/>
      <c r="M609" s="28"/>
      <c r="N609" s="21"/>
      <c r="O609" s="21"/>
      <c r="P609" s="21"/>
      <c r="Q609" s="13"/>
      <c r="R609" s="13"/>
    </row>
    <row r="610" spans="1:18" s="9" customFormat="1" ht="54.7" customHeight="1" x14ac:dyDescent="0.35">
      <c r="A610" s="170"/>
      <c r="B610" s="171"/>
      <c r="C610" s="170"/>
      <c r="D610" s="170"/>
      <c r="E610" s="21" t="s">
        <v>11</v>
      </c>
      <c r="F610" s="170"/>
      <c r="G610" s="28"/>
      <c r="H610" s="28"/>
      <c r="I610" s="28">
        <v>2500</v>
      </c>
      <c r="J610" s="28"/>
      <c r="K610" s="28"/>
      <c r="L610" s="28"/>
      <c r="M610" s="28"/>
      <c r="N610" s="21" t="s">
        <v>286</v>
      </c>
      <c r="O610" s="42" t="s">
        <v>94</v>
      </c>
      <c r="P610" s="21"/>
      <c r="Q610" s="13"/>
      <c r="R610" s="13"/>
    </row>
    <row r="611" spans="1:18" s="9" customFormat="1" ht="54.7" customHeight="1" x14ac:dyDescent="0.35">
      <c r="A611" s="170">
        <v>108</v>
      </c>
      <c r="B611" s="171" t="s">
        <v>622</v>
      </c>
      <c r="C611" s="170" t="s">
        <v>614</v>
      </c>
      <c r="D611" s="170" t="s">
        <v>2</v>
      </c>
      <c r="E611" s="21" t="s">
        <v>10</v>
      </c>
      <c r="F611" s="170" t="s">
        <v>270</v>
      </c>
      <c r="G611" s="28"/>
      <c r="H611" s="28"/>
      <c r="I611" s="28">
        <v>2</v>
      </c>
      <c r="J611" s="28"/>
      <c r="K611" s="28"/>
      <c r="L611" s="28"/>
      <c r="M611" s="28"/>
      <c r="N611" s="21"/>
      <c r="O611" s="21"/>
      <c r="P611" s="21"/>
      <c r="Q611" s="13"/>
      <c r="R611" s="13"/>
    </row>
    <row r="612" spans="1:18" s="9" customFormat="1" ht="54.7" customHeight="1" x14ac:dyDescent="0.35">
      <c r="A612" s="170"/>
      <c r="B612" s="171"/>
      <c r="C612" s="170"/>
      <c r="D612" s="170"/>
      <c r="E612" s="21" t="s">
        <v>11</v>
      </c>
      <c r="F612" s="170"/>
      <c r="G612" s="28"/>
      <c r="H612" s="28"/>
      <c r="I612" s="28">
        <v>1980</v>
      </c>
      <c r="J612" s="28"/>
      <c r="K612" s="28"/>
      <c r="L612" s="28"/>
      <c r="M612" s="28"/>
      <c r="N612" s="21" t="s">
        <v>286</v>
      </c>
      <c r="O612" s="42" t="s">
        <v>94</v>
      </c>
      <c r="P612" s="21"/>
      <c r="Q612" s="13"/>
      <c r="R612" s="13"/>
    </row>
    <row r="613" spans="1:18" s="9" customFormat="1" ht="54.7" customHeight="1" x14ac:dyDescent="0.35">
      <c r="A613" s="170">
        <v>109</v>
      </c>
      <c r="B613" s="171" t="s">
        <v>623</v>
      </c>
      <c r="C613" s="170" t="s">
        <v>614</v>
      </c>
      <c r="D613" s="170" t="s">
        <v>2</v>
      </c>
      <c r="E613" s="21" t="s">
        <v>10</v>
      </c>
      <c r="F613" s="170" t="s">
        <v>270</v>
      </c>
      <c r="G613" s="28"/>
      <c r="H613" s="28"/>
      <c r="I613" s="28">
        <v>1</v>
      </c>
      <c r="J613" s="28"/>
      <c r="K613" s="28"/>
      <c r="L613" s="28"/>
      <c r="M613" s="28"/>
      <c r="N613" s="21"/>
      <c r="O613" s="21"/>
      <c r="P613" s="21"/>
      <c r="Q613" s="13"/>
      <c r="R613" s="13"/>
    </row>
    <row r="614" spans="1:18" s="9" customFormat="1" ht="54.7" customHeight="1" x14ac:dyDescent="0.35">
      <c r="A614" s="170"/>
      <c r="B614" s="171"/>
      <c r="C614" s="170"/>
      <c r="D614" s="170"/>
      <c r="E614" s="21" t="s">
        <v>11</v>
      </c>
      <c r="F614" s="170"/>
      <c r="G614" s="28"/>
      <c r="H614" s="28"/>
      <c r="I614" s="28">
        <v>281</v>
      </c>
      <c r="J614" s="28"/>
      <c r="K614" s="28"/>
      <c r="L614" s="28"/>
      <c r="M614" s="28"/>
      <c r="N614" s="21" t="s">
        <v>286</v>
      </c>
      <c r="O614" s="42" t="s">
        <v>94</v>
      </c>
      <c r="P614" s="21"/>
      <c r="Q614" s="13"/>
      <c r="R614" s="13"/>
    </row>
    <row r="615" spans="1:18" s="9" customFormat="1" ht="54.7" customHeight="1" x14ac:dyDescent="0.35">
      <c r="A615" s="170">
        <v>110</v>
      </c>
      <c r="B615" s="171" t="s">
        <v>624</v>
      </c>
      <c r="C615" s="170" t="s">
        <v>614</v>
      </c>
      <c r="D615" s="170" t="s">
        <v>2</v>
      </c>
      <c r="E615" s="21" t="s">
        <v>10</v>
      </c>
      <c r="F615" s="170" t="s">
        <v>270</v>
      </c>
      <c r="G615" s="28"/>
      <c r="H615" s="28"/>
      <c r="I615" s="28">
        <v>1</v>
      </c>
      <c r="J615" s="28"/>
      <c r="K615" s="28"/>
      <c r="L615" s="28"/>
      <c r="M615" s="28"/>
      <c r="N615" s="21"/>
      <c r="O615" s="21"/>
      <c r="P615" s="21"/>
      <c r="Q615" s="13"/>
      <c r="R615" s="13"/>
    </row>
    <row r="616" spans="1:18" s="9" customFormat="1" ht="54.7" customHeight="1" x14ac:dyDescent="0.35">
      <c r="A616" s="170"/>
      <c r="B616" s="171"/>
      <c r="C616" s="170"/>
      <c r="D616" s="170"/>
      <c r="E616" s="21" t="s">
        <v>11</v>
      </c>
      <c r="F616" s="170"/>
      <c r="G616" s="28"/>
      <c r="H616" s="28"/>
      <c r="I616" s="28">
        <v>68</v>
      </c>
      <c r="J616" s="28"/>
      <c r="K616" s="28"/>
      <c r="L616" s="28"/>
      <c r="M616" s="28"/>
      <c r="N616" s="21" t="s">
        <v>29</v>
      </c>
      <c r="O616" s="42" t="s">
        <v>94</v>
      </c>
      <c r="P616" s="21"/>
      <c r="Q616" s="13"/>
      <c r="R616" s="13"/>
    </row>
    <row r="617" spans="1:18" s="9" customFormat="1" ht="26.3" customHeight="1" x14ac:dyDescent="0.35">
      <c r="A617" s="170">
        <v>111</v>
      </c>
      <c r="B617" s="171" t="s">
        <v>618</v>
      </c>
      <c r="C617" s="170" t="s">
        <v>617</v>
      </c>
      <c r="D617" s="170" t="s">
        <v>2</v>
      </c>
      <c r="E617" s="21" t="s">
        <v>10</v>
      </c>
      <c r="F617" s="170" t="s">
        <v>550</v>
      </c>
      <c r="G617" s="28">
        <v>163.6</v>
      </c>
      <c r="H617" s="28">
        <v>156.4</v>
      </c>
      <c r="I617" s="28">
        <v>170</v>
      </c>
      <c r="J617" s="28">
        <v>180</v>
      </c>
      <c r="K617" s="28">
        <v>180</v>
      </c>
      <c r="L617" s="28">
        <v>180</v>
      </c>
      <c r="M617" s="28">
        <v>180</v>
      </c>
      <c r="N617" s="21"/>
      <c r="O617" s="21"/>
      <c r="P617" s="21"/>
      <c r="Q617" s="13"/>
      <c r="R617" s="13"/>
    </row>
    <row r="618" spans="1:18" s="9" customFormat="1" ht="26.3" customHeight="1" x14ac:dyDescent="0.35">
      <c r="A618" s="170"/>
      <c r="B618" s="171"/>
      <c r="C618" s="170"/>
      <c r="D618" s="170"/>
      <c r="E618" s="21" t="s">
        <v>249</v>
      </c>
      <c r="F618" s="170"/>
      <c r="G618" s="44">
        <v>96</v>
      </c>
      <c r="H618" s="44">
        <v>54</v>
      </c>
      <c r="I618" s="44">
        <v>89</v>
      </c>
      <c r="J618" s="44">
        <v>91</v>
      </c>
      <c r="K618" s="44">
        <v>91</v>
      </c>
      <c r="L618" s="44">
        <v>91</v>
      </c>
      <c r="M618" s="44">
        <v>91</v>
      </c>
      <c r="N618" s="44"/>
      <c r="O618" s="21"/>
      <c r="P618" s="21"/>
      <c r="Q618" s="13"/>
      <c r="R618" s="13"/>
    </row>
    <row r="619" spans="1:18" s="9" customFormat="1" ht="26.3" customHeight="1" x14ac:dyDescent="0.35">
      <c r="A619" s="170"/>
      <c r="B619" s="171"/>
      <c r="C619" s="170"/>
      <c r="D619" s="170"/>
      <c r="E619" s="170" t="s">
        <v>11</v>
      </c>
      <c r="F619" s="170"/>
      <c r="G619" s="28">
        <v>3520</v>
      </c>
      <c r="H619" s="28">
        <v>1056</v>
      </c>
      <c r="I619" s="28">
        <v>2540</v>
      </c>
      <c r="J619" s="28">
        <v>3000</v>
      </c>
      <c r="K619" s="28">
        <v>3000</v>
      </c>
      <c r="L619" s="28">
        <v>3000</v>
      </c>
      <c r="M619" s="28">
        <v>3000</v>
      </c>
      <c r="N619" s="21" t="s">
        <v>286</v>
      </c>
      <c r="O619" s="21" t="s">
        <v>95</v>
      </c>
      <c r="P619" s="21"/>
      <c r="Q619" s="13"/>
      <c r="R619" s="13"/>
    </row>
    <row r="620" spans="1:18" s="9" customFormat="1" ht="26.3" customHeight="1" x14ac:dyDescent="0.35">
      <c r="A620" s="170"/>
      <c r="B620" s="171"/>
      <c r="C620" s="170"/>
      <c r="D620" s="170"/>
      <c r="E620" s="170"/>
      <c r="F620" s="170"/>
      <c r="G620" s="28">
        <v>18951</v>
      </c>
      <c r="H620" s="28">
        <v>9635</v>
      </c>
      <c r="I620" s="28">
        <v>18985</v>
      </c>
      <c r="J620" s="28">
        <v>17500</v>
      </c>
      <c r="K620" s="28">
        <v>17500</v>
      </c>
      <c r="L620" s="28">
        <v>17500</v>
      </c>
      <c r="M620" s="28">
        <v>17500</v>
      </c>
      <c r="N620" s="21" t="s">
        <v>286</v>
      </c>
      <c r="O620" s="21" t="s">
        <v>96</v>
      </c>
      <c r="P620" s="21"/>
      <c r="Q620" s="13"/>
      <c r="R620" s="13"/>
    </row>
    <row r="621" spans="1:18" s="9" customFormat="1" ht="26.3" customHeight="1" x14ac:dyDescent="0.35">
      <c r="A621" s="170"/>
      <c r="B621" s="171"/>
      <c r="C621" s="170"/>
      <c r="D621" s="170"/>
      <c r="E621" s="170"/>
      <c r="F621" s="170"/>
      <c r="G621" s="28">
        <v>0</v>
      </c>
      <c r="H621" s="28">
        <v>845</v>
      </c>
      <c r="I621" s="28">
        <v>950</v>
      </c>
      <c r="J621" s="28">
        <v>1500</v>
      </c>
      <c r="K621" s="28">
        <v>1500</v>
      </c>
      <c r="L621" s="28">
        <v>1500</v>
      </c>
      <c r="M621" s="28">
        <v>1500</v>
      </c>
      <c r="N621" s="21" t="s">
        <v>625</v>
      </c>
      <c r="O621" s="21" t="s">
        <v>97</v>
      </c>
      <c r="P621" s="21"/>
      <c r="Q621" s="13"/>
      <c r="R621" s="13"/>
    </row>
    <row r="622" spans="1:18" s="9" customFormat="1" ht="45.35" customHeight="1" x14ac:dyDescent="0.35">
      <c r="A622" s="21"/>
      <c r="B622" s="68" t="s">
        <v>510</v>
      </c>
      <c r="C622" s="21"/>
      <c r="D622" s="21"/>
      <c r="E622" s="21" t="s">
        <v>11</v>
      </c>
      <c r="F622" s="21" t="s">
        <v>270</v>
      </c>
      <c r="G622" s="28">
        <v>1789</v>
      </c>
      <c r="H622" s="28">
        <v>910</v>
      </c>
      <c r="I622" s="28">
        <v>1533</v>
      </c>
      <c r="J622" s="28">
        <v>1652</v>
      </c>
      <c r="K622" s="28">
        <v>1652</v>
      </c>
      <c r="L622" s="28">
        <v>1652</v>
      </c>
      <c r="M622" s="28">
        <v>1652</v>
      </c>
      <c r="N622" s="21"/>
      <c r="O622" s="21"/>
      <c r="P622" s="21"/>
      <c r="Q622" s="13"/>
      <c r="R622" s="13"/>
    </row>
    <row r="623" spans="1:18" s="9" customFormat="1" ht="45.35" customHeight="1" x14ac:dyDescent="0.35">
      <c r="A623" s="21"/>
      <c r="B623" s="68" t="s">
        <v>511</v>
      </c>
      <c r="C623" s="21"/>
      <c r="D623" s="21"/>
      <c r="E623" s="21" t="s">
        <v>11</v>
      </c>
      <c r="F623" s="21" t="s">
        <v>270</v>
      </c>
      <c r="G623" s="28">
        <v>1764</v>
      </c>
      <c r="H623" s="28">
        <v>897</v>
      </c>
      <c r="I623" s="28">
        <v>1511</v>
      </c>
      <c r="J623" s="28">
        <v>1629</v>
      </c>
      <c r="K623" s="28">
        <v>1629</v>
      </c>
      <c r="L623" s="28">
        <v>1629</v>
      </c>
      <c r="M623" s="28">
        <v>1629</v>
      </c>
      <c r="N623" s="21"/>
      <c r="O623" s="21"/>
      <c r="P623" s="21"/>
      <c r="Q623" s="13"/>
      <c r="R623" s="13"/>
    </row>
    <row r="624" spans="1:18" s="9" customFormat="1" ht="45.35" customHeight="1" x14ac:dyDescent="0.35">
      <c r="A624" s="21"/>
      <c r="B624" s="68" t="s">
        <v>616</v>
      </c>
      <c r="C624" s="21"/>
      <c r="D624" s="21"/>
      <c r="E624" s="21" t="s">
        <v>11</v>
      </c>
      <c r="F624" s="21" t="s">
        <v>270</v>
      </c>
      <c r="G624" s="28">
        <v>1126</v>
      </c>
      <c r="H624" s="28">
        <v>572</v>
      </c>
      <c r="I624" s="28">
        <v>964</v>
      </c>
      <c r="J624" s="28">
        <v>1040</v>
      </c>
      <c r="K624" s="28">
        <v>1040</v>
      </c>
      <c r="L624" s="28">
        <v>1040</v>
      </c>
      <c r="M624" s="28">
        <v>1040</v>
      </c>
      <c r="N624" s="21"/>
      <c r="O624" s="21"/>
      <c r="P624" s="21"/>
      <c r="Q624" s="13"/>
      <c r="R624" s="13"/>
    </row>
    <row r="625" spans="1:20" s="9" customFormat="1" ht="45.35" customHeight="1" x14ac:dyDescent="0.35">
      <c r="A625" s="21"/>
      <c r="B625" s="68" t="s">
        <v>565</v>
      </c>
      <c r="C625" s="21"/>
      <c r="D625" s="21"/>
      <c r="E625" s="21" t="s">
        <v>11</v>
      </c>
      <c r="F625" s="21" t="s">
        <v>270</v>
      </c>
      <c r="G625" s="28">
        <v>1601</v>
      </c>
      <c r="H625" s="28">
        <v>814</v>
      </c>
      <c r="I625" s="28">
        <v>1372</v>
      </c>
      <c r="J625" s="28">
        <v>1479</v>
      </c>
      <c r="K625" s="28">
        <v>1479</v>
      </c>
      <c r="L625" s="28">
        <v>1479</v>
      </c>
      <c r="M625" s="28">
        <v>1479</v>
      </c>
      <c r="N625" s="21"/>
      <c r="O625" s="21"/>
      <c r="P625" s="21"/>
      <c r="Q625" s="13"/>
      <c r="R625" s="13"/>
    </row>
    <row r="626" spans="1:20" s="9" customFormat="1" ht="45.35" customHeight="1" x14ac:dyDescent="0.35">
      <c r="A626" s="21"/>
      <c r="B626" s="68" t="s">
        <v>514</v>
      </c>
      <c r="C626" s="21"/>
      <c r="D626" s="21"/>
      <c r="E626" s="21" t="s">
        <v>11</v>
      </c>
      <c r="F626" s="21" t="s">
        <v>270</v>
      </c>
      <c r="G626" s="28">
        <v>716</v>
      </c>
      <c r="H626" s="28">
        <v>364</v>
      </c>
      <c r="I626" s="28">
        <v>614</v>
      </c>
      <c r="J626" s="28">
        <v>662</v>
      </c>
      <c r="K626" s="28">
        <v>662</v>
      </c>
      <c r="L626" s="28">
        <v>662</v>
      </c>
      <c r="M626" s="28">
        <v>662</v>
      </c>
      <c r="N626" s="21"/>
      <c r="O626" s="21"/>
      <c r="P626" s="21"/>
      <c r="Q626" s="13"/>
      <c r="R626" s="13"/>
    </row>
    <row r="627" spans="1:20" s="9" customFormat="1" ht="45.35" customHeight="1" x14ac:dyDescent="0.35">
      <c r="A627" s="21"/>
      <c r="B627" s="68" t="s">
        <v>566</v>
      </c>
      <c r="C627" s="21"/>
      <c r="D627" s="21"/>
      <c r="E627" s="21" t="s">
        <v>11</v>
      </c>
      <c r="F627" s="21" t="s">
        <v>270</v>
      </c>
      <c r="G627" s="28">
        <v>2323</v>
      </c>
      <c r="H627" s="28">
        <v>1181</v>
      </c>
      <c r="I627" s="28">
        <v>1990</v>
      </c>
      <c r="J627" s="28">
        <v>2146</v>
      </c>
      <c r="K627" s="28">
        <v>2146</v>
      </c>
      <c r="L627" s="28">
        <v>2146</v>
      </c>
      <c r="M627" s="28">
        <v>2146</v>
      </c>
      <c r="N627" s="21"/>
      <c r="O627" s="21"/>
      <c r="P627" s="21"/>
      <c r="Q627" s="13"/>
      <c r="R627" s="13"/>
    </row>
    <row r="628" spans="1:20" s="9" customFormat="1" ht="45.35" customHeight="1" x14ac:dyDescent="0.35">
      <c r="A628" s="21"/>
      <c r="B628" s="68" t="s">
        <v>516</v>
      </c>
      <c r="C628" s="21"/>
      <c r="D628" s="21"/>
      <c r="E628" s="21" t="s">
        <v>11</v>
      </c>
      <c r="F628" s="21" t="s">
        <v>270</v>
      </c>
      <c r="G628" s="28">
        <v>887</v>
      </c>
      <c r="H628" s="28">
        <v>451</v>
      </c>
      <c r="I628" s="28">
        <v>760</v>
      </c>
      <c r="J628" s="28">
        <v>819</v>
      </c>
      <c r="K628" s="28">
        <v>819</v>
      </c>
      <c r="L628" s="28">
        <v>819</v>
      </c>
      <c r="M628" s="28">
        <v>819</v>
      </c>
      <c r="N628" s="21"/>
      <c r="O628" s="21"/>
      <c r="P628" s="21"/>
      <c r="Q628" s="13"/>
      <c r="R628" s="13"/>
    </row>
    <row r="629" spans="1:20" s="9" customFormat="1" ht="45.35" customHeight="1" x14ac:dyDescent="0.35">
      <c r="A629" s="21"/>
      <c r="B629" s="68" t="s">
        <v>517</v>
      </c>
      <c r="C629" s="21"/>
      <c r="D629" s="21"/>
      <c r="E629" s="21" t="s">
        <v>11</v>
      </c>
      <c r="F629" s="21" t="s">
        <v>270</v>
      </c>
      <c r="G629" s="28">
        <v>796</v>
      </c>
      <c r="H629" s="28">
        <v>405</v>
      </c>
      <c r="I629" s="28">
        <v>681</v>
      </c>
      <c r="J629" s="28">
        <v>735</v>
      </c>
      <c r="K629" s="28">
        <v>735</v>
      </c>
      <c r="L629" s="28">
        <v>735</v>
      </c>
      <c r="M629" s="28">
        <v>735</v>
      </c>
      <c r="N629" s="21"/>
      <c r="O629" s="21"/>
      <c r="P629" s="21"/>
      <c r="Q629" s="13"/>
      <c r="R629" s="13"/>
    </row>
    <row r="630" spans="1:20" s="9" customFormat="1" ht="45.35" customHeight="1" x14ac:dyDescent="0.35">
      <c r="A630" s="21"/>
      <c r="B630" s="68" t="s">
        <v>840</v>
      </c>
      <c r="C630" s="21"/>
      <c r="D630" s="21"/>
      <c r="E630" s="21" t="s">
        <v>11</v>
      </c>
      <c r="F630" s="21" t="s">
        <v>270</v>
      </c>
      <c r="G630" s="28">
        <v>2577</v>
      </c>
      <c r="H630" s="28">
        <v>1310</v>
      </c>
      <c r="I630" s="28">
        <v>2208</v>
      </c>
      <c r="J630" s="28">
        <v>2380</v>
      </c>
      <c r="K630" s="28">
        <v>2380</v>
      </c>
      <c r="L630" s="28">
        <v>2380</v>
      </c>
      <c r="M630" s="28">
        <v>2380</v>
      </c>
      <c r="N630" s="21"/>
      <c r="O630" s="21"/>
      <c r="P630" s="21"/>
      <c r="Q630" s="13"/>
      <c r="R630" s="13"/>
    </row>
    <row r="631" spans="1:20" s="9" customFormat="1" ht="45.35" customHeight="1" x14ac:dyDescent="0.35">
      <c r="A631" s="21"/>
      <c r="B631" s="68" t="s">
        <v>519</v>
      </c>
      <c r="C631" s="21"/>
      <c r="D631" s="21"/>
      <c r="E631" s="21" t="s">
        <v>11</v>
      </c>
      <c r="F631" s="21" t="s">
        <v>270</v>
      </c>
      <c r="G631" s="28">
        <v>1709</v>
      </c>
      <c r="H631" s="28">
        <v>869</v>
      </c>
      <c r="I631" s="28">
        <v>1464</v>
      </c>
      <c r="J631" s="28">
        <v>1575</v>
      </c>
      <c r="K631" s="28">
        <v>1575</v>
      </c>
      <c r="L631" s="28">
        <v>1575</v>
      </c>
      <c r="M631" s="28">
        <v>1575</v>
      </c>
      <c r="N631" s="21"/>
      <c r="O631" s="21"/>
      <c r="P631" s="21"/>
      <c r="Q631" s="13"/>
      <c r="R631" s="13"/>
    </row>
    <row r="632" spans="1:20" s="9" customFormat="1" ht="45.35" customHeight="1" x14ac:dyDescent="0.35">
      <c r="A632" s="21"/>
      <c r="B632" s="68" t="s">
        <v>520</v>
      </c>
      <c r="C632" s="21"/>
      <c r="D632" s="21"/>
      <c r="E632" s="21" t="s">
        <v>11</v>
      </c>
      <c r="F632" s="21" t="s">
        <v>270</v>
      </c>
      <c r="G632" s="28">
        <v>1006</v>
      </c>
      <c r="H632" s="28">
        <v>511</v>
      </c>
      <c r="I632" s="28">
        <v>862</v>
      </c>
      <c r="J632" s="28">
        <v>929</v>
      </c>
      <c r="K632" s="28">
        <v>929</v>
      </c>
      <c r="L632" s="28">
        <v>929</v>
      </c>
      <c r="M632" s="28">
        <v>929</v>
      </c>
      <c r="N632" s="21"/>
      <c r="O632" s="21"/>
      <c r="P632" s="21"/>
      <c r="Q632" s="13"/>
      <c r="R632" s="13"/>
    </row>
    <row r="633" spans="1:20" s="9" customFormat="1" ht="45.35" customHeight="1" x14ac:dyDescent="0.35">
      <c r="A633" s="21"/>
      <c r="B633" s="68" t="s">
        <v>521</v>
      </c>
      <c r="C633" s="21"/>
      <c r="D633" s="21"/>
      <c r="E633" s="21" t="s">
        <v>11</v>
      </c>
      <c r="F633" s="21" t="s">
        <v>270</v>
      </c>
      <c r="G633" s="28">
        <v>904</v>
      </c>
      <c r="H633" s="28">
        <v>460</v>
      </c>
      <c r="I633" s="28">
        <v>774</v>
      </c>
      <c r="J633" s="28">
        <v>835</v>
      </c>
      <c r="K633" s="28">
        <v>835</v>
      </c>
      <c r="L633" s="28">
        <v>835</v>
      </c>
      <c r="M633" s="28">
        <v>835</v>
      </c>
      <c r="N633" s="21"/>
      <c r="O633" s="21"/>
      <c r="P633" s="21"/>
      <c r="Q633" s="13"/>
      <c r="R633" s="13"/>
    </row>
    <row r="634" spans="1:20" s="9" customFormat="1" ht="45.35" customHeight="1" x14ac:dyDescent="0.35">
      <c r="A634" s="21"/>
      <c r="B634" s="68" t="s">
        <v>567</v>
      </c>
      <c r="C634" s="21"/>
      <c r="D634" s="21"/>
      <c r="E634" s="21" t="s">
        <v>11</v>
      </c>
      <c r="F634" s="21" t="s">
        <v>270</v>
      </c>
      <c r="G634" s="28">
        <v>1753</v>
      </c>
      <c r="H634" s="28">
        <v>891</v>
      </c>
      <c r="I634" s="28">
        <v>1502</v>
      </c>
      <c r="J634" s="28">
        <v>1619</v>
      </c>
      <c r="K634" s="28">
        <v>1619</v>
      </c>
      <c r="L634" s="28">
        <v>1619</v>
      </c>
      <c r="M634" s="28">
        <v>1619</v>
      </c>
      <c r="N634" s="21"/>
      <c r="O634" s="21"/>
      <c r="P634" s="21"/>
      <c r="Q634" s="13"/>
      <c r="R634" s="13"/>
    </row>
    <row r="635" spans="1:20" s="9" customFormat="1" ht="35.299999999999997" customHeight="1" x14ac:dyDescent="0.35">
      <c r="A635" s="170"/>
      <c r="B635" s="171" t="s">
        <v>722</v>
      </c>
      <c r="C635" s="170"/>
      <c r="D635" s="170"/>
      <c r="E635" s="21" t="s">
        <v>10</v>
      </c>
      <c r="F635" s="170" t="s">
        <v>270</v>
      </c>
      <c r="G635" s="28"/>
      <c r="H635" s="28"/>
      <c r="I635" s="28">
        <v>4.3</v>
      </c>
      <c r="J635" s="28"/>
      <c r="K635" s="28"/>
      <c r="L635" s="28"/>
      <c r="M635" s="28"/>
      <c r="N635" s="21"/>
      <c r="O635" s="21"/>
      <c r="P635" s="21"/>
      <c r="Q635" s="13"/>
      <c r="R635" s="13"/>
    </row>
    <row r="636" spans="1:20" s="9" customFormat="1" ht="102.05" customHeight="1" x14ac:dyDescent="0.35">
      <c r="A636" s="170"/>
      <c r="B636" s="171"/>
      <c r="C636" s="170"/>
      <c r="D636" s="170"/>
      <c r="E636" s="21" t="s">
        <v>11</v>
      </c>
      <c r="F636" s="170"/>
      <c r="G636" s="28"/>
      <c r="H636" s="28"/>
      <c r="I636" s="28">
        <v>2750</v>
      </c>
      <c r="J636" s="28"/>
      <c r="K636" s="28"/>
      <c r="L636" s="28"/>
      <c r="M636" s="28"/>
      <c r="N636" s="21" t="s">
        <v>286</v>
      </c>
      <c r="O636" s="21" t="s">
        <v>95</v>
      </c>
      <c r="P636" s="21"/>
      <c r="Q636" s="13"/>
      <c r="R636" s="13"/>
    </row>
    <row r="637" spans="1:20" s="10" customFormat="1" ht="22.25" customHeight="1" x14ac:dyDescent="0.35">
      <c r="A637" s="36"/>
      <c r="B637" s="26" t="s">
        <v>745</v>
      </c>
      <c r="C637" s="25"/>
      <c r="D637" s="25"/>
      <c r="E637" s="25"/>
      <c r="F637" s="25"/>
      <c r="G637" s="57"/>
      <c r="H637" s="57"/>
      <c r="I637" s="57"/>
      <c r="J637" s="57"/>
      <c r="K637" s="57"/>
      <c r="L637" s="57"/>
      <c r="M637" s="57"/>
      <c r="N637" s="25"/>
      <c r="O637" s="25"/>
      <c r="P637" s="25"/>
    </row>
    <row r="638" spans="1:20" s="11" customFormat="1" ht="93.15" customHeight="1" x14ac:dyDescent="0.35">
      <c r="A638" s="21"/>
      <c r="B638" s="35" t="s">
        <v>954</v>
      </c>
      <c r="C638" s="21" t="s">
        <v>990</v>
      </c>
      <c r="D638" s="21" t="s">
        <v>256</v>
      </c>
      <c r="E638" s="21" t="s">
        <v>1</v>
      </c>
      <c r="F638" s="21" t="s">
        <v>2</v>
      </c>
      <c r="G638" s="28">
        <v>89</v>
      </c>
      <c r="H638" s="28">
        <v>92</v>
      </c>
      <c r="I638" s="21">
        <v>91.8</v>
      </c>
      <c r="J638" s="21">
        <v>91.6</v>
      </c>
      <c r="K638" s="21">
        <v>91.4</v>
      </c>
      <c r="L638" s="21">
        <v>91.2</v>
      </c>
      <c r="M638" s="28">
        <v>91</v>
      </c>
      <c r="N638" s="21" t="s">
        <v>2</v>
      </c>
      <c r="O638" s="21" t="s">
        <v>2</v>
      </c>
      <c r="P638" s="21" t="s">
        <v>2</v>
      </c>
    </row>
    <row r="639" spans="1:20" s="2" customFormat="1" ht="22.25" customHeight="1" x14ac:dyDescent="0.35">
      <c r="A639" s="21"/>
      <c r="B639" s="24" t="s">
        <v>325</v>
      </c>
      <c r="C639" s="24"/>
      <c r="D639" s="21"/>
      <c r="E639" s="21"/>
      <c r="F639" s="21"/>
      <c r="G639" s="21"/>
      <c r="H639" s="28"/>
      <c r="I639" s="28"/>
      <c r="J639" s="21"/>
      <c r="K639" s="28"/>
      <c r="L639" s="28"/>
      <c r="M639" s="28"/>
      <c r="N639" s="28"/>
      <c r="O639" s="21"/>
      <c r="P639" s="21"/>
      <c r="Q639" s="11"/>
      <c r="R639" s="11"/>
      <c r="S639" s="11"/>
      <c r="T639" s="11"/>
    </row>
    <row r="640" spans="1:20" s="2" customFormat="1" ht="26.3" customHeight="1" x14ac:dyDescent="0.35">
      <c r="A640" s="170">
        <v>112</v>
      </c>
      <c r="B640" s="171" t="s">
        <v>626</v>
      </c>
      <c r="C640" s="170" t="s">
        <v>992</v>
      </c>
      <c r="D640" s="170" t="s">
        <v>2</v>
      </c>
      <c r="E640" s="21" t="s">
        <v>10</v>
      </c>
      <c r="F640" s="170" t="s">
        <v>270</v>
      </c>
      <c r="G640" s="170"/>
      <c r="H640" s="21"/>
      <c r="I640" s="21">
        <v>11.67</v>
      </c>
      <c r="J640" s="21"/>
      <c r="K640" s="21"/>
      <c r="L640" s="21"/>
      <c r="M640" s="21"/>
      <c r="N640" s="21"/>
      <c r="O640" s="21"/>
      <c r="P640" s="21"/>
      <c r="Q640" s="11"/>
      <c r="R640" s="11"/>
      <c r="S640" s="11"/>
      <c r="T640" s="11"/>
    </row>
    <row r="641" spans="1:20" s="2" customFormat="1" ht="25.5" customHeight="1" x14ac:dyDescent="0.35">
      <c r="A641" s="170"/>
      <c r="B641" s="171"/>
      <c r="C641" s="170"/>
      <c r="D641" s="170"/>
      <c r="E641" s="170" t="s">
        <v>11</v>
      </c>
      <c r="F641" s="170"/>
      <c r="G641" s="169"/>
      <c r="H641" s="28">
        <v>116.8</v>
      </c>
      <c r="I641" s="28"/>
      <c r="J641" s="28"/>
      <c r="K641" s="28"/>
      <c r="L641" s="28"/>
      <c r="M641" s="28"/>
      <c r="N641" s="28" t="s">
        <v>29</v>
      </c>
      <c r="O641" s="21" t="s">
        <v>98</v>
      </c>
      <c r="P641" s="21"/>
      <c r="Q641" s="11"/>
      <c r="R641" s="11"/>
      <c r="S641" s="11"/>
      <c r="T641" s="11"/>
    </row>
    <row r="642" spans="1:20" s="2" customFormat="1" ht="32.299999999999997" customHeight="1" x14ac:dyDescent="0.35">
      <c r="A642" s="170"/>
      <c r="B642" s="171"/>
      <c r="C642" s="170"/>
      <c r="D642" s="170"/>
      <c r="E642" s="170"/>
      <c r="F642" s="170"/>
      <c r="G642" s="170"/>
      <c r="H642" s="28">
        <v>18</v>
      </c>
      <c r="I642" s="28">
        <v>23.1</v>
      </c>
      <c r="J642" s="21"/>
      <c r="K642" s="28"/>
      <c r="L642" s="28"/>
      <c r="M642" s="28"/>
      <c r="N642" s="28" t="s">
        <v>286</v>
      </c>
      <c r="O642" s="21" t="s">
        <v>99</v>
      </c>
      <c r="P642" s="21"/>
      <c r="Q642" s="11"/>
      <c r="R642" s="11"/>
      <c r="S642" s="11"/>
      <c r="T642" s="11"/>
    </row>
    <row r="643" spans="1:20" s="2" customFormat="1" ht="40.950000000000003" customHeight="1" x14ac:dyDescent="0.35">
      <c r="A643" s="170">
        <v>113</v>
      </c>
      <c r="B643" s="171" t="s">
        <v>627</v>
      </c>
      <c r="C643" s="170" t="s">
        <v>992</v>
      </c>
      <c r="D643" s="170" t="s">
        <v>2</v>
      </c>
      <c r="E643" s="21" t="s">
        <v>10</v>
      </c>
      <c r="F643" s="170" t="s">
        <v>270</v>
      </c>
      <c r="G643" s="170"/>
      <c r="H643" s="21"/>
      <c r="I643" s="21">
        <v>41.715000000000003</v>
      </c>
      <c r="J643" s="21"/>
      <c r="K643" s="21"/>
      <c r="L643" s="21"/>
      <c r="M643" s="21"/>
      <c r="N643" s="21"/>
      <c r="O643" s="21"/>
      <c r="P643" s="21"/>
      <c r="Q643" s="11"/>
      <c r="R643" s="11"/>
      <c r="S643" s="11"/>
      <c r="T643" s="11"/>
    </row>
    <row r="644" spans="1:20" s="2" customFormat="1" ht="40.950000000000003" customHeight="1" x14ac:dyDescent="0.35">
      <c r="A644" s="170"/>
      <c r="B644" s="171"/>
      <c r="C644" s="170"/>
      <c r="D644" s="170"/>
      <c r="E644" s="170" t="s">
        <v>11</v>
      </c>
      <c r="F644" s="170"/>
      <c r="G644" s="169"/>
      <c r="H644" s="28">
        <v>180</v>
      </c>
      <c r="I644" s="28"/>
      <c r="J644" s="28"/>
      <c r="K644" s="28"/>
      <c r="L644" s="28"/>
      <c r="M644" s="28"/>
      <c r="N644" s="28" t="s">
        <v>29</v>
      </c>
      <c r="O644" s="21" t="s">
        <v>98</v>
      </c>
      <c r="P644" s="21"/>
      <c r="Q644" s="11"/>
      <c r="R644" s="11"/>
      <c r="S644" s="11"/>
      <c r="T644" s="11"/>
    </row>
    <row r="645" spans="1:20" s="2" customFormat="1" ht="35.299999999999997" customHeight="1" x14ac:dyDescent="0.35">
      <c r="A645" s="170"/>
      <c r="B645" s="171"/>
      <c r="C645" s="170"/>
      <c r="D645" s="170"/>
      <c r="E645" s="170"/>
      <c r="F645" s="170"/>
      <c r="G645" s="170"/>
      <c r="H645" s="21">
        <v>79.099999999999994</v>
      </c>
      <c r="I645" s="21">
        <v>641</v>
      </c>
      <c r="J645" s="21"/>
      <c r="K645" s="28"/>
      <c r="L645" s="28"/>
      <c r="M645" s="28"/>
      <c r="N645" s="28" t="s">
        <v>286</v>
      </c>
      <c r="O645" s="21" t="s">
        <v>99</v>
      </c>
      <c r="P645" s="21"/>
      <c r="Q645" s="11"/>
      <c r="R645" s="11"/>
      <c r="S645" s="11"/>
      <c r="T645" s="11"/>
    </row>
    <row r="646" spans="1:20" s="2" customFormat="1" ht="22.25" customHeight="1" x14ac:dyDescent="0.35">
      <c r="A646" s="21"/>
      <c r="B646" s="24" t="s">
        <v>489</v>
      </c>
      <c r="C646" s="24"/>
      <c r="D646" s="21"/>
      <c r="E646" s="21"/>
      <c r="F646" s="21"/>
      <c r="G646" s="21"/>
      <c r="H646" s="21"/>
      <c r="I646" s="21"/>
      <c r="J646" s="21"/>
      <c r="K646" s="28"/>
      <c r="L646" s="28"/>
      <c r="M646" s="28"/>
      <c r="N646" s="28"/>
      <c r="O646" s="21"/>
      <c r="P646" s="21"/>
      <c r="Q646" s="11"/>
      <c r="R646" s="11"/>
      <c r="S646" s="11"/>
      <c r="T646" s="11"/>
    </row>
    <row r="647" spans="1:20" s="2" customFormat="1" ht="36" customHeight="1" x14ac:dyDescent="0.35">
      <c r="A647" s="170">
        <v>114</v>
      </c>
      <c r="B647" s="171" t="s">
        <v>628</v>
      </c>
      <c r="C647" s="170" t="s">
        <v>991</v>
      </c>
      <c r="D647" s="170" t="s">
        <v>2</v>
      </c>
      <c r="E647" s="21" t="s">
        <v>10</v>
      </c>
      <c r="F647" s="170" t="s">
        <v>270</v>
      </c>
      <c r="G647" s="170"/>
      <c r="H647" s="21"/>
      <c r="I647" s="21">
        <v>13.106999999999999</v>
      </c>
      <c r="J647" s="21"/>
      <c r="K647" s="21"/>
      <c r="L647" s="21"/>
      <c r="M647" s="21"/>
      <c r="N647" s="21"/>
      <c r="O647" s="21"/>
      <c r="P647" s="21"/>
      <c r="Q647" s="11"/>
      <c r="R647" s="11"/>
      <c r="S647" s="11"/>
      <c r="T647" s="11"/>
    </row>
    <row r="648" spans="1:20" s="2" customFormat="1" ht="39.75" customHeight="1" x14ac:dyDescent="0.35">
      <c r="A648" s="170"/>
      <c r="B648" s="171"/>
      <c r="C648" s="170"/>
      <c r="D648" s="170"/>
      <c r="E648" s="170" t="s">
        <v>11</v>
      </c>
      <c r="F648" s="170"/>
      <c r="G648" s="169"/>
      <c r="H648" s="28">
        <v>28.6</v>
      </c>
      <c r="I648" s="28"/>
      <c r="J648" s="28"/>
      <c r="K648" s="28"/>
      <c r="L648" s="28"/>
      <c r="M648" s="28"/>
      <c r="N648" s="28" t="s">
        <v>29</v>
      </c>
      <c r="O648" s="21" t="s">
        <v>98</v>
      </c>
      <c r="P648" s="21"/>
      <c r="Q648" s="11"/>
      <c r="R648" s="11"/>
      <c r="S648" s="11"/>
      <c r="T648" s="11"/>
    </row>
    <row r="649" spans="1:20" s="2" customFormat="1" ht="39.75" customHeight="1" x14ac:dyDescent="0.35">
      <c r="A649" s="170"/>
      <c r="B649" s="171"/>
      <c r="C649" s="170"/>
      <c r="D649" s="170"/>
      <c r="E649" s="170"/>
      <c r="F649" s="170"/>
      <c r="G649" s="170"/>
      <c r="H649" s="21">
        <v>26.1</v>
      </c>
      <c r="I649" s="21">
        <v>200</v>
      </c>
      <c r="J649" s="21"/>
      <c r="K649" s="28"/>
      <c r="L649" s="28"/>
      <c r="M649" s="28"/>
      <c r="N649" s="28" t="s">
        <v>286</v>
      </c>
      <c r="O649" s="21" t="s">
        <v>99</v>
      </c>
      <c r="P649" s="21"/>
      <c r="Q649" s="11"/>
      <c r="R649" s="11"/>
      <c r="S649" s="11"/>
      <c r="T649" s="11"/>
    </row>
    <row r="650" spans="1:20" s="2" customFormat="1" ht="34.5" customHeight="1" x14ac:dyDescent="0.35">
      <c r="A650" s="170">
        <v>115</v>
      </c>
      <c r="B650" s="171" t="s">
        <v>629</v>
      </c>
      <c r="C650" s="170" t="s">
        <v>993</v>
      </c>
      <c r="D650" s="170" t="s">
        <v>2</v>
      </c>
      <c r="E650" s="21" t="s">
        <v>10</v>
      </c>
      <c r="F650" s="170" t="s">
        <v>270</v>
      </c>
      <c r="G650" s="170"/>
      <c r="H650" s="21">
        <v>2.87</v>
      </c>
      <c r="I650" s="21"/>
      <c r="J650" s="21"/>
      <c r="K650" s="21"/>
      <c r="L650" s="21"/>
      <c r="M650" s="21"/>
      <c r="N650" s="21"/>
      <c r="O650" s="21"/>
      <c r="P650" s="21"/>
      <c r="Q650" s="11"/>
      <c r="R650" s="11"/>
      <c r="S650" s="11"/>
      <c r="T650" s="11"/>
    </row>
    <row r="651" spans="1:20" s="2" customFormat="1" ht="34.5" customHeight="1" x14ac:dyDescent="0.35">
      <c r="A651" s="170"/>
      <c r="B651" s="171"/>
      <c r="C651" s="170"/>
      <c r="D651" s="170"/>
      <c r="E651" s="170" t="s">
        <v>11</v>
      </c>
      <c r="F651" s="170"/>
      <c r="G651" s="169"/>
      <c r="H651" s="28">
        <v>44</v>
      </c>
      <c r="I651" s="28"/>
      <c r="J651" s="28"/>
      <c r="K651" s="28"/>
      <c r="L651" s="28"/>
      <c r="M651" s="28"/>
      <c r="N651" s="28" t="s">
        <v>29</v>
      </c>
      <c r="O651" s="21" t="s">
        <v>98</v>
      </c>
      <c r="P651" s="21"/>
      <c r="Q651" s="11"/>
      <c r="R651" s="11"/>
      <c r="S651" s="11"/>
      <c r="T651" s="11"/>
    </row>
    <row r="652" spans="1:20" s="2" customFormat="1" ht="34.5" customHeight="1" x14ac:dyDescent="0.35">
      <c r="A652" s="170"/>
      <c r="B652" s="171"/>
      <c r="C652" s="170"/>
      <c r="D652" s="170"/>
      <c r="E652" s="170"/>
      <c r="F652" s="170"/>
      <c r="G652" s="170"/>
      <c r="H652" s="28">
        <v>5</v>
      </c>
      <c r="I652" s="28"/>
      <c r="J652" s="21"/>
      <c r="K652" s="28"/>
      <c r="L652" s="28"/>
      <c r="M652" s="28"/>
      <c r="N652" s="28" t="s">
        <v>286</v>
      </c>
      <c r="O652" s="21" t="s">
        <v>99</v>
      </c>
      <c r="P652" s="21"/>
      <c r="Q652" s="11"/>
      <c r="R652" s="11"/>
      <c r="S652" s="11"/>
      <c r="T652" s="11"/>
    </row>
    <row r="653" spans="1:20" s="2" customFormat="1" ht="22.25" customHeight="1" x14ac:dyDescent="0.35">
      <c r="A653" s="21"/>
      <c r="B653" s="24" t="s">
        <v>332</v>
      </c>
      <c r="C653" s="24"/>
      <c r="D653" s="21"/>
      <c r="E653" s="21"/>
      <c r="F653" s="21"/>
      <c r="G653" s="21"/>
      <c r="H653" s="28"/>
      <c r="I653" s="28"/>
      <c r="J653" s="21"/>
      <c r="K653" s="28"/>
      <c r="L653" s="28"/>
      <c r="M653" s="28"/>
      <c r="N653" s="28"/>
      <c r="O653" s="21"/>
      <c r="P653" s="21"/>
      <c r="Q653" s="11"/>
      <c r="R653" s="11"/>
      <c r="S653" s="11"/>
      <c r="T653" s="11"/>
    </row>
    <row r="654" spans="1:20" s="2" customFormat="1" ht="23.3" customHeight="1" x14ac:dyDescent="0.35">
      <c r="A654" s="170">
        <v>116</v>
      </c>
      <c r="B654" s="171" t="s">
        <v>630</v>
      </c>
      <c r="C654" s="170" t="s">
        <v>994</v>
      </c>
      <c r="D654" s="170" t="s">
        <v>2</v>
      </c>
      <c r="E654" s="21" t="s">
        <v>10</v>
      </c>
      <c r="F654" s="170" t="s">
        <v>270</v>
      </c>
      <c r="G654" s="170"/>
      <c r="H654" s="21">
        <v>3.8</v>
      </c>
      <c r="I654" s="21"/>
      <c r="J654" s="21"/>
      <c r="K654" s="21"/>
      <c r="L654" s="21"/>
      <c r="M654" s="21"/>
      <c r="N654" s="21"/>
      <c r="O654" s="21"/>
      <c r="P654" s="21"/>
      <c r="Q654" s="11"/>
      <c r="R654" s="11"/>
      <c r="S654" s="11"/>
      <c r="T654" s="11"/>
    </row>
    <row r="655" spans="1:20" s="2" customFormat="1" ht="34.5" customHeight="1" x14ac:dyDescent="0.35">
      <c r="A655" s="170"/>
      <c r="B655" s="171"/>
      <c r="C655" s="170"/>
      <c r="D655" s="170"/>
      <c r="E655" s="170" t="s">
        <v>11</v>
      </c>
      <c r="F655" s="170"/>
      <c r="G655" s="169"/>
      <c r="H655" s="28">
        <v>60</v>
      </c>
      <c r="I655" s="28"/>
      <c r="J655" s="28"/>
      <c r="K655" s="28"/>
      <c r="L655" s="28"/>
      <c r="M655" s="28"/>
      <c r="N655" s="28" t="s">
        <v>29</v>
      </c>
      <c r="O655" s="21" t="s">
        <v>98</v>
      </c>
      <c r="P655" s="21"/>
      <c r="Q655" s="11"/>
      <c r="R655" s="11"/>
      <c r="S655" s="11"/>
      <c r="T655" s="11"/>
    </row>
    <row r="656" spans="1:20" s="2" customFormat="1" ht="26.1" customHeight="1" x14ac:dyDescent="0.35">
      <c r="A656" s="170"/>
      <c r="B656" s="171"/>
      <c r="C656" s="170"/>
      <c r="D656" s="170"/>
      <c r="E656" s="170"/>
      <c r="F656" s="170"/>
      <c r="G656" s="170"/>
      <c r="H656" s="28">
        <v>13.95</v>
      </c>
      <c r="I656" s="28"/>
      <c r="J656" s="21"/>
      <c r="K656" s="28"/>
      <c r="L656" s="28"/>
      <c r="M656" s="28"/>
      <c r="N656" s="28" t="s">
        <v>286</v>
      </c>
      <c r="O656" s="21" t="s">
        <v>99</v>
      </c>
      <c r="P656" s="21"/>
      <c r="Q656" s="11"/>
      <c r="R656" s="11"/>
      <c r="S656" s="11"/>
      <c r="T656" s="11"/>
    </row>
    <row r="657" spans="1:20" s="2" customFormat="1" ht="22.25" customHeight="1" x14ac:dyDescent="0.35">
      <c r="A657" s="21"/>
      <c r="B657" s="24" t="s">
        <v>503</v>
      </c>
      <c r="C657" s="24"/>
      <c r="D657" s="21"/>
      <c r="E657" s="21"/>
      <c r="F657" s="21"/>
      <c r="G657" s="21"/>
      <c r="H657" s="28"/>
      <c r="I657" s="28"/>
      <c r="J657" s="21"/>
      <c r="K657" s="28"/>
      <c r="L657" s="28"/>
      <c r="M657" s="28"/>
      <c r="N657" s="28"/>
      <c r="O657" s="21"/>
      <c r="P657" s="21"/>
      <c r="Q657" s="11"/>
      <c r="R657" s="11"/>
      <c r="S657" s="11"/>
      <c r="T657" s="11"/>
    </row>
    <row r="658" spans="1:20" s="2" customFormat="1" ht="26.1" customHeight="1" x14ac:dyDescent="0.35">
      <c r="A658" s="170">
        <v>117</v>
      </c>
      <c r="B658" s="171" t="s">
        <v>631</v>
      </c>
      <c r="C658" s="170" t="s">
        <v>995</v>
      </c>
      <c r="D658" s="170" t="s">
        <v>2</v>
      </c>
      <c r="E658" s="21" t="s">
        <v>10</v>
      </c>
      <c r="F658" s="170" t="s">
        <v>270</v>
      </c>
      <c r="G658" s="170"/>
      <c r="H658" s="21">
        <v>7.6</v>
      </c>
      <c r="I658" s="21"/>
      <c r="J658" s="21"/>
      <c r="K658" s="21"/>
      <c r="L658" s="21"/>
      <c r="M658" s="21"/>
      <c r="N658" s="21"/>
      <c r="O658" s="21"/>
      <c r="P658" s="21"/>
      <c r="Q658" s="11"/>
      <c r="R658" s="11"/>
      <c r="S658" s="11"/>
      <c r="T658" s="11"/>
    </row>
    <row r="659" spans="1:20" s="2" customFormat="1" ht="25.4" customHeight="1" x14ac:dyDescent="0.35">
      <c r="A659" s="170"/>
      <c r="B659" s="171"/>
      <c r="C659" s="170"/>
      <c r="D659" s="170"/>
      <c r="E659" s="170" t="s">
        <v>11</v>
      </c>
      <c r="F659" s="170"/>
      <c r="G659" s="169"/>
      <c r="H659" s="28">
        <v>150.1</v>
      </c>
      <c r="I659" s="28"/>
      <c r="J659" s="28"/>
      <c r="K659" s="28"/>
      <c r="L659" s="28"/>
      <c r="M659" s="28"/>
      <c r="N659" s="28" t="s">
        <v>29</v>
      </c>
      <c r="O659" s="21" t="s">
        <v>98</v>
      </c>
      <c r="P659" s="21"/>
      <c r="Q659" s="11"/>
      <c r="R659" s="11"/>
      <c r="S659" s="11"/>
      <c r="T659" s="11"/>
    </row>
    <row r="660" spans="1:20" s="2" customFormat="1" ht="20.8" customHeight="1" x14ac:dyDescent="0.35">
      <c r="A660" s="170"/>
      <c r="B660" s="171"/>
      <c r="C660" s="170"/>
      <c r="D660" s="170"/>
      <c r="E660" s="170"/>
      <c r="F660" s="170"/>
      <c r="G660" s="170"/>
      <c r="H660" s="28">
        <v>17.2</v>
      </c>
      <c r="I660" s="28"/>
      <c r="J660" s="21"/>
      <c r="K660" s="28"/>
      <c r="L660" s="28"/>
      <c r="M660" s="28"/>
      <c r="N660" s="28" t="s">
        <v>286</v>
      </c>
      <c r="O660" s="21" t="s">
        <v>99</v>
      </c>
      <c r="P660" s="69"/>
      <c r="Q660" s="11"/>
      <c r="R660" s="11"/>
      <c r="S660" s="11"/>
      <c r="T660" s="11"/>
    </row>
    <row r="661" spans="1:20" s="2" customFormat="1" ht="39.049999999999997" customHeight="1" x14ac:dyDescent="0.35">
      <c r="A661" s="170">
        <v>118</v>
      </c>
      <c r="B661" s="171" t="s">
        <v>632</v>
      </c>
      <c r="C661" s="170" t="s">
        <v>995</v>
      </c>
      <c r="D661" s="170" t="s">
        <v>2</v>
      </c>
      <c r="E661" s="21" t="s">
        <v>249</v>
      </c>
      <c r="F661" s="170" t="s">
        <v>270</v>
      </c>
      <c r="G661" s="44"/>
      <c r="H661" s="44"/>
      <c r="I661" s="44">
        <v>1</v>
      </c>
      <c r="J661" s="44"/>
      <c r="K661" s="44"/>
      <c r="L661" s="44"/>
      <c r="M661" s="44"/>
      <c r="N661" s="44"/>
      <c r="O661" s="21"/>
      <c r="P661" s="69"/>
      <c r="Q661" s="11"/>
      <c r="R661" s="11"/>
      <c r="S661" s="11"/>
      <c r="T661" s="11"/>
    </row>
    <row r="662" spans="1:20" s="2" customFormat="1" ht="70.5" customHeight="1" x14ac:dyDescent="0.35">
      <c r="A662" s="170"/>
      <c r="B662" s="171"/>
      <c r="C662" s="170"/>
      <c r="D662" s="170"/>
      <c r="E662" s="21" t="s">
        <v>11</v>
      </c>
      <c r="F662" s="170"/>
      <c r="G662" s="28"/>
      <c r="H662" s="28"/>
      <c r="I662" s="28" t="s">
        <v>282</v>
      </c>
      <c r="J662" s="28"/>
      <c r="K662" s="28"/>
      <c r="L662" s="28"/>
      <c r="M662" s="28"/>
      <c r="N662" s="28" t="s">
        <v>286</v>
      </c>
      <c r="O662" s="21" t="s">
        <v>116</v>
      </c>
      <c r="P662" s="69"/>
      <c r="Q662" s="11"/>
      <c r="R662" s="11"/>
      <c r="S662" s="11"/>
      <c r="T662" s="11"/>
    </row>
    <row r="663" spans="1:20" s="2" customFormat="1" ht="22.25" customHeight="1" x14ac:dyDescent="0.35">
      <c r="A663" s="21"/>
      <c r="B663" s="24" t="s">
        <v>354</v>
      </c>
      <c r="C663" s="24"/>
      <c r="D663" s="21"/>
      <c r="E663" s="21"/>
      <c r="F663" s="21"/>
      <c r="G663" s="21"/>
      <c r="H663" s="28"/>
      <c r="I663" s="28"/>
      <c r="J663" s="21"/>
      <c r="K663" s="28"/>
      <c r="L663" s="28"/>
      <c r="M663" s="28"/>
      <c r="N663" s="28"/>
      <c r="O663" s="21"/>
      <c r="P663" s="69"/>
      <c r="Q663" s="11"/>
      <c r="R663" s="11"/>
      <c r="S663" s="11"/>
      <c r="T663" s="11"/>
    </row>
    <row r="664" spans="1:20" s="2" customFormat="1" ht="31.7" customHeight="1" x14ac:dyDescent="0.35">
      <c r="A664" s="170">
        <v>119</v>
      </c>
      <c r="B664" s="171" t="s">
        <v>633</v>
      </c>
      <c r="C664" s="170" t="s">
        <v>995</v>
      </c>
      <c r="D664" s="170" t="s">
        <v>2</v>
      </c>
      <c r="E664" s="21" t="s">
        <v>10</v>
      </c>
      <c r="F664" s="170" t="s">
        <v>270</v>
      </c>
      <c r="G664" s="170"/>
      <c r="H664" s="21"/>
      <c r="I664" s="21">
        <v>35.119999999999997</v>
      </c>
      <c r="J664" s="21"/>
      <c r="K664" s="21"/>
      <c r="L664" s="21"/>
      <c r="M664" s="21"/>
      <c r="N664" s="21"/>
      <c r="O664" s="21"/>
      <c r="P664" s="21"/>
      <c r="Q664" s="11"/>
      <c r="R664" s="11"/>
      <c r="S664" s="11"/>
      <c r="T664" s="11"/>
    </row>
    <row r="665" spans="1:20" s="2" customFormat="1" ht="18.7" customHeight="1" x14ac:dyDescent="0.35">
      <c r="A665" s="170"/>
      <c r="B665" s="171"/>
      <c r="C665" s="170"/>
      <c r="D665" s="170"/>
      <c r="E665" s="170" t="s">
        <v>11</v>
      </c>
      <c r="F665" s="170"/>
      <c r="G665" s="169"/>
      <c r="H665" s="28">
        <v>150</v>
      </c>
      <c r="I665" s="28"/>
      <c r="J665" s="28"/>
      <c r="K665" s="28"/>
      <c r="L665" s="28"/>
      <c r="M665" s="28"/>
      <c r="N665" s="28" t="s">
        <v>29</v>
      </c>
      <c r="O665" s="21" t="s">
        <v>98</v>
      </c>
      <c r="P665" s="21"/>
      <c r="Q665" s="11"/>
      <c r="R665" s="11"/>
      <c r="S665" s="11"/>
      <c r="T665" s="11"/>
    </row>
    <row r="666" spans="1:20" s="2" customFormat="1" ht="29.25" customHeight="1" x14ac:dyDescent="0.35">
      <c r="A666" s="170"/>
      <c r="B666" s="171"/>
      <c r="C666" s="170"/>
      <c r="D666" s="170"/>
      <c r="E666" s="170"/>
      <c r="F666" s="170"/>
      <c r="G666" s="170"/>
      <c r="H666" s="28">
        <v>72.5</v>
      </c>
      <c r="I666" s="28">
        <v>486.6</v>
      </c>
      <c r="J666" s="21"/>
      <c r="K666" s="28"/>
      <c r="L666" s="28"/>
      <c r="M666" s="28"/>
      <c r="N666" s="28" t="s">
        <v>286</v>
      </c>
      <c r="O666" s="21" t="s">
        <v>99</v>
      </c>
      <c r="P666" s="21"/>
      <c r="Q666" s="11"/>
      <c r="R666" s="11"/>
      <c r="S666" s="11"/>
      <c r="T666" s="11"/>
    </row>
    <row r="667" spans="1:20" s="2" customFormat="1" ht="22.25" customHeight="1" x14ac:dyDescent="0.35">
      <c r="A667" s="21"/>
      <c r="B667" s="24" t="s">
        <v>306</v>
      </c>
      <c r="C667" s="24"/>
      <c r="D667" s="21"/>
      <c r="E667" s="21"/>
      <c r="F667" s="21"/>
      <c r="G667" s="21"/>
      <c r="H667" s="28"/>
      <c r="I667" s="28"/>
      <c r="J667" s="21"/>
      <c r="K667" s="28"/>
      <c r="L667" s="28"/>
      <c r="M667" s="28"/>
      <c r="N667" s="28"/>
      <c r="O667" s="21"/>
      <c r="P667" s="21"/>
      <c r="Q667" s="11"/>
      <c r="R667" s="11"/>
      <c r="S667" s="11"/>
      <c r="T667" s="11"/>
    </row>
    <row r="668" spans="1:20" s="2" customFormat="1" ht="36.700000000000003" customHeight="1" x14ac:dyDescent="0.35">
      <c r="A668" s="170">
        <v>120</v>
      </c>
      <c r="B668" s="171" t="s">
        <v>634</v>
      </c>
      <c r="C668" s="170" t="s">
        <v>996</v>
      </c>
      <c r="D668" s="170" t="s">
        <v>2</v>
      </c>
      <c r="E668" s="21" t="s">
        <v>10</v>
      </c>
      <c r="F668" s="170" t="s">
        <v>270</v>
      </c>
      <c r="G668" s="170"/>
      <c r="H668" s="21"/>
      <c r="I668" s="21">
        <v>35.04</v>
      </c>
      <c r="J668" s="21"/>
      <c r="K668" s="21"/>
      <c r="L668" s="21"/>
      <c r="M668" s="21"/>
      <c r="N668" s="21"/>
      <c r="O668" s="21"/>
      <c r="P668" s="21"/>
      <c r="Q668" s="11"/>
      <c r="R668" s="11"/>
      <c r="S668" s="11"/>
      <c r="T668" s="11"/>
    </row>
    <row r="669" spans="1:20" s="2" customFormat="1" ht="33.799999999999997" customHeight="1" x14ac:dyDescent="0.35">
      <c r="A669" s="170"/>
      <c r="B669" s="171"/>
      <c r="C669" s="170"/>
      <c r="D669" s="170"/>
      <c r="E669" s="170" t="s">
        <v>11</v>
      </c>
      <c r="F669" s="170"/>
      <c r="G669" s="169"/>
      <c r="H669" s="28">
        <v>150</v>
      </c>
      <c r="I669" s="28"/>
      <c r="J669" s="28"/>
      <c r="K669" s="28"/>
      <c r="L669" s="28"/>
      <c r="M669" s="28"/>
      <c r="N669" s="21" t="s">
        <v>29</v>
      </c>
      <c r="O669" s="21" t="s">
        <v>98</v>
      </c>
      <c r="P669" s="21"/>
      <c r="Q669" s="11"/>
      <c r="R669" s="11"/>
      <c r="S669" s="11"/>
      <c r="T669" s="11"/>
    </row>
    <row r="670" spans="1:20" s="2" customFormat="1" ht="21.75" customHeight="1" x14ac:dyDescent="0.35">
      <c r="A670" s="170"/>
      <c r="B670" s="171"/>
      <c r="C670" s="170"/>
      <c r="D670" s="170"/>
      <c r="E670" s="170"/>
      <c r="F670" s="170"/>
      <c r="G670" s="170"/>
      <c r="H670" s="28">
        <v>70.2</v>
      </c>
      <c r="I670" s="28">
        <v>358.1</v>
      </c>
      <c r="J670" s="21"/>
      <c r="K670" s="28"/>
      <c r="L670" s="28"/>
      <c r="M670" s="28"/>
      <c r="N670" s="28" t="s">
        <v>286</v>
      </c>
      <c r="O670" s="21" t="s">
        <v>99</v>
      </c>
      <c r="P670" s="21"/>
      <c r="Q670" s="11"/>
      <c r="R670" s="11"/>
      <c r="S670" s="11"/>
      <c r="T670" s="11"/>
    </row>
    <row r="671" spans="1:20" s="2" customFormat="1" ht="22.25" customHeight="1" x14ac:dyDescent="0.35">
      <c r="A671" s="21"/>
      <c r="B671" s="24" t="s">
        <v>502</v>
      </c>
      <c r="C671" s="24"/>
      <c r="D671" s="21"/>
      <c r="E671" s="21"/>
      <c r="F671" s="21"/>
      <c r="G671" s="21"/>
      <c r="H671" s="28"/>
      <c r="I671" s="28"/>
      <c r="J671" s="21"/>
      <c r="K671" s="28"/>
      <c r="L671" s="28"/>
      <c r="M671" s="28"/>
      <c r="N671" s="28"/>
      <c r="O671" s="21"/>
      <c r="P671" s="21"/>
      <c r="Q671" s="11"/>
      <c r="R671" s="11"/>
      <c r="S671" s="11"/>
      <c r="T671" s="11"/>
    </row>
    <row r="672" spans="1:20" s="2" customFormat="1" ht="29.7" customHeight="1" x14ac:dyDescent="0.35">
      <c r="A672" s="170">
        <v>121</v>
      </c>
      <c r="B672" s="171" t="s">
        <v>635</v>
      </c>
      <c r="C672" s="170" t="s">
        <v>993</v>
      </c>
      <c r="D672" s="170" t="s">
        <v>2</v>
      </c>
      <c r="E672" s="21" t="s">
        <v>10</v>
      </c>
      <c r="F672" s="170" t="s">
        <v>270</v>
      </c>
      <c r="G672" s="170"/>
      <c r="H672" s="21"/>
      <c r="I672" s="21">
        <v>70</v>
      </c>
      <c r="J672" s="21"/>
      <c r="K672" s="21"/>
      <c r="L672" s="21"/>
      <c r="M672" s="21"/>
      <c r="N672" s="21"/>
      <c r="O672" s="21"/>
      <c r="P672" s="21"/>
      <c r="Q672" s="11"/>
      <c r="R672" s="11"/>
      <c r="S672" s="11"/>
      <c r="T672" s="11"/>
    </row>
    <row r="673" spans="1:20" s="2" customFormat="1" ht="25.5" customHeight="1" x14ac:dyDescent="0.35">
      <c r="A673" s="170"/>
      <c r="B673" s="171"/>
      <c r="C673" s="170"/>
      <c r="D673" s="170"/>
      <c r="E673" s="170" t="s">
        <v>11</v>
      </c>
      <c r="F673" s="170"/>
      <c r="G673" s="169"/>
      <c r="H673" s="28">
        <v>0</v>
      </c>
      <c r="I673" s="191" t="s">
        <v>282</v>
      </c>
      <c r="J673" s="28"/>
      <c r="K673" s="28"/>
      <c r="L673" s="28"/>
      <c r="M673" s="28"/>
      <c r="N673" s="28" t="s">
        <v>29</v>
      </c>
      <c r="O673" s="21" t="s">
        <v>98</v>
      </c>
      <c r="P673" s="21"/>
      <c r="Q673" s="11"/>
      <c r="R673" s="11"/>
      <c r="S673" s="11"/>
      <c r="T673" s="11"/>
    </row>
    <row r="674" spans="1:20" s="2" customFormat="1" ht="44.3" customHeight="1" x14ac:dyDescent="0.35">
      <c r="A674" s="170"/>
      <c r="B674" s="171"/>
      <c r="C674" s="170"/>
      <c r="D674" s="170"/>
      <c r="E674" s="170"/>
      <c r="F674" s="170"/>
      <c r="G674" s="170"/>
      <c r="H674" s="21">
        <v>0.1</v>
      </c>
      <c r="I674" s="208"/>
      <c r="J674" s="21"/>
      <c r="K674" s="28"/>
      <c r="L674" s="28"/>
      <c r="M674" s="28"/>
      <c r="N674" s="28" t="s">
        <v>286</v>
      </c>
      <c r="O674" s="21" t="s">
        <v>99</v>
      </c>
      <c r="P674" s="21"/>
      <c r="Q674" s="11"/>
      <c r="R674" s="11"/>
      <c r="S674" s="11"/>
      <c r="T674" s="11"/>
    </row>
    <row r="675" spans="1:20" s="2" customFormat="1" ht="54.7" customHeight="1" x14ac:dyDescent="0.35">
      <c r="A675" s="21"/>
      <c r="B675" s="70" t="s">
        <v>955</v>
      </c>
      <c r="C675" s="34" t="s">
        <v>997</v>
      </c>
      <c r="D675" s="34" t="s">
        <v>256</v>
      </c>
      <c r="E675" s="34" t="s">
        <v>1</v>
      </c>
      <c r="F675" s="34" t="s">
        <v>2</v>
      </c>
      <c r="G675" s="28">
        <v>97.5</v>
      </c>
      <c r="H675" s="28">
        <v>100</v>
      </c>
      <c r="I675" s="28">
        <v>100</v>
      </c>
      <c r="J675" s="28">
        <v>100</v>
      </c>
      <c r="K675" s="28">
        <v>100</v>
      </c>
      <c r="L675" s="28">
        <v>100</v>
      </c>
      <c r="M675" s="28">
        <v>100</v>
      </c>
      <c r="N675" s="21" t="s">
        <v>2</v>
      </c>
      <c r="O675" s="34" t="s">
        <v>2</v>
      </c>
      <c r="P675" s="34" t="s">
        <v>2</v>
      </c>
      <c r="Q675" s="11"/>
      <c r="R675" s="11"/>
      <c r="S675" s="11"/>
      <c r="T675" s="11"/>
    </row>
    <row r="676" spans="1:20" s="8" customFormat="1" ht="102.75" customHeight="1" x14ac:dyDescent="0.35">
      <c r="A676" s="21">
        <v>122</v>
      </c>
      <c r="B676" s="27" t="s">
        <v>120</v>
      </c>
      <c r="C676" s="21" t="s">
        <v>636</v>
      </c>
      <c r="D676" s="21" t="s">
        <v>2</v>
      </c>
      <c r="E676" s="21" t="s">
        <v>10</v>
      </c>
      <c r="F676" s="21" t="s">
        <v>550</v>
      </c>
      <c r="G676" s="59">
        <v>217.7</v>
      </c>
      <c r="H676" s="59">
        <v>952.90000000000009</v>
      </c>
      <c r="I676" s="66" t="s">
        <v>282</v>
      </c>
      <c r="J676" s="59"/>
      <c r="K676" s="59"/>
      <c r="L676" s="59"/>
      <c r="M676" s="59"/>
      <c r="N676" s="29"/>
      <c r="O676" s="29"/>
      <c r="P676" s="29"/>
      <c r="Q676" s="14"/>
      <c r="R676" s="14"/>
      <c r="S676" s="14"/>
      <c r="T676" s="14"/>
    </row>
    <row r="677" spans="1:20" ht="25.95" customHeight="1" x14ac:dyDescent="0.35">
      <c r="A677" s="170"/>
      <c r="B677" s="171" t="s">
        <v>510</v>
      </c>
      <c r="C677" s="170"/>
      <c r="D677" s="170"/>
      <c r="E677" s="21" t="s">
        <v>10</v>
      </c>
      <c r="F677" s="170" t="s">
        <v>550</v>
      </c>
      <c r="G677" s="21"/>
      <c r="H677" s="21">
        <v>159.4</v>
      </c>
      <c r="I677" s="28"/>
      <c r="J677" s="21"/>
      <c r="K677" s="21"/>
      <c r="L677" s="21"/>
      <c r="M677" s="21"/>
      <c r="N677" s="21"/>
      <c r="O677" s="21"/>
      <c r="P677" s="21"/>
      <c r="Q677" s="11"/>
      <c r="R677" s="11"/>
      <c r="S677" s="11"/>
      <c r="T677" s="11"/>
    </row>
    <row r="678" spans="1:20" ht="25.95" customHeight="1" x14ac:dyDescent="0.35">
      <c r="A678" s="170"/>
      <c r="B678" s="171"/>
      <c r="C678" s="170"/>
      <c r="D678" s="170"/>
      <c r="E678" s="170" t="s">
        <v>11</v>
      </c>
      <c r="F678" s="170"/>
      <c r="G678" s="28">
        <v>13106</v>
      </c>
      <c r="H678" s="28">
        <v>1697.6</v>
      </c>
      <c r="I678" s="28">
        <v>740.05899999999997</v>
      </c>
      <c r="J678" s="28"/>
      <c r="K678" s="28"/>
      <c r="L678" s="28"/>
      <c r="M678" s="28"/>
      <c r="N678" s="21" t="s">
        <v>286</v>
      </c>
      <c r="O678" s="21">
        <v>495016028</v>
      </c>
      <c r="P678" s="21"/>
      <c r="Q678" s="11"/>
      <c r="R678" s="11"/>
      <c r="S678" s="11"/>
      <c r="T678" s="11"/>
    </row>
    <row r="679" spans="1:20" ht="25.95" customHeight="1" x14ac:dyDescent="0.35">
      <c r="A679" s="170"/>
      <c r="B679" s="171"/>
      <c r="C679" s="170"/>
      <c r="D679" s="170"/>
      <c r="E679" s="170"/>
      <c r="F679" s="170"/>
      <c r="G679" s="21"/>
      <c r="H679" s="21">
        <v>4302.3999999999996</v>
      </c>
      <c r="I679" s="71"/>
      <c r="J679" s="21"/>
      <c r="K679" s="21"/>
      <c r="L679" s="21"/>
      <c r="M679" s="21"/>
      <c r="N679" s="21" t="s">
        <v>861</v>
      </c>
      <c r="O679" s="21"/>
      <c r="P679" s="21"/>
      <c r="Q679" s="11"/>
      <c r="R679" s="11"/>
      <c r="S679" s="11"/>
      <c r="T679" s="11"/>
    </row>
    <row r="680" spans="1:20" ht="25.95" customHeight="1" x14ac:dyDescent="0.35">
      <c r="A680" s="170"/>
      <c r="B680" s="171"/>
      <c r="C680" s="170"/>
      <c r="D680" s="170"/>
      <c r="E680" s="170"/>
      <c r="F680" s="170"/>
      <c r="G680" s="21"/>
      <c r="H680" s="21">
        <v>712.1</v>
      </c>
      <c r="I680" s="71"/>
      <c r="J680" s="21"/>
      <c r="K680" s="21"/>
      <c r="L680" s="21"/>
      <c r="M680" s="21"/>
      <c r="N680" s="21" t="s">
        <v>581</v>
      </c>
      <c r="O680" s="21">
        <v>495058032</v>
      </c>
      <c r="P680" s="21"/>
      <c r="Q680" s="11"/>
      <c r="R680" s="11"/>
      <c r="S680" s="11"/>
      <c r="T680" s="11"/>
    </row>
    <row r="681" spans="1:20" ht="25.95" customHeight="1" x14ac:dyDescent="0.35">
      <c r="A681" s="170"/>
      <c r="B681" s="171"/>
      <c r="C681" s="170"/>
      <c r="D681" s="170"/>
      <c r="E681" s="170"/>
      <c r="F681" s="170"/>
      <c r="G681" s="21"/>
      <c r="H681" s="21">
        <v>1436.6</v>
      </c>
      <c r="I681" s="71"/>
      <c r="J681" s="21"/>
      <c r="K681" s="21"/>
      <c r="L681" s="21"/>
      <c r="M681" s="21"/>
      <c r="N681" s="21" t="s">
        <v>29</v>
      </c>
      <c r="O681" s="21">
        <v>495079011</v>
      </c>
      <c r="P681" s="21"/>
      <c r="Q681" s="11"/>
      <c r="R681" s="11"/>
      <c r="S681" s="11"/>
      <c r="T681" s="11"/>
    </row>
    <row r="682" spans="1:20" ht="25.95" customHeight="1" x14ac:dyDescent="0.35">
      <c r="A682" s="170"/>
      <c r="B682" s="171" t="s">
        <v>511</v>
      </c>
      <c r="C682" s="170"/>
      <c r="D682" s="170"/>
      <c r="E682" s="21" t="s">
        <v>10</v>
      </c>
      <c r="F682" s="170" t="s">
        <v>550</v>
      </c>
      <c r="G682" s="21"/>
      <c r="H682" s="21">
        <v>4.4000000000000004</v>
      </c>
      <c r="I682" s="71"/>
      <c r="J682" s="21"/>
      <c r="K682" s="21"/>
      <c r="L682" s="21"/>
      <c r="M682" s="21"/>
      <c r="N682" s="21"/>
      <c r="O682" s="21"/>
      <c r="P682" s="21"/>
      <c r="Q682" s="11"/>
      <c r="R682" s="11"/>
      <c r="S682" s="11"/>
      <c r="T682" s="11"/>
    </row>
    <row r="683" spans="1:20" ht="25.95" customHeight="1" x14ac:dyDescent="0.35">
      <c r="A683" s="170"/>
      <c r="B683" s="171"/>
      <c r="C683" s="170"/>
      <c r="D683" s="170"/>
      <c r="E683" s="21" t="s">
        <v>11</v>
      </c>
      <c r="F683" s="170"/>
      <c r="G683" s="28"/>
      <c r="H683" s="28">
        <v>11.4</v>
      </c>
      <c r="I683" s="28"/>
      <c r="J683" s="28"/>
      <c r="K683" s="28"/>
      <c r="L683" s="28"/>
      <c r="M683" s="28"/>
      <c r="N683" s="21" t="s">
        <v>286</v>
      </c>
      <c r="O683" s="21">
        <v>495016028</v>
      </c>
      <c r="P683" s="21"/>
      <c r="Q683" s="11"/>
      <c r="R683" s="11"/>
      <c r="S683" s="11"/>
      <c r="T683" s="11"/>
    </row>
    <row r="684" spans="1:20" ht="25.95" customHeight="1" x14ac:dyDescent="0.35">
      <c r="A684" s="170"/>
      <c r="B684" s="171" t="s">
        <v>616</v>
      </c>
      <c r="C684" s="170"/>
      <c r="D684" s="170"/>
      <c r="E684" s="21" t="s">
        <v>10</v>
      </c>
      <c r="F684" s="170" t="s">
        <v>550</v>
      </c>
      <c r="G684" s="21"/>
      <c r="H684" s="21">
        <v>27</v>
      </c>
      <c r="I684" s="71"/>
      <c r="J684" s="21"/>
      <c r="K684" s="21"/>
      <c r="L684" s="21"/>
      <c r="M684" s="21"/>
      <c r="N684" s="21"/>
      <c r="O684" s="21"/>
      <c r="P684" s="21"/>
      <c r="Q684" s="11"/>
      <c r="R684" s="11"/>
      <c r="S684" s="11"/>
      <c r="T684" s="11"/>
    </row>
    <row r="685" spans="1:20" ht="25.95" customHeight="1" x14ac:dyDescent="0.35">
      <c r="A685" s="170"/>
      <c r="B685" s="171"/>
      <c r="C685" s="170"/>
      <c r="D685" s="170"/>
      <c r="E685" s="170" t="s">
        <v>11</v>
      </c>
      <c r="F685" s="170"/>
      <c r="G685" s="28"/>
      <c r="H685" s="28">
        <v>1029.5</v>
      </c>
      <c r="I685" s="28"/>
      <c r="J685" s="28"/>
      <c r="K685" s="28"/>
      <c r="L685" s="28"/>
      <c r="M685" s="28"/>
      <c r="N685" s="21" t="s">
        <v>286</v>
      </c>
      <c r="O685" s="21">
        <v>495016028</v>
      </c>
      <c r="P685" s="21"/>
      <c r="Q685" s="11"/>
      <c r="R685" s="11"/>
      <c r="S685" s="11"/>
      <c r="T685" s="11"/>
    </row>
    <row r="686" spans="1:20" ht="25.95" customHeight="1" x14ac:dyDescent="0.35">
      <c r="A686" s="170"/>
      <c r="B686" s="171"/>
      <c r="C686" s="170"/>
      <c r="D686" s="170"/>
      <c r="E686" s="170"/>
      <c r="F686" s="170"/>
      <c r="G686" s="21"/>
      <c r="H686" s="21">
        <v>386.4</v>
      </c>
      <c r="I686" s="71"/>
      <c r="J686" s="21"/>
      <c r="K686" s="21"/>
      <c r="L686" s="21"/>
      <c r="M686" s="21"/>
      <c r="N686" s="21" t="s">
        <v>581</v>
      </c>
      <c r="O686" s="21">
        <v>495058032</v>
      </c>
      <c r="P686" s="21"/>
      <c r="Q686" s="11"/>
      <c r="R686" s="11"/>
      <c r="S686" s="11"/>
      <c r="T686" s="11"/>
    </row>
    <row r="687" spans="1:20" ht="25.95" customHeight="1" x14ac:dyDescent="0.35">
      <c r="A687" s="170"/>
      <c r="B687" s="171" t="s">
        <v>565</v>
      </c>
      <c r="C687" s="170"/>
      <c r="D687" s="170"/>
      <c r="E687" s="21" t="s">
        <v>10</v>
      </c>
      <c r="F687" s="170" t="s">
        <v>550</v>
      </c>
      <c r="G687" s="21"/>
      <c r="H687" s="21">
        <v>15.3</v>
      </c>
      <c r="I687" s="71"/>
      <c r="J687" s="21"/>
      <c r="K687" s="21"/>
      <c r="L687" s="21"/>
      <c r="M687" s="21"/>
      <c r="N687" s="21"/>
      <c r="O687" s="21"/>
      <c r="P687" s="21"/>
      <c r="Q687" s="11"/>
      <c r="R687" s="11"/>
      <c r="S687" s="11"/>
      <c r="T687" s="11"/>
    </row>
    <row r="688" spans="1:20" ht="25.95" customHeight="1" x14ac:dyDescent="0.35">
      <c r="A688" s="170"/>
      <c r="B688" s="171"/>
      <c r="C688" s="170"/>
      <c r="D688" s="170"/>
      <c r="E688" s="170" t="s">
        <v>11</v>
      </c>
      <c r="F688" s="170"/>
      <c r="G688" s="28"/>
      <c r="H688" s="28">
        <v>123.5</v>
      </c>
      <c r="I688" s="28"/>
      <c r="J688" s="28"/>
      <c r="K688" s="28"/>
      <c r="L688" s="28"/>
      <c r="M688" s="28"/>
      <c r="N688" s="21" t="s">
        <v>286</v>
      </c>
      <c r="O688" s="21">
        <v>495016028</v>
      </c>
      <c r="P688" s="21"/>
      <c r="Q688" s="11"/>
      <c r="R688" s="11"/>
      <c r="S688" s="11"/>
      <c r="T688" s="11"/>
    </row>
    <row r="689" spans="1:20" ht="25.95" customHeight="1" x14ac:dyDescent="0.35">
      <c r="A689" s="170"/>
      <c r="B689" s="171"/>
      <c r="C689" s="170"/>
      <c r="D689" s="170"/>
      <c r="E689" s="170"/>
      <c r="F689" s="170"/>
      <c r="G689" s="21"/>
      <c r="H689" s="21">
        <v>337.2</v>
      </c>
      <c r="I689" s="71"/>
      <c r="J689" s="21"/>
      <c r="K689" s="21"/>
      <c r="L689" s="21"/>
      <c r="M689" s="21"/>
      <c r="N689" s="21" t="s">
        <v>638</v>
      </c>
      <c r="O689" s="21"/>
      <c r="P689" s="21"/>
      <c r="Q689" s="11"/>
      <c r="R689" s="11"/>
      <c r="S689" s="11"/>
      <c r="T689" s="11"/>
    </row>
    <row r="690" spans="1:20" ht="25.95" customHeight="1" x14ac:dyDescent="0.35">
      <c r="A690" s="170"/>
      <c r="B690" s="171"/>
      <c r="C690" s="170"/>
      <c r="D690" s="170"/>
      <c r="E690" s="170"/>
      <c r="F690" s="170"/>
      <c r="G690" s="21"/>
      <c r="H690" s="21">
        <v>200</v>
      </c>
      <c r="I690" s="71"/>
      <c r="J690" s="21"/>
      <c r="K690" s="21"/>
      <c r="L690" s="21"/>
      <c r="M690" s="21"/>
      <c r="N690" s="21" t="s">
        <v>29</v>
      </c>
      <c r="O690" s="21">
        <v>495079011</v>
      </c>
      <c r="P690" s="21"/>
      <c r="Q690" s="11"/>
      <c r="R690" s="11"/>
      <c r="S690" s="11"/>
      <c r="T690" s="11"/>
    </row>
    <row r="691" spans="1:20" ht="25.95" customHeight="1" x14ac:dyDescent="0.35">
      <c r="A691" s="170"/>
      <c r="B691" s="171" t="s">
        <v>566</v>
      </c>
      <c r="C691" s="170"/>
      <c r="D691" s="170"/>
      <c r="E691" s="21" t="s">
        <v>10</v>
      </c>
      <c r="F691" s="170" t="s">
        <v>550</v>
      </c>
      <c r="G691" s="21"/>
      <c r="H691" s="21">
        <v>33.200000000000003</v>
      </c>
      <c r="I691" s="71"/>
      <c r="J691" s="21"/>
      <c r="K691" s="21"/>
      <c r="L691" s="21"/>
      <c r="M691" s="21"/>
      <c r="N691" s="21"/>
      <c r="O691" s="21"/>
      <c r="P691" s="21"/>
      <c r="Q691" s="11"/>
      <c r="R691" s="11"/>
      <c r="S691" s="11"/>
      <c r="T691" s="11"/>
    </row>
    <row r="692" spans="1:20" ht="25.95" customHeight="1" x14ac:dyDescent="0.35">
      <c r="A692" s="170"/>
      <c r="B692" s="171"/>
      <c r="C692" s="170"/>
      <c r="D692" s="170"/>
      <c r="E692" s="21" t="s">
        <v>11</v>
      </c>
      <c r="F692" s="170"/>
      <c r="G692" s="28"/>
      <c r="H692" s="28">
        <v>488</v>
      </c>
      <c r="I692" s="28">
        <v>104.904</v>
      </c>
      <c r="J692" s="28"/>
      <c r="K692" s="28"/>
      <c r="L692" s="28"/>
      <c r="M692" s="28"/>
      <c r="N692" s="21" t="s">
        <v>286</v>
      </c>
      <c r="O692" s="21">
        <v>495016028</v>
      </c>
      <c r="P692" s="21"/>
      <c r="Q692" s="11"/>
      <c r="R692" s="11"/>
      <c r="S692" s="11"/>
      <c r="T692" s="11"/>
    </row>
    <row r="693" spans="1:20" ht="25.95" customHeight="1" x14ac:dyDescent="0.35">
      <c r="A693" s="170"/>
      <c r="B693" s="171" t="s">
        <v>516</v>
      </c>
      <c r="C693" s="170"/>
      <c r="D693" s="170"/>
      <c r="E693" s="21" t="s">
        <v>10</v>
      </c>
      <c r="F693" s="170" t="s">
        <v>550</v>
      </c>
      <c r="G693" s="21"/>
      <c r="H693" s="21">
        <v>80.2</v>
      </c>
      <c r="I693" s="28"/>
      <c r="J693" s="21"/>
      <c r="K693" s="21"/>
      <c r="L693" s="21"/>
      <c r="M693" s="21"/>
      <c r="N693" s="21"/>
      <c r="O693" s="21"/>
      <c r="P693" s="21"/>
      <c r="Q693" s="11"/>
      <c r="R693" s="11"/>
      <c r="S693" s="11"/>
      <c r="T693" s="11"/>
    </row>
    <row r="694" spans="1:20" ht="25.95" customHeight="1" x14ac:dyDescent="0.35">
      <c r="A694" s="170"/>
      <c r="B694" s="171"/>
      <c r="C694" s="170"/>
      <c r="D694" s="170"/>
      <c r="E694" s="170" t="s">
        <v>11</v>
      </c>
      <c r="F694" s="170"/>
      <c r="G694" s="28"/>
      <c r="H694" s="28">
        <v>278.7</v>
      </c>
      <c r="I694" s="28">
        <v>2987.1389999999997</v>
      </c>
      <c r="J694" s="28"/>
      <c r="K694" s="28"/>
      <c r="L694" s="28"/>
      <c r="M694" s="28"/>
      <c r="N694" s="21" t="s">
        <v>286</v>
      </c>
      <c r="O694" s="21">
        <v>495016028</v>
      </c>
      <c r="P694" s="21"/>
      <c r="Q694" s="11"/>
      <c r="R694" s="11"/>
      <c r="S694" s="11"/>
      <c r="T694" s="11"/>
    </row>
    <row r="695" spans="1:20" ht="25.95" customHeight="1" x14ac:dyDescent="0.35">
      <c r="A695" s="170"/>
      <c r="B695" s="171"/>
      <c r="C695" s="170"/>
      <c r="D695" s="170"/>
      <c r="E695" s="170"/>
      <c r="F695" s="170"/>
      <c r="G695" s="21"/>
      <c r="H695" s="21">
        <v>102.3</v>
      </c>
      <c r="I695" s="28"/>
      <c r="J695" s="21"/>
      <c r="K695" s="21"/>
      <c r="L695" s="21"/>
      <c r="M695" s="21"/>
      <c r="N695" s="21" t="s">
        <v>581</v>
      </c>
      <c r="O695" s="21">
        <v>495058032</v>
      </c>
      <c r="P695" s="21"/>
      <c r="Q695" s="11"/>
      <c r="R695" s="11"/>
      <c r="S695" s="11"/>
      <c r="T695" s="11"/>
    </row>
    <row r="696" spans="1:20" ht="25.95" customHeight="1" x14ac:dyDescent="0.35">
      <c r="A696" s="170"/>
      <c r="B696" s="171"/>
      <c r="C696" s="170"/>
      <c r="D696" s="170"/>
      <c r="E696" s="170"/>
      <c r="F696" s="170"/>
      <c r="G696" s="21"/>
      <c r="H696" s="21">
        <v>260</v>
      </c>
      <c r="I696" s="28"/>
      <c r="J696" s="21"/>
      <c r="K696" s="21"/>
      <c r="L696" s="21"/>
      <c r="M696" s="21"/>
      <c r="N696" s="21" t="s">
        <v>29</v>
      </c>
      <c r="O696" s="21">
        <v>495079011</v>
      </c>
      <c r="P696" s="21"/>
      <c r="Q696" s="11"/>
      <c r="R696" s="11"/>
      <c r="S696" s="11"/>
      <c r="T696" s="11"/>
    </row>
    <row r="697" spans="1:20" ht="25.95" customHeight="1" x14ac:dyDescent="0.35">
      <c r="A697" s="170"/>
      <c r="B697" s="171" t="s">
        <v>517</v>
      </c>
      <c r="C697" s="170"/>
      <c r="D697" s="170"/>
      <c r="E697" s="21" t="s">
        <v>10</v>
      </c>
      <c r="F697" s="170" t="s">
        <v>550</v>
      </c>
      <c r="G697" s="21"/>
      <c r="H697" s="21">
        <v>77.2</v>
      </c>
      <c r="I697" s="28"/>
      <c r="J697" s="21"/>
      <c r="K697" s="21"/>
      <c r="L697" s="21"/>
      <c r="M697" s="21"/>
      <c r="N697" s="21"/>
      <c r="O697" s="21"/>
      <c r="P697" s="21"/>
      <c r="Q697" s="11"/>
      <c r="R697" s="11"/>
      <c r="S697" s="11"/>
      <c r="T697" s="11"/>
    </row>
    <row r="698" spans="1:20" ht="25.95" customHeight="1" x14ac:dyDescent="0.35">
      <c r="A698" s="170"/>
      <c r="B698" s="171"/>
      <c r="C698" s="170"/>
      <c r="D698" s="170"/>
      <c r="E698" s="170" t="s">
        <v>11</v>
      </c>
      <c r="F698" s="170"/>
      <c r="G698" s="28"/>
      <c r="H698" s="28">
        <v>662.4</v>
      </c>
      <c r="I698" s="28">
        <v>4421.6419999999998</v>
      </c>
      <c r="J698" s="28"/>
      <c r="K698" s="28"/>
      <c r="L698" s="28"/>
      <c r="M698" s="28"/>
      <c r="N698" s="21" t="s">
        <v>286</v>
      </c>
      <c r="O698" s="21">
        <v>495016028</v>
      </c>
      <c r="P698" s="21"/>
      <c r="Q698" s="11"/>
      <c r="R698" s="11"/>
      <c r="S698" s="11"/>
      <c r="T698" s="11"/>
    </row>
    <row r="699" spans="1:20" ht="25.95" customHeight="1" x14ac:dyDescent="0.35">
      <c r="A699" s="170"/>
      <c r="B699" s="171"/>
      <c r="C699" s="170"/>
      <c r="D699" s="170"/>
      <c r="E699" s="170"/>
      <c r="F699" s="170"/>
      <c r="G699" s="21"/>
      <c r="H699" s="21">
        <v>141.80000000000001</v>
      </c>
      <c r="I699" s="28"/>
      <c r="J699" s="21"/>
      <c r="K699" s="21"/>
      <c r="L699" s="21"/>
      <c r="M699" s="21"/>
      <c r="N699" s="21" t="s">
        <v>638</v>
      </c>
      <c r="O699" s="21"/>
      <c r="P699" s="21"/>
      <c r="Q699" s="11"/>
      <c r="R699" s="11"/>
      <c r="S699" s="11"/>
      <c r="T699" s="11"/>
    </row>
    <row r="700" spans="1:20" ht="25.95" customHeight="1" x14ac:dyDescent="0.35">
      <c r="A700" s="170"/>
      <c r="B700" s="171"/>
      <c r="C700" s="170"/>
      <c r="D700" s="170"/>
      <c r="E700" s="170"/>
      <c r="F700" s="170"/>
      <c r="G700" s="21"/>
      <c r="H700" s="21">
        <v>601.9</v>
      </c>
      <c r="I700" s="28"/>
      <c r="J700" s="21"/>
      <c r="K700" s="21"/>
      <c r="L700" s="21"/>
      <c r="M700" s="21"/>
      <c r="N700" s="21" t="s">
        <v>581</v>
      </c>
      <c r="O700" s="21">
        <v>495058032</v>
      </c>
      <c r="P700" s="21"/>
      <c r="Q700" s="11"/>
      <c r="R700" s="11"/>
      <c r="S700" s="11"/>
      <c r="T700" s="11"/>
    </row>
    <row r="701" spans="1:20" ht="25.95" customHeight="1" x14ac:dyDescent="0.35">
      <c r="A701" s="170"/>
      <c r="B701" s="171" t="s">
        <v>841</v>
      </c>
      <c r="C701" s="170"/>
      <c r="D701" s="170"/>
      <c r="E701" s="21" t="s">
        <v>10</v>
      </c>
      <c r="F701" s="170" t="s">
        <v>550</v>
      </c>
      <c r="G701" s="21">
        <v>10.6</v>
      </c>
      <c r="H701" s="21">
        <v>7.9</v>
      </c>
      <c r="I701" s="28"/>
      <c r="J701" s="21"/>
      <c r="K701" s="21"/>
      <c r="L701" s="21"/>
      <c r="M701" s="21"/>
      <c r="N701" s="21"/>
      <c r="O701" s="21"/>
      <c r="P701" s="21"/>
      <c r="Q701" s="11"/>
      <c r="R701" s="11"/>
      <c r="S701" s="11"/>
      <c r="T701" s="11"/>
    </row>
    <row r="702" spans="1:20" ht="25.95" customHeight="1" x14ac:dyDescent="0.35">
      <c r="A702" s="170"/>
      <c r="B702" s="171"/>
      <c r="C702" s="170"/>
      <c r="D702" s="170"/>
      <c r="E702" s="170" t="s">
        <v>11</v>
      </c>
      <c r="F702" s="170"/>
      <c r="G702" s="28">
        <v>207.9</v>
      </c>
      <c r="H702" s="28">
        <v>845.6</v>
      </c>
      <c r="I702" s="28">
        <v>1201.232</v>
      </c>
      <c r="J702" s="28"/>
      <c r="K702" s="28"/>
      <c r="L702" s="28"/>
      <c r="M702" s="28"/>
      <c r="N702" s="21" t="s">
        <v>286</v>
      </c>
      <c r="O702" s="21">
        <v>495016028</v>
      </c>
      <c r="P702" s="21"/>
      <c r="Q702" s="11"/>
      <c r="R702" s="11"/>
      <c r="S702" s="11"/>
      <c r="T702" s="11"/>
    </row>
    <row r="703" spans="1:20" ht="25.95" customHeight="1" x14ac:dyDescent="0.35">
      <c r="A703" s="170"/>
      <c r="B703" s="171"/>
      <c r="C703" s="170"/>
      <c r="D703" s="170"/>
      <c r="E703" s="170"/>
      <c r="F703" s="170"/>
      <c r="G703" s="21"/>
      <c r="H703" s="21">
        <v>517.29999999999995</v>
      </c>
      <c r="I703" s="28"/>
      <c r="J703" s="21"/>
      <c r="K703" s="21"/>
      <c r="L703" s="21"/>
      <c r="M703" s="21"/>
      <c r="N703" s="21" t="s">
        <v>581</v>
      </c>
      <c r="O703" s="21">
        <v>495058032</v>
      </c>
      <c r="P703" s="21"/>
      <c r="Q703" s="11"/>
      <c r="R703" s="11"/>
      <c r="S703" s="11"/>
      <c r="T703" s="11"/>
    </row>
    <row r="704" spans="1:20" ht="25.95" customHeight="1" x14ac:dyDescent="0.35">
      <c r="A704" s="170"/>
      <c r="B704" s="171" t="s">
        <v>519</v>
      </c>
      <c r="C704" s="170"/>
      <c r="D704" s="170"/>
      <c r="E704" s="21" t="s">
        <v>10</v>
      </c>
      <c r="F704" s="170" t="s">
        <v>550</v>
      </c>
      <c r="G704" s="21">
        <v>92.6</v>
      </c>
      <c r="H704" s="21">
        <v>235.4</v>
      </c>
      <c r="I704" s="28"/>
      <c r="J704" s="21"/>
      <c r="K704" s="21"/>
      <c r="L704" s="21"/>
      <c r="M704" s="21"/>
      <c r="N704" s="21"/>
      <c r="O704" s="21"/>
      <c r="P704" s="21"/>
      <c r="Q704" s="11"/>
      <c r="R704" s="11"/>
      <c r="S704" s="11"/>
      <c r="T704" s="11"/>
    </row>
    <row r="705" spans="1:20" ht="25.95" customHeight="1" x14ac:dyDescent="0.35">
      <c r="A705" s="170"/>
      <c r="B705" s="171"/>
      <c r="C705" s="170"/>
      <c r="D705" s="170"/>
      <c r="E705" s="170" t="s">
        <v>11</v>
      </c>
      <c r="F705" s="170"/>
      <c r="G705" s="28">
        <v>208.6</v>
      </c>
      <c r="H705" s="28">
        <v>1782</v>
      </c>
      <c r="I705" s="28">
        <v>562.37599999999998</v>
      </c>
      <c r="J705" s="28"/>
      <c r="K705" s="28"/>
      <c r="L705" s="28"/>
      <c r="M705" s="28"/>
      <c r="N705" s="21" t="s">
        <v>286</v>
      </c>
      <c r="O705" s="21">
        <v>495016028</v>
      </c>
      <c r="P705" s="21"/>
      <c r="Q705" s="11"/>
      <c r="R705" s="11"/>
      <c r="S705" s="11"/>
      <c r="T705" s="11"/>
    </row>
    <row r="706" spans="1:20" ht="25.95" customHeight="1" x14ac:dyDescent="0.35">
      <c r="A706" s="170"/>
      <c r="B706" s="171"/>
      <c r="C706" s="170"/>
      <c r="D706" s="170"/>
      <c r="E706" s="170"/>
      <c r="F706" s="170"/>
      <c r="G706" s="21"/>
      <c r="H706" s="21">
        <v>6083.3</v>
      </c>
      <c r="I706" s="28"/>
      <c r="J706" s="21"/>
      <c r="K706" s="21"/>
      <c r="L706" s="21"/>
      <c r="M706" s="21"/>
      <c r="N706" s="21" t="s">
        <v>638</v>
      </c>
      <c r="O706" s="21"/>
      <c r="P706" s="21"/>
      <c r="Q706" s="11"/>
      <c r="R706" s="11"/>
      <c r="S706" s="11"/>
      <c r="T706" s="11"/>
    </row>
    <row r="707" spans="1:20" ht="25.95" customHeight="1" x14ac:dyDescent="0.35">
      <c r="A707" s="170"/>
      <c r="B707" s="171"/>
      <c r="C707" s="170"/>
      <c r="D707" s="170"/>
      <c r="E707" s="170"/>
      <c r="F707" s="170"/>
      <c r="G707" s="21">
        <v>1053.5999999999999</v>
      </c>
      <c r="H707" s="21"/>
      <c r="I707" s="28"/>
      <c r="J707" s="21"/>
      <c r="K707" s="21"/>
      <c r="L707" s="21"/>
      <c r="M707" s="21"/>
      <c r="N707" s="21" t="s">
        <v>581</v>
      </c>
      <c r="O707" s="21">
        <v>495058032</v>
      </c>
      <c r="P707" s="21"/>
      <c r="Q707" s="11"/>
      <c r="R707" s="11"/>
      <c r="S707" s="11"/>
      <c r="T707" s="11"/>
    </row>
    <row r="708" spans="1:20" ht="25.95" customHeight="1" x14ac:dyDescent="0.35">
      <c r="A708" s="170"/>
      <c r="B708" s="171"/>
      <c r="C708" s="170"/>
      <c r="D708" s="170"/>
      <c r="E708" s="170"/>
      <c r="F708" s="170"/>
      <c r="G708" s="21"/>
      <c r="H708" s="21">
        <v>469.6</v>
      </c>
      <c r="I708" s="28"/>
      <c r="J708" s="21"/>
      <c r="K708" s="21"/>
      <c r="L708" s="21"/>
      <c r="M708" s="21"/>
      <c r="N708" s="21" t="s">
        <v>117</v>
      </c>
      <c r="O708" s="21">
        <v>495079011</v>
      </c>
      <c r="P708" s="21"/>
      <c r="Q708" s="11"/>
      <c r="R708" s="11"/>
      <c r="S708" s="11"/>
      <c r="T708" s="11"/>
    </row>
    <row r="709" spans="1:20" ht="25.95" customHeight="1" x14ac:dyDescent="0.35">
      <c r="A709" s="170"/>
      <c r="B709" s="171" t="s">
        <v>520</v>
      </c>
      <c r="C709" s="170"/>
      <c r="D709" s="170"/>
      <c r="E709" s="21" t="s">
        <v>10</v>
      </c>
      <c r="F709" s="170" t="s">
        <v>550</v>
      </c>
      <c r="G709" s="21"/>
      <c r="H709" s="21">
        <v>9</v>
      </c>
      <c r="I709" s="28"/>
      <c r="J709" s="21"/>
      <c r="K709" s="21"/>
      <c r="L709" s="21"/>
      <c r="M709" s="21"/>
      <c r="N709" s="21"/>
      <c r="O709" s="21"/>
      <c r="P709" s="21"/>
      <c r="Q709" s="11"/>
      <c r="R709" s="11"/>
      <c r="S709" s="11"/>
      <c r="T709" s="11"/>
    </row>
    <row r="710" spans="1:20" ht="25.95" customHeight="1" x14ac:dyDescent="0.35">
      <c r="A710" s="170"/>
      <c r="B710" s="171"/>
      <c r="C710" s="170"/>
      <c r="D710" s="170"/>
      <c r="E710" s="170" t="s">
        <v>11</v>
      </c>
      <c r="F710" s="170"/>
      <c r="G710" s="28"/>
      <c r="H710" s="28">
        <v>128.37</v>
      </c>
      <c r="I710" s="28">
        <v>821.89300000000003</v>
      </c>
      <c r="J710" s="28"/>
      <c r="K710" s="28"/>
      <c r="L710" s="28"/>
      <c r="M710" s="28"/>
      <c r="N710" s="21" t="s">
        <v>286</v>
      </c>
      <c r="O710" s="21">
        <v>495016028</v>
      </c>
      <c r="P710" s="21"/>
      <c r="Q710" s="11"/>
      <c r="R710" s="11"/>
      <c r="S710" s="11"/>
      <c r="T710" s="11"/>
    </row>
    <row r="711" spans="1:20" ht="25.95" customHeight="1" x14ac:dyDescent="0.35">
      <c r="A711" s="170"/>
      <c r="B711" s="171"/>
      <c r="C711" s="170"/>
      <c r="D711" s="170"/>
      <c r="E711" s="170"/>
      <c r="F711" s="170"/>
      <c r="G711" s="21"/>
      <c r="H711" s="21">
        <v>220</v>
      </c>
      <c r="I711" s="28"/>
      <c r="J711" s="21"/>
      <c r="K711" s="21"/>
      <c r="L711" s="21"/>
      <c r="M711" s="21"/>
      <c r="N711" s="21" t="s">
        <v>29</v>
      </c>
      <c r="O711" s="21">
        <v>495079011</v>
      </c>
      <c r="P711" s="21"/>
      <c r="Q711" s="11"/>
      <c r="R711" s="11"/>
      <c r="S711" s="11"/>
      <c r="T711" s="11"/>
    </row>
    <row r="712" spans="1:20" ht="25.95" customHeight="1" x14ac:dyDescent="0.35">
      <c r="A712" s="170"/>
      <c r="B712" s="171" t="s">
        <v>637</v>
      </c>
      <c r="C712" s="170"/>
      <c r="D712" s="170"/>
      <c r="E712" s="21" t="s">
        <v>10</v>
      </c>
      <c r="F712" s="170" t="s">
        <v>550</v>
      </c>
      <c r="G712" s="21">
        <v>49</v>
      </c>
      <c r="H712" s="21">
        <v>23.2</v>
      </c>
      <c r="I712" s="28"/>
      <c r="J712" s="21"/>
      <c r="K712" s="21"/>
      <c r="L712" s="21"/>
      <c r="M712" s="21"/>
      <c r="N712" s="21"/>
      <c r="O712" s="21"/>
      <c r="P712" s="21"/>
      <c r="Q712" s="11"/>
      <c r="R712" s="11"/>
      <c r="S712" s="11"/>
      <c r="T712" s="11"/>
    </row>
    <row r="713" spans="1:20" ht="25.95" customHeight="1" x14ac:dyDescent="0.35">
      <c r="A713" s="170"/>
      <c r="B713" s="171"/>
      <c r="C713" s="170"/>
      <c r="D713" s="170"/>
      <c r="E713" s="170" t="s">
        <v>11</v>
      </c>
      <c r="F713" s="170"/>
      <c r="G713" s="28">
        <v>53.9</v>
      </c>
      <c r="H713" s="28">
        <v>57.8</v>
      </c>
      <c r="I713" s="28">
        <v>611.77</v>
      </c>
      <c r="J713" s="28"/>
      <c r="K713" s="28"/>
      <c r="L713" s="28"/>
      <c r="M713" s="28"/>
      <c r="N713" s="21" t="s">
        <v>286</v>
      </c>
      <c r="O713" s="21">
        <v>495016028</v>
      </c>
      <c r="P713" s="21"/>
      <c r="Q713" s="11"/>
      <c r="R713" s="11"/>
      <c r="S713" s="11"/>
      <c r="T713" s="11"/>
    </row>
    <row r="714" spans="1:20" ht="25.95" customHeight="1" x14ac:dyDescent="0.35">
      <c r="A714" s="170"/>
      <c r="B714" s="171"/>
      <c r="C714" s="170"/>
      <c r="D714" s="170"/>
      <c r="E714" s="170"/>
      <c r="F714" s="170"/>
      <c r="G714" s="21">
        <v>323.10000000000002</v>
      </c>
      <c r="H714" s="21"/>
      <c r="I714" s="21"/>
      <c r="J714" s="21"/>
      <c r="K714" s="21"/>
      <c r="L714" s="21"/>
      <c r="M714" s="21"/>
      <c r="N714" s="21" t="s">
        <v>581</v>
      </c>
      <c r="O714" s="21">
        <v>495058032</v>
      </c>
      <c r="P714" s="21"/>
      <c r="Q714" s="11"/>
      <c r="R714" s="11"/>
      <c r="S714" s="11"/>
      <c r="T714" s="11"/>
    </row>
    <row r="715" spans="1:20" ht="25.95" customHeight="1" x14ac:dyDescent="0.35">
      <c r="A715" s="170"/>
      <c r="B715" s="171"/>
      <c r="C715" s="170"/>
      <c r="D715" s="170"/>
      <c r="E715" s="170"/>
      <c r="F715" s="170"/>
      <c r="G715" s="21"/>
      <c r="H715" s="21">
        <v>200</v>
      </c>
      <c r="I715" s="21"/>
      <c r="J715" s="21"/>
      <c r="K715" s="28"/>
      <c r="L715" s="21"/>
      <c r="M715" s="21"/>
      <c r="N715" s="21" t="s">
        <v>29</v>
      </c>
      <c r="O715" s="21">
        <v>495079011</v>
      </c>
      <c r="P715" s="21"/>
      <c r="Q715" s="11"/>
      <c r="R715" s="11"/>
      <c r="S715" s="11"/>
      <c r="T715" s="11"/>
    </row>
    <row r="716" spans="1:20" ht="25.95" customHeight="1" x14ac:dyDescent="0.35">
      <c r="A716" s="170"/>
      <c r="B716" s="171" t="s">
        <v>567</v>
      </c>
      <c r="C716" s="170"/>
      <c r="D716" s="170"/>
      <c r="E716" s="21" t="s">
        <v>10</v>
      </c>
      <c r="F716" s="170" t="s">
        <v>550</v>
      </c>
      <c r="G716" s="21">
        <v>65.5</v>
      </c>
      <c r="H716" s="21">
        <v>280.7</v>
      </c>
      <c r="I716" s="21"/>
      <c r="J716" s="21"/>
      <c r="K716" s="21"/>
      <c r="L716" s="21"/>
      <c r="M716" s="21"/>
      <c r="N716" s="21"/>
      <c r="O716" s="21"/>
      <c r="P716" s="21"/>
      <c r="Q716" s="11"/>
      <c r="R716" s="11"/>
      <c r="S716" s="11"/>
      <c r="T716" s="11"/>
    </row>
    <row r="717" spans="1:20" ht="25.95" customHeight="1" x14ac:dyDescent="0.35">
      <c r="A717" s="170"/>
      <c r="B717" s="171"/>
      <c r="C717" s="170"/>
      <c r="D717" s="170"/>
      <c r="E717" s="170" t="s">
        <v>11</v>
      </c>
      <c r="F717" s="170"/>
      <c r="G717" s="28">
        <v>53.5</v>
      </c>
      <c r="H717" s="28">
        <v>2629.6</v>
      </c>
      <c r="I717" s="28"/>
      <c r="J717" s="28"/>
      <c r="K717" s="28"/>
      <c r="L717" s="28"/>
      <c r="M717" s="28"/>
      <c r="N717" s="21" t="s">
        <v>286</v>
      </c>
      <c r="O717" s="21">
        <v>495016028</v>
      </c>
      <c r="P717" s="21"/>
      <c r="Q717" s="11"/>
      <c r="R717" s="11"/>
      <c r="S717" s="11"/>
      <c r="T717" s="11"/>
    </row>
    <row r="718" spans="1:20" ht="25.95" customHeight="1" x14ac:dyDescent="0.35">
      <c r="A718" s="170"/>
      <c r="B718" s="171"/>
      <c r="C718" s="170"/>
      <c r="D718" s="170"/>
      <c r="E718" s="170"/>
      <c r="F718" s="170"/>
      <c r="G718" s="21"/>
      <c r="H718" s="21">
        <v>3510.4</v>
      </c>
      <c r="I718" s="21"/>
      <c r="J718" s="21"/>
      <c r="K718" s="21"/>
      <c r="L718" s="21"/>
      <c r="M718" s="21"/>
      <c r="N718" s="21" t="s">
        <v>639</v>
      </c>
      <c r="O718" s="21"/>
      <c r="P718" s="21"/>
      <c r="Q718" s="11"/>
      <c r="R718" s="11"/>
      <c r="S718" s="11"/>
      <c r="T718" s="11"/>
    </row>
    <row r="719" spans="1:20" ht="25.95" customHeight="1" x14ac:dyDescent="0.35">
      <c r="A719" s="170"/>
      <c r="B719" s="171"/>
      <c r="C719" s="170"/>
      <c r="D719" s="170"/>
      <c r="E719" s="170"/>
      <c r="F719" s="170"/>
      <c r="G719" s="21"/>
      <c r="H719" s="21">
        <v>1160.4000000000001</v>
      </c>
      <c r="I719" s="21"/>
      <c r="J719" s="21"/>
      <c r="K719" s="21"/>
      <c r="L719" s="21"/>
      <c r="M719" s="21"/>
      <c r="N719" s="21" t="s">
        <v>29</v>
      </c>
      <c r="O719" s="21">
        <v>495079011</v>
      </c>
      <c r="P719" s="21"/>
      <c r="Q719" s="11"/>
      <c r="R719" s="11"/>
      <c r="S719" s="11"/>
      <c r="T719" s="11"/>
    </row>
    <row r="720" spans="1:20" s="11" customFormat="1" ht="93.15" customHeight="1" x14ac:dyDescent="0.35">
      <c r="A720" s="21"/>
      <c r="B720" s="35" t="s">
        <v>957</v>
      </c>
      <c r="C720" s="21" t="s">
        <v>998</v>
      </c>
      <c r="D720" s="21" t="s">
        <v>256</v>
      </c>
      <c r="E720" s="21" t="s">
        <v>1</v>
      </c>
      <c r="F720" s="21" t="s">
        <v>2</v>
      </c>
      <c r="G720" s="21">
        <v>67</v>
      </c>
      <c r="H720" s="21">
        <v>66.8</v>
      </c>
      <c r="I720" s="21">
        <v>66.599999999999994</v>
      </c>
      <c r="J720" s="21">
        <v>66.400000000000006</v>
      </c>
      <c r="K720" s="21">
        <v>66.2</v>
      </c>
      <c r="L720" s="21">
        <v>66</v>
      </c>
      <c r="M720" s="21">
        <v>65.8</v>
      </c>
      <c r="N720" s="21" t="s">
        <v>2</v>
      </c>
      <c r="O720" s="21" t="s">
        <v>2</v>
      </c>
      <c r="P720" s="21" t="s">
        <v>2</v>
      </c>
    </row>
    <row r="721" spans="1:20" ht="22.25" customHeight="1" x14ac:dyDescent="0.35">
      <c r="A721" s="21"/>
      <c r="B721" s="32" t="s">
        <v>257</v>
      </c>
      <c r="C721" s="21"/>
      <c r="D721" s="21"/>
      <c r="E721" s="21"/>
      <c r="F721" s="21"/>
      <c r="G721" s="28"/>
      <c r="H721" s="28"/>
      <c r="I721" s="21"/>
      <c r="J721" s="28"/>
      <c r="K721" s="28"/>
      <c r="L721" s="28"/>
      <c r="M721" s="28"/>
      <c r="N721" s="21"/>
      <c r="O721" s="21"/>
      <c r="P721" s="21"/>
      <c r="Q721" s="11"/>
      <c r="R721" s="11"/>
      <c r="S721" s="11"/>
      <c r="T721" s="11"/>
    </row>
    <row r="722" spans="1:20" s="2" customFormat="1" ht="22.25" customHeight="1" x14ac:dyDescent="0.35">
      <c r="A722" s="21"/>
      <c r="B722" s="35" t="s">
        <v>327</v>
      </c>
      <c r="C722" s="21"/>
      <c r="D722" s="21"/>
      <c r="E722" s="21"/>
      <c r="F722" s="21"/>
      <c r="G722" s="21"/>
      <c r="H722" s="21"/>
      <c r="I722" s="21"/>
      <c r="J722" s="21"/>
      <c r="K722" s="21"/>
      <c r="L722" s="21"/>
      <c r="M722" s="21"/>
      <c r="N722" s="21"/>
      <c r="O722" s="21"/>
      <c r="P722" s="21"/>
      <c r="Q722" s="11"/>
      <c r="R722" s="11"/>
      <c r="S722" s="11"/>
      <c r="T722" s="11"/>
    </row>
    <row r="723" spans="1:20" s="2" customFormat="1" ht="33.799999999999997" customHeight="1" x14ac:dyDescent="0.35">
      <c r="A723" s="170">
        <v>123</v>
      </c>
      <c r="B723" s="171" t="s">
        <v>644</v>
      </c>
      <c r="C723" s="170" t="s">
        <v>999</v>
      </c>
      <c r="D723" s="170" t="s">
        <v>2</v>
      </c>
      <c r="E723" s="21" t="s">
        <v>12</v>
      </c>
      <c r="F723" s="170" t="s">
        <v>270</v>
      </c>
      <c r="G723" s="21">
        <v>10</v>
      </c>
      <c r="H723" s="72"/>
      <c r="I723" s="72"/>
      <c r="J723" s="72"/>
      <c r="K723" s="72"/>
      <c r="L723" s="72"/>
      <c r="M723" s="72"/>
      <c r="N723" s="21"/>
      <c r="O723" s="21"/>
      <c r="P723" s="21"/>
      <c r="Q723" s="11"/>
      <c r="R723" s="11"/>
      <c r="S723" s="11"/>
      <c r="T723" s="11"/>
    </row>
    <row r="724" spans="1:20" s="2" customFormat="1" ht="33.799999999999997" customHeight="1" x14ac:dyDescent="0.35">
      <c r="A724" s="170"/>
      <c r="B724" s="171"/>
      <c r="C724" s="170"/>
      <c r="D724" s="170"/>
      <c r="E724" s="170" t="s">
        <v>11</v>
      </c>
      <c r="F724" s="170"/>
      <c r="G724" s="28">
        <v>1083.75</v>
      </c>
      <c r="H724" s="73"/>
      <c r="I724" s="73"/>
      <c r="J724" s="73"/>
      <c r="K724" s="73"/>
      <c r="L724" s="73"/>
      <c r="M724" s="73"/>
      <c r="N724" s="21" t="s">
        <v>581</v>
      </c>
      <c r="O724" s="21" t="s">
        <v>100</v>
      </c>
      <c r="P724" s="21"/>
      <c r="Q724" s="11"/>
      <c r="R724" s="11"/>
      <c r="S724" s="11"/>
      <c r="T724" s="11"/>
    </row>
    <row r="725" spans="1:20" s="2" customFormat="1" ht="33.799999999999997" customHeight="1" x14ac:dyDescent="0.35">
      <c r="A725" s="170"/>
      <c r="B725" s="171"/>
      <c r="C725" s="170"/>
      <c r="D725" s="170"/>
      <c r="E725" s="170"/>
      <c r="F725" s="170"/>
      <c r="G725" s="28">
        <v>21.83</v>
      </c>
      <c r="H725" s="73"/>
      <c r="I725" s="73"/>
      <c r="J725" s="73"/>
      <c r="K725" s="73"/>
      <c r="L725" s="73"/>
      <c r="M725" s="73"/>
      <c r="N725" s="21" t="s">
        <v>653</v>
      </c>
      <c r="O725" s="21" t="s">
        <v>101</v>
      </c>
      <c r="P725" s="21"/>
      <c r="Q725" s="11"/>
      <c r="R725" s="11"/>
      <c r="S725" s="11"/>
      <c r="T725" s="11"/>
    </row>
    <row r="726" spans="1:20" s="2" customFormat="1" ht="27.7" customHeight="1" x14ac:dyDescent="0.35">
      <c r="A726" s="170">
        <v>124</v>
      </c>
      <c r="B726" s="171" t="s">
        <v>645</v>
      </c>
      <c r="C726" s="170" t="s">
        <v>1000</v>
      </c>
      <c r="D726" s="170" t="s">
        <v>2</v>
      </c>
      <c r="E726" s="21" t="s">
        <v>12</v>
      </c>
      <c r="F726" s="170" t="s">
        <v>270</v>
      </c>
      <c r="G726" s="28"/>
      <c r="H726" s="74">
        <v>0</v>
      </c>
      <c r="I726" s="73">
        <v>5.9</v>
      </c>
      <c r="J726" s="74"/>
      <c r="K726" s="74"/>
      <c r="L726" s="74"/>
      <c r="M726" s="74"/>
      <c r="N726" s="21"/>
      <c r="O726" s="21"/>
      <c r="P726" s="21"/>
      <c r="Q726" s="11"/>
      <c r="R726" s="11"/>
      <c r="S726" s="11"/>
      <c r="T726" s="11"/>
    </row>
    <row r="727" spans="1:20" s="2" customFormat="1" ht="27.7" customHeight="1" x14ac:dyDescent="0.35">
      <c r="A727" s="170"/>
      <c r="B727" s="171"/>
      <c r="C727" s="170"/>
      <c r="D727" s="170"/>
      <c r="E727" s="170" t="s">
        <v>11</v>
      </c>
      <c r="F727" s="170"/>
      <c r="G727" s="28"/>
      <c r="H727" s="73">
        <v>700</v>
      </c>
      <c r="I727" s="191" t="s">
        <v>282</v>
      </c>
      <c r="J727" s="73"/>
      <c r="K727" s="73"/>
      <c r="L727" s="73"/>
      <c r="M727" s="73"/>
      <c r="N727" s="21" t="s">
        <v>581</v>
      </c>
      <c r="O727" s="21" t="s">
        <v>102</v>
      </c>
      <c r="P727" s="21"/>
      <c r="Q727" s="11"/>
      <c r="R727" s="11"/>
      <c r="S727" s="11"/>
      <c r="T727" s="11"/>
    </row>
    <row r="728" spans="1:20" s="2" customFormat="1" ht="27.7" customHeight="1" x14ac:dyDescent="0.35">
      <c r="A728" s="170"/>
      <c r="B728" s="171"/>
      <c r="C728" s="170"/>
      <c r="D728" s="170"/>
      <c r="E728" s="170"/>
      <c r="F728" s="170"/>
      <c r="G728" s="21"/>
      <c r="H728" s="21">
        <v>199.5</v>
      </c>
      <c r="I728" s="193"/>
      <c r="J728" s="21"/>
      <c r="K728" s="21"/>
      <c r="L728" s="21"/>
      <c r="M728" s="21"/>
      <c r="N728" s="21" t="s">
        <v>653</v>
      </c>
      <c r="O728" s="21" t="s">
        <v>103</v>
      </c>
      <c r="P728" s="21"/>
      <c r="Q728" s="11"/>
      <c r="R728" s="11"/>
      <c r="S728" s="11"/>
      <c r="T728" s="11"/>
    </row>
    <row r="729" spans="1:20" s="2" customFormat="1" ht="22.25" customHeight="1" x14ac:dyDescent="0.35">
      <c r="A729" s="21"/>
      <c r="B729" s="35" t="s">
        <v>823</v>
      </c>
      <c r="C729" s="21"/>
      <c r="D729" s="21"/>
      <c r="E729" s="21"/>
      <c r="F729" s="21"/>
      <c r="G729" s="21"/>
      <c r="H729" s="21"/>
      <c r="I729" s="21"/>
      <c r="J729" s="21"/>
      <c r="K729" s="21"/>
      <c r="L729" s="21"/>
      <c r="M729" s="21"/>
      <c r="N729" s="21"/>
      <c r="O729" s="21"/>
      <c r="P729" s="21"/>
      <c r="Q729" s="11"/>
      <c r="R729" s="11"/>
      <c r="S729" s="11"/>
      <c r="T729" s="11"/>
    </row>
    <row r="730" spans="1:20" s="2" customFormat="1" ht="33.799999999999997" customHeight="1" x14ac:dyDescent="0.35">
      <c r="A730" s="170">
        <v>125</v>
      </c>
      <c r="B730" s="171" t="s">
        <v>646</v>
      </c>
      <c r="C730" s="170" t="s">
        <v>1001</v>
      </c>
      <c r="D730" s="170" t="s">
        <v>2</v>
      </c>
      <c r="E730" s="21" t="s">
        <v>12</v>
      </c>
      <c r="F730" s="170" t="s">
        <v>270</v>
      </c>
      <c r="G730" s="21">
        <v>4</v>
      </c>
      <c r="H730" s="21">
        <v>2</v>
      </c>
      <c r="I730" s="21">
        <v>2.9</v>
      </c>
      <c r="J730" s="74"/>
      <c r="K730" s="74"/>
      <c r="L730" s="74"/>
      <c r="M730" s="74"/>
      <c r="N730" s="21"/>
      <c r="O730" s="21"/>
      <c r="P730" s="21"/>
      <c r="Q730" s="11"/>
      <c r="R730" s="11"/>
      <c r="S730" s="11"/>
      <c r="T730" s="11"/>
    </row>
    <row r="731" spans="1:20" s="2" customFormat="1" ht="33.799999999999997" customHeight="1" x14ac:dyDescent="0.35">
      <c r="A731" s="170"/>
      <c r="B731" s="171"/>
      <c r="C731" s="170"/>
      <c r="D731" s="170"/>
      <c r="E731" s="170" t="s">
        <v>11</v>
      </c>
      <c r="F731" s="170"/>
      <c r="G731" s="28">
        <v>1197.354</v>
      </c>
      <c r="H731" s="28">
        <v>400</v>
      </c>
      <c r="I731" s="28"/>
      <c r="J731" s="73"/>
      <c r="K731" s="73"/>
      <c r="L731" s="73"/>
      <c r="M731" s="73"/>
      <c r="N731" s="21" t="s">
        <v>581</v>
      </c>
      <c r="O731" s="21" t="s">
        <v>102</v>
      </c>
      <c r="P731" s="21"/>
      <c r="Q731" s="11"/>
      <c r="R731" s="11"/>
      <c r="S731" s="11"/>
      <c r="T731" s="11"/>
    </row>
    <row r="732" spans="1:20" s="2" customFormat="1" ht="33.799999999999997" customHeight="1" x14ac:dyDescent="0.35">
      <c r="A732" s="170"/>
      <c r="B732" s="171"/>
      <c r="C732" s="170"/>
      <c r="D732" s="170"/>
      <c r="E732" s="170"/>
      <c r="F732" s="170"/>
      <c r="G732" s="21">
        <v>111.1</v>
      </c>
      <c r="H732" s="28">
        <v>150</v>
      </c>
      <c r="I732" s="21">
        <v>889.53599999999994</v>
      </c>
      <c r="J732" s="21"/>
      <c r="K732" s="21"/>
      <c r="L732" s="21"/>
      <c r="M732" s="21"/>
      <c r="N732" s="21" t="s">
        <v>653</v>
      </c>
      <c r="O732" s="21" t="s">
        <v>103</v>
      </c>
      <c r="P732" s="21"/>
      <c r="Q732" s="11"/>
      <c r="R732" s="11"/>
      <c r="S732" s="11"/>
      <c r="T732" s="11"/>
    </row>
    <row r="733" spans="1:20" s="11" customFormat="1" ht="22.25" customHeight="1" x14ac:dyDescent="0.35">
      <c r="A733" s="21"/>
      <c r="B733" s="35" t="s">
        <v>371</v>
      </c>
      <c r="C733" s="25"/>
      <c r="D733" s="25"/>
      <c r="E733" s="25"/>
      <c r="F733" s="25"/>
      <c r="G733" s="25"/>
      <c r="H733" s="57"/>
      <c r="I733" s="25"/>
      <c r="J733" s="25"/>
      <c r="K733" s="25"/>
      <c r="L733" s="25"/>
      <c r="M733" s="25"/>
      <c r="N733" s="25"/>
      <c r="O733" s="25"/>
      <c r="P733" s="25"/>
    </row>
    <row r="734" spans="1:20" s="2" customFormat="1" ht="33.799999999999997" customHeight="1" x14ac:dyDescent="0.35">
      <c r="A734" s="170">
        <v>126</v>
      </c>
      <c r="B734" s="171" t="s">
        <v>647</v>
      </c>
      <c r="C734" s="170" t="s">
        <v>1002</v>
      </c>
      <c r="D734" s="170" t="s">
        <v>2</v>
      </c>
      <c r="E734" s="21" t="s">
        <v>12</v>
      </c>
      <c r="F734" s="170" t="s">
        <v>270</v>
      </c>
      <c r="G734" s="21"/>
      <c r="H734" s="28">
        <v>0.5</v>
      </c>
      <c r="I734" s="28">
        <v>1.6</v>
      </c>
      <c r="J734" s="21"/>
      <c r="K734" s="21"/>
      <c r="L734" s="21"/>
      <c r="M734" s="21"/>
      <c r="N734" s="21"/>
      <c r="O734" s="21"/>
      <c r="P734" s="21"/>
      <c r="Q734" s="11"/>
      <c r="R734" s="11"/>
      <c r="S734" s="11"/>
      <c r="T734" s="11"/>
    </row>
    <row r="735" spans="1:20" s="2" customFormat="1" ht="33.799999999999997" customHeight="1" x14ac:dyDescent="0.35">
      <c r="A735" s="170"/>
      <c r="B735" s="171"/>
      <c r="C735" s="170"/>
      <c r="D735" s="170"/>
      <c r="E735" s="170" t="s">
        <v>11</v>
      </c>
      <c r="F735" s="170"/>
      <c r="G735" s="28"/>
      <c r="H735" s="28">
        <v>140.26</v>
      </c>
      <c r="I735" s="191" t="s">
        <v>282</v>
      </c>
      <c r="J735" s="28"/>
      <c r="K735" s="28"/>
      <c r="L735" s="28"/>
      <c r="M735" s="28"/>
      <c r="N735" s="36" t="s">
        <v>581</v>
      </c>
      <c r="O735" s="21" t="s">
        <v>102</v>
      </c>
      <c r="P735" s="21"/>
      <c r="Q735" s="11"/>
      <c r="R735" s="11"/>
      <c r="S735" s="11"/>
      <c r="T735" s="11"/>
    </row>
    <row r="736" spans="1:20" s="2" customFormat="1" ht="33.799999999999997" customHeight="1" x14ac:dyDescent="0.35">
      <c r="A736" s="170"/>
      <c r="B736" s="171"/>
      <c r="C736" s="170"/>
      <c r="D736" s="170"/>
      <c r="E736" s="170"/>
      <c r="F736" s="170"/>
      <c r="G736" s="21"/>
      <c r="H736" s="28">
        <v>859.76</v>
      </c>
      <c r="I736" s="192"/>
      <c r="J736" s="21"/>
      <c r="K736" s="21"/>
      <c r="L736" s="21"/>
      <c r="M736" s="21"/>
      <c r="N736" s="21" t="s">
        <v>29</v>
      </c>
      <c r="O736" s="21" t="s">
        <v>119</v>
      </c>
      <c r="P736" s="21"/>
      <c r="Q736" s="11"/>
      <c r="R736" s="11"/>
      <c r="S736" s="11"/>
      <c r="T736" s="11"/>
    </row>
    <row r="737" spans="1:20" s="2" customFormat="1" ht="33.799999999999997" customHeight="1" x14ac:dyDescent="0.35">
      <c r="A737" s="170"/>
      <c r="B737" s="171"/>
      <c r="C737" s="170"/>
      <c r="D737" s="170"/>
      <c r="E737" s="170"/>
      <c r="F737" s="170"/>
      <c r="G737" s="21"/>
      <c r="H737" s="28">
        <v>111.11</v>
      </c>
      <c r="I737" s="193"/>
      <c r="J737" s="21"/>
      <c r="K737" s="21"/>
      <c r="L737" s="21"/>
      <c r="M737" s="21"/>
      <c r="N737" s="21" t="s">
        <v>286</v>
      </c>
      <c r="O737" s="21" t="s">
        <v>103</v>
      </c>
      <c r="P737" s="21"/>
      <c r="Q737" s="11"/>
      <c r="R737" s="11"/>
      <c r="S737" s="11"/>
      <c r="T737" s="11"/>
    </row>
    <row r="738" spans="1:20" s="11" customFormat="1" ht="93.15" customHeight="1" x14ac:dyDescent="0.35">
      <c r="A738" s="21"/>
      <c r="B738" s="35" t="s">
        <v>958</v>
      </c>
      <c r="C738" s="21" t="s">
        <v>1003</v>
      </c>
      <c r="D738" s="21" t="s">
        <v>256</v>
      </c>
      <c r="E738" s="21" t="s">
        <v>659</v>
      </c>
      <c r="F738" s="21" t="s">
        <v>2</v>
      </c>
      <c r="G738" s="61">
        <v>330</v>
      </c>
      <c r="H738" s="21">
        <v>332</v>
      </c>
      <c r="I738" s="21">
        <v>340</v>
      </c>
      <c r="J738" s="21">
        <v>345</v>
      </c>
      <c r="K738" s="21">
        <v>350</v>
      </c>
      <c r="L738" s="21"/>
      <c r="M738" s="21"/>
      <c r="N738" s="21" t="s">
        <v>2</v>
      </c>
      <c r="O738" s="21" t="s">
        <v>2</v>
      </c>
      <c r="P738" s="21" t="s">
        <v>2</v>
      </c>
    </row>
    <row r="739" spans="1:20" ht="22.25" customHeight="1" x14ac:dyDescent="0.35">
      <c r="A739" s="21"/>
      <c r="B739" s="32" t="s">
        <v>257</v>
      </c>
      <c r="C739" s="21"/>
      <c r="D739" s="21"/>
      <c r="E739" s="21"/>
      <c r="F739" s="21"/>
      <c r="G739" s="28"/>
      <c r="H739" s="28"/>
      <c r="I739" s="21"/>
      <c r="J739" s="28"/>
      <c r="K739" s="28"/>
      <c r="L739" s="28"/>
      <c r="M739" s="28"/>
      <c r="N739" s="21"/>
      <c r="O739" s="21"/>
      <c r="P739" s="21"/>
      <c r="Q739" s="11"/>
      <c r="R739" s="11"/>
      <c r="S739" s="11"/>
      <c r="T739" s="11"/>
    </row>
    <row r="740" spans="1:20" s="2" customFormat="1" ht="37.549999999999997" customHeight="1" x14ac:dyDescent="0.35">
      <c r="A740" s="170">
        <v>127</v>
      </c>
      <c r="B740" s="171" t="s">
        <v>648</v>
      </c>
      <c r="C740" s="170" t="s">
        <v>1006</v>
      </c>
      <c r="D740" s="170" t="s">
        <v>2</v>
      </c>
      <c r="E740" s="21" t="s">
        <v>249</v>
      </c>
      <c r="F740" s="170" t="s">
        <v>642</v>
      </c>
      <c r="G740" s="21">
        <v>387</v>
      </c>
      <c r="H740" s="21">
        <v>258</v>
      </c>
      <c r="I740" s="21">
        <v>135</v>
      </c>
      <c r="J740" s="21">
        <v>142</v>
      </c>
      <c r="K740" s="21">
        <v>144</v>
      </c>
      <c r="L740" s="21"/>
      <c r="M740" s="21"/>
      <c r="N740" s="21"/>
      <c r="O740" s="21"/>
      <c r="P740" s="21"/>
      <c r="Q740" s="11"/>
      <c r="R740" s="11"/>
      <c r="S740" s="11"/>
      <c r="T740" s="11"/>
    </row>
    <row r="741" spans="1:20" s="2" customFormat="1" ht="37.549999999999997" customHeight="1" x14ac:dyDescent="0.35">
      <c r="A741" s="170"/>
      <c r="B741" s="171"/>
      <c r="C741" s="170"/>
      <c r="D741" s="170"/>
      <c r="E741" s="170" t="s">
        <v>11</v>
      </c>
      <c r="F741" s="170"/>
      <c r="G741" s="28">
        <v>1935.1</v>
      </c>
      <c r="H741" s="28">
        <v>2047.4</v>
      </c>
      <c r="I741" s="191" t="s">
        <v>282</v>
      </c>
      <c r="J741" s="28"/>
      <c r="K741" s="28"/>
      <c r="L741" s="28"/>
      <c r="M741" s="28"/>
      <c r="N741" s="21" t="s">
        <v>29</v>
      </c>
      <c r="O741" s="21" t="s">
        <v>104</v>
      </c>
      <c r="P741" s="21"/>
    </row>
    <row r="742" spans="1:20" s="2" customFormat="1" ht="37.549999999999997" customHeight="1" x14ac:dyDescent="0.35">
      <c r="A742" s="170"/>
      <c r="B742" s="171"/>
      <c r="C742" s="170"/>
      <c r="D742" s="170"/>
      <c r="E742" s="170"/>
      <c r="F742" s="170"/>
      <c r="G742" s="21">
        <v>3891.3</v>
      </c>
      <c r="H742" s="61">
        <v>1825.1</v>
      </c>
      <c r="I742" s="193"/>
      <c r="J742" s="61">
        <v>2325.5</v>
      </c>
      <c r="K742" s="61">
        <v>2361.1</v>
      </c>
      <c r="L742" s="21"/>
      <c r="M742" s="21"/>
      <c r="N742" s="21" t="s">
        <v>286</v>
      </c>
      <c r="O742" s="21" t="s">
        <v>105</v>
      </c>
      <c r="P742" s="21"/>
    </row>
    <row r="743" spans="1:20" s="2" customFormat="1" ht="37.549999999999997" customHeight="1" x14ac:dyDescent="0.35">
      <c r="A743" s="136">
        <v>128</v>
      </c>
      <c r="B743" s="135" t="s">
        <v>1008</v>
      </c>
      <c r="C743" s="136" t="s">
        <v>1007</v>
      </c>
      <c r="D743" s="136" t="s">
        <v>2</v>
      </c>
      <c r="E743" s="136" t="s">
        <v>415</v>
      </c>
      <c r="F743" s="136" t="s">
        <v>1004</v>
      </c>
      <c r="G743" s="136"/>
      <c r="H743" s="138"/>
      <c r="I743" s="139">
        <v>8</v>
      </c>
      <c r="J743" s="139">
        <v>8</v>
      </c>
      <c r="K743" s="61"/>
      <c r="L743" s="125"/>
      <c r="M743" s="125"/>
      <c r="N743" s="125"/>
      <c r="O743" s="125"/>
      <c r="P743" s="125"/>
    </row>
    <row r="744" spans="1:20" s="2" customFormat="1" ht="37.549999999999997" customHeight="1" x14ac:dyDescent="0.35">
      <c r="A744" s="136">
        <v>129</v>
      </c>
      <c r="B744" s="135" t="s">
        <v>1009</v>
      </c>
      <c r="C744" s="136" t="s">
        <v>1007</v>
      </c>
      <c r="D744" s="136" t="s">
        <v>2</v>
      </c>
      <c r="E744" s="136" t="s">
        <v>415</v>
      </c>
      <c r="F744" s="136" t="s">
        <v>1004</v>
      </c>
      <c r="G744" s="136"/>
      <c r="H744" s="138"/>
      <c r="I744" s="139">
        <v>3</v>
      </c>
      <c r="J744" s="139">
        <v>3</v>
      </c>
      <c r="K744" s="61"/>
      <c r="L744" s="125"/>
      <c r="M744" s="125"/>
      <c r="N744" s="125"/>
      <c r="O744" s="125"/>
      <c r="P744" s="125"/>
    </row>
    <row r="745" spans="1:20" s="2" customFormat="1" ht="73.55" customHeight="1" x14ac:dyDescent="0.35">
      <c r="A745" s="136">
        <v>130</v>
      </c>
      <c r="B745" s="135" t="s">
        <v>1010</v>
      </c>
      <c r="C745" s="136" t="s">
        <v>1007</v>
      </c>
      <c r="D745" s="136" t="s">
        <v>2</v>
      </c>
      <c r="E745" s="136" t="s">
        <v>415</v>
      </c>
      <c r="F745" s="136" t="s">
        <v>1005</v>
      </c>
      <c r="G745" s="136"/>
      <c r="H745" s="138"/>
      <c r="I745" s="139">
        <v>3</v>
      </c>
      <c r="J745" s="139">
        <v>1</v>
      </c>
      <c r="K745" s="61"/>
      <c r="L745" s="125"/>
      <c r="M745" s="125"/>
      <c r="N745" s="125"/>
      <c r="O745" s="125"/>
      <c r="P745" s="125"/>
    </row>
    <row r="746" spans="1:20" s="2" customFormat="1" ht="37.549999999999997" customHeight="1" x14ac:dyDescent="0.35">
      <c r="A746" s="136">
        <v>131</v>
      </c>
      <c r="B746" s="135" t="s">
        <v>1011</v>
      </c>
      <c r="C746" s="136" t="s">
        <v>1007</v>
      </c>
      <c r="D746" s="136" t="s">
        <v>2</v>
      </c>
      <c r="E746" s="136" t="s">
        <v>415</v>
      </c>
      <c r="F746" s="136" t="s">
        <v>1005</v>
      </c>
      <c r="G746" s="136"/>
      <c r="H746" s="138"/>
      <c r="I746" s="139">
        <v>1</v>
      </c>
      <c r="J746" s="138"/>
      <c r="K746" s="61"/>
      <c r="L746" s="125"/>
      <c r="M746" s="125"/>
      <c r="N746" s="125"/>
      <c r="O746" s="125"/>
      <c r="P746" s="125"/>
    </row>
    <row r="747" spans="1:20" s="10" customFormat="1" ht="22.25" customHeight="1" x14ac:dyDescent="0.35">
      <c r="A747" s="36"/>
      <c r="B747" s="26" t="s">
        <v>746</v>
      </c>
      <c r="C747" s="25"/>
      <c r="D747" s="25"/>
      <c r="E747" s="25"/>
      <c r="F747" s="25"/>
      <c r="G747" s="25"/>
      <c r="H747" s="25"/>
      <c r="I747" s="25"/>
      <c r="J747" s="25"/>
      <c r="K747" s="25"/>
      <c r="L747" s="25"/>
      <c r="M747" s="25"/>
      <c r="N747" s="25"/>
      <c r="O747" s="25"/>
      <c r="P747" s="25"/>
    </row>
    <row r="748" spans="1:20" s="11" customFormat="1" ht="93.15" customHeight="1" x14ac:dyDescent="0.35">
      <c r="A748" s="21"/>
      <c r="B748" s="35" t="s">
        <v>959</v>
      </c>
      <c r="C748" s="21" t="s">
        <v>649</v>
      </c>
      <c r="D748" s="21" t="s">
        <v>256</v>
      </c>
      <c r="E748" s="21" t="s">
        <v>1</v>
      </c>
      <c r="F748" s="21" t="s">
        <v>2</v>
      </c>
      <c r="G748" s="28">
        <v>17.5</v>
      </c>
      <c r="H748" s="28">
        <v>39.299999999999997</v>
      </c>
      <c r="I748" s="28">
        <v>59.3</v>
      </c>
      <c r="J748" s="28">
        <v>79.3</v>
      </c>
      <c r="K748" s="21">
        <v>100</v>
      </c>
      <c r="L748" s="21">
        <v>100</v>
      </c>
      <c r="M748" s="21">
        <v>100</v>
      </c>
      <c r="N748" s="21" t="s">
        <v>2</v>
      </c>
      <c r="O748" s="21" t="s">
        <v>2</v>
      </c>
      <c r="P748" s="21" t="s">
        <v>2</v>
      </c>
    </row>
    <row r="749" spans="1:20" ht="22.25" customHeight="1" x14ac:dyDescent="0.35">
      <c r="A749" s="21"/>
      <c r="B749" s="32" t="s">
        <v>257</v>
      </c>
      <c r="C749" s="21"/>
      <c r="D749" s="21"/>
      <c r="E749" s="21"/>
      <c r="F749" s="21"/>
      <c r="G749" s="28"/>
      <c r="H749" s="28"/>
      <c r="I749" s="21"/>
      <c r="J749" s="28"/>
      <c r="K749" s="28"/>
      <c r="L749" s="28"/>
      <c r="M749" s="28"/>
      <c r="N749" s="21"/>
      <c r="O749" s="21"/>
      <c r="P749" s="21"/>
    </row>
    <row r="750" spans="1:20" s="2" customFormat="1" ht="48.05" customHeight="1" x14ac:dyDescent="0.35">
      <c r="A750" s="170">
        <v>132</v>
      </c>
      <c r="B750" s="171" t="s">
        <v>654</v>
      </c>
      <c r="C750" s="170" t="s">
        <v>650</v>
      </c>
      <c r="D750" s="170" t="s">
        <v>2</v>
      </c>
      <c r="E750" s="21" t="s">
        <v>249</v>
      </c>
      <c r="F750" s="170" t="s">
        <v>651</v>
      </c>
      <c r="G750" s="21">
        <v>29</v>
      </c>
      <c r="H750" s="21">
        <v>10</v>
      </c>
      <c r="I750" s="21">
        <v>57</v>
      </c>
      <c r="J750" s="21">
        <v>57</v>
      </c>
      <c r="K750" s="21"/>
      <c r="L750" s="21"/>
      <c r="M750" s="21"/>
      <c r="N750" s="21"/>
      <c r="O750" s="21"/>
      <c r="P750" s="21"/>
    </row>
    <row r="751" spans="1:20" s="2" customFormat="1" ht="48.05" customHeight="1" x14ac:dyDescent="0.35">
      <c r="A751" s="170"/>
      <c r="B751" s="171"/>
      <c r="C751" s="170"/>
      <c r="D751" s="170"/>
      <c r="E751" s="21" t="s">
        <v>11</v>
      </c>
      <c r="F751" s="170"/>
      <c r="G751" s="28">
        <v>158.4</v>
      </c>
      <c r="H751" s="28">
        <v>143.5</v>
      </c>
      <c r="I751" s="28">
        <v>1710</v>
      </c>
      <c r="J751" s="28">
        <v>1710</v>
      </c>
      <c r="K751" s="28"/>
      <c r="L751" s="28"/>
      <c r="M751" s="28"/>
      <c r="N751" s="21" t="s">
        <v>652</v>
      </c>
      <c r="O751" s="21" t="s">
        <v>106</v>
      </c>
      <c r="P751" s="21"/>
    </row>
    <row r="752" spans="1:20" s="2" customFormat="1" ht="48.05" customHeight="1" x14ac:dyDescent="0.35">
      <c r="A752" s="170">
        <v>133</v>
      </c>
      <c r="B752" s="171" t="s">
        <v>655</v>
      </c>
      <c r="C752" s="170" t="s">
        <v>650</v>
      </c>
      <c r="D752" s="170" t="s">
        <v>2</v>
      </c>
      <c r="E752" s="21" t="s">
        <v>249</v>
      </c>
      <c r="F752" s="170" t="s">
        <v>651</v>
      </c>
      <c r="G752" s="61"/>
      <c r="H752" s="21"/>
      <c r="I752" s="21">
        <v>2</v>
      </c>
      <c r="J752" s="21"/>
      <c r="K752" s="21"/>
      <c r="L752" s="21"/>
      <c r="M752" s="21"/>
      <c r="N752" s="21"/>
      <c r="O752" s="21"/>
      <c r="P752" s="21"/>
    </row>
    <row r="753" spans="1:17" s="2" customFormat="1" ht="48.05" customHeight="1" x14ac:dyDescent="0.35">
      <c r="A753" s="170"/>
      <c r="B753" s="171"/>
      <c r="C753" s="170"/>
      <c r="D753" s="170"/>
      <c r="E753" s="21" t="s">
        <v>11</v>
      </c>
      <c r="F753" s="170"/>
      <c r="G753" s="28"/>
      <c r="H753" s="28"/>
      <c r="I753" s="28">
        <v>60</v>
      </c>
      <c r="J753" s="28"/>
      <c r="K753" s="28"/>
      <c r="L753" s="28"/>
      <c r="M753" s="28"/>
      <c r="N753" s="21" t="s">
        <v>286</v>
      </c>
      <c r="O753" s="21" t="s">
        <v>107</v>
      </c>
      <c r="P753" s="21"/>
    </row>
    <row r="754" spans="1:17" s="2" customFormat="1" ht="225" customHeight="1" x14ac:dyDescent="0.35">
      <c r="A754" s="140"/>
      <c r="B754" s="135" t="s">
        <v>1023</v>
      </c>
      <c r="C754" s="136" t="s">
        <v>1021</v>
      </c>
      <c r="D754" s="136" t="s">
        <v>1012</v>
      </c>
      <c r="E754" s="136" t="s">
        <v>1</v>
      </c>
      <c r="F754" s="136" t="s">
        <v>2</v>
      </c>
      <c r="G754" s="141">
        <v>63.5</v>
      </c>
      <c r="H754" s="141">
        <v>69.900000000000006</v>
      </c>
      <c r="I754" s="141">
        <v>60.42</v>
      </c>
      <c r="J754" s="141">
        <v>74.3</v>
      </c>
      <c r="K754" s="141">
        <v>83.14</v>
      </c>
      <c r="L754" s="141">
        <v>91.6</v>
      </c>
      <c r="M754" s="141">
        <v>99.3</v>
      </c>
      <c r="N754" s="136" t="s">
        <v>2</v>
      </c>
      <c r="O754" s="136" t="s">
        <v>2</v>
      </c>
      <c r="P754" s="136" t="s">
        <v>2</v>
      </c>
      <c r="Q754" s="136"/>
    </row>
    <row r="755" spans="1:17" s="2" customFormat="1" ht="48.05" customHeight="1" x14ac:dyDescent="0.35">
      <c r="A755" s="188" t="s">
        <v>1013</v>
      </c>
      <c r="B755" s="184" t="s">
        <v>703</v>
      </c>
      <c r="C755" s="183" t="s">
        <v>1022</v>
      </c>
      <c r="D755" s="183" t="s">
        <v>2</v>
      </c>
      <c r="E755" s="125" t="s">
        <v>249</v>
      </c>
      <c r="F755" s="183" t="s">
        <v>1017</v>
      </c>
      <c r="G755" s="136">
        <v>71</v>
      </c>
      <c r="H755" s="136">
        <v>71</v>
      </c>
      <c r="I755" s="136">
        <v>4</v>
      </c>
      <c r="J755" s="136">
        <v>4</v>
      </c>
      <c r="K755" s="136">
        <v>2</v>
      </c>
      <c r="L755" s="136">
        <v>2</v>
      </c>
      <c r="M755" s="136">
        <v>1</v>
      </c>
      <c r="N755" s="139"/>
      <c r="O755" s="139"/>
      <c r="P755" s="183" t="s">
        <v>695</v>
      </c>
    </row>
    <row r="756" spans="1:17" s="2" customFormat="1" ht="74.25" customHeight="1" x14ac:dyDescent="0.35">
      <c r="A756" s="188"/>
      <c r="B756" s="184"/>
      <c r="C756" s="183"/>
      <c r="D756" s="183"/>
      <c r="E756" s="136" t="s">
        <v>11</v>
      </c>
      <c r="F756" s="183"/>
      <c r="G756" s="142"/>
      <c r="H756" s="142"/>
      <c r="I756" s="142" t="s">
        <v>1018</v>
      </c>
      <c r="J756" s="142"/>
      <c r="K756" s="142"/>
      <c r="L756" s="142"/>
      <c r="M756" s="142"/>
      <c r="N756" s="136" t="s">
        <v>286</v>
      </c>
      <c r="O756" s="136">
        <v>122006000</v>
      </c>
      <c r="P756" s="183"/>
    </row>
    <row r="757" spans="1:17" s="2" customFormat="1" ht="48.05" customHeight="1" x14ac:dyDescent="0.35">
      <c r="A757" s="183">
        <v>135</v>
      </c>
      <c r="B757" s="184" t="s">
        <v>704</v>
      </c>
      <c r="C757" s="183" t="s">
        <v>1022</v>
      </c>
      <c r="D757" s="183" t="s">
        <v>2</v>
      </c>
      <c r="E757" s="125" t="s">
        <v>249</v>
      </c>
      <c r="F757" s="183" t="s">
        <v>270</v>
      </c>
      <c r="G757" s="136"/>
      <c r="H757" s="136">
        <v>1</v>
      </c>
      <c r="I757" s="136"/>
      <c r="J757" s="136">
        <v>1</v>
      </c>
      <c r="K757" s="136">
        <v>1</v>
      </c>
      <c r="L757" s="136"/>
      <c r="M757" s="136"/>
      <c r="N757" s="136"/>
      <c r="O757" s="136"/>
      <c r="P757" s="136"/>
    </row>
    <row r="758" spans="1:17" s="2" customFormat="1" ht="48.05" customHeight="1" x14ac:dyDescent="0.35">
      <c r="A758" s="183"/>
      <c r="B758" s="184"/>
      <c r="C758" s="183"/>
      <c r="D758" s="183"/>
      <c r="E758" s="136" t="s">
        <v>11</v>
      </c>
      <c r="F758" s="183"/>
      <c r="G758" s="142"/>
      <c r="H758" s="142">
        <v>1753</v>
      </c>
      <c r="I758" s="142"/>
      <c r="J758" s="142">
        <v>1730.72</v>
      </c>
      <c r="K758" s="142">
        <v>1748.72</v>
      </c>
      <c r="L758" s="142"/>
      <c r="M758" s="142"/>
      <c r="N758" s="136" t="s">
        <v>652</v>
      </c>
      <c r="O758" s="136" t="s">
        <v>127</v>
      </c>
      <c r="P758" s="136"/>
    </row>
    <row r="759" spans="1:17" s="2" customFormat="1" ht="48.05" customHeight="1" x14ac:dyDescent="0.35">
      <c r="A759" s="188" t="s">
        <v>1014</v>
      </c>
      <c r="B759" s="184" t="s">
        <v>705</v>
      </c>
      <c r="C759" s="183" t="s">
        <v>1022</v>
      </c>
      <c r="D759" s="183" t="s">
        <v>2</v>
      </c>
      <c r="E759" s="125" t="s">
        <v>249</v>
      </c>
      <c r="F759" s="183" t="s">
        <v>270</v>
      </c>
      <c r="G759" s="143">
        <v>11594</v>
      </c>
      <c r="H759" s="143">
        <v>11594</v>
      </c>
      <c r="I759" s="136"/>
      <c r="J759" s="136"/>
      <c r="K759" s="136"/>
      <c r="L759" s="136"/>
      <c r="M759" s="136"/>
      <c r="N759" s="139"/>
      <c r="O759" s="139"/>
      <c r="P759" s="183" t="s">
        <v>694</v>
      </c>
    </row>
    <row r="760" spans="1:17" s="2" customFormat="1" ht="48.05" customHeight="1" x14ac:dyDescent="0.35">
      <c r="A760" s="188"/>
      <c r="B760" s="184"/>
      <c r="C760" s="183"/>
      <c r="D760" s="183"/>
      <c r="E760" s="136" t="s">
        <v>11</v>
      </c>
      <c r="F760" s="183"/>
      <c r="G760" s="142"/>
      <c r="H760" s="142"/>
      <c r="I760" s="142" t="s">
        <v>1018</v>
      </c>
      <c r="J760" s="142"/>
      <c r="K760" s="142"/>
      <c r="L760" s="142"/>
      <c r="M760" s="142"/>
      <c r="N760" s="136" t="s">
        <v>286</v>
      </c>
      <c r="O760" s="136">
        <v>287002015</v>
      </c>
      <c r="P760" s="183"/>
    </row>
    <row r="761" spans="1:17" s="2" customFormat="1" ht="48.05" customHeight="1" x14ac:dyDescent="0.35">
      <c r="A761" s="188" t="s">
        <v>1015</v>
      </c>
      <c r="B761" s="184" t="s">
        <v>706</v>
      </c>
      <c r="C761" s="183" t="s">
        <v>1022</v>
      </c>
      <c r="D761" s="183" t="s">
        <v>2</v>
      </c>
      <c r="E761" s="125" t="s">
        <v>249</v>
      </c>
      <c r="F761" s="183" t="s">
        <v>270</v>
      </c>
      <c r="G761" s="189"/>
      <c r="H761" s="189"/>
      <c r="I761" s="136">
        <v>1</v>
      </c>
      <c r="J761" s="143">
        <v>1</v>
      </c>
      <c r="K761" s="136">
        <v>1</v>
      </c>
      <c r="L761" s="136">
        <v>1</v>
      </c>
      <c r="M761" s="136">
        <v>1</v>
      </c>
      <c r="N761" s="139"/>
      <c r="O761" s="139"/>
      <c r="P761" s="183" t="s">
        <v>1019</v>
      </c>
    </row>
    <row r="762" spans="1:17" s="2" customFormat="1" ht="48.05" customHeight="1" x14ac:dyDescent="0.35">
      <c r="A762" s="188"/>
      <c r="B762" s="184"/>
      <c r="C762" s="183"/>
      <c r="D762" s="183"/>
      <c r="E762" s="136" t="s">
        <v>11</v>
      </c>
      <c r="F762" s="183"/>
      <c r="G762" s="190"/>
      <c r="H762" s="190"/>
      <c r="I762" s="142" t="s">
        <v>1018</v>
      </c>
      <c r="J762" s="142"/>
      <c r="K762" s="142"/>
      <c r="L762" s="142"/>
      <c r="M762" s="142"/>
      <c r="N762" s="136" t="s">
        <v>286</v>
      </c>
      <c r="O762" s="136" t="s">
        <v>109</v>
      </c>
      <c r="P762" s="183"/>
    </row>
    <row r="763" spans="1:17" s="2" customFormat="1" ht="48.05" customHeight="1" x14ac:dyDescent="0.35">
      <c r="A763" s="188" t="s">
        <v>1016</v>
      </c>
      <c r="B763" s="184" t="s">
        <v>707</v>
      </c>
      <c r="C763" s="183" t="s">
        <v>1024</v>
      </c>
      <c r="D763" s="183" t="s">
        <v>2</v>
      </c>
      <c r="E763" s="125" t="s">
        <v>249</v>
      </c>
      <c r="F763" s="183" t="s">
        <v>270</v>
      </c>
      <c r="G763" s="136"/>
      <c r="H763" s="136"/>
      <c r="I763" s="136">
        <v>1</v>
      </c>
      <c r="J763" s="136"/>
      <c r="K763" s="136"/>
      <c r="L763" s="136"/>
      <c r="M763" s="136"/>
      <c r="N763" s="139"/>
      <c r="O763" s="139"/>
      <c r="P763" s="183" t="s">
        <v>1020</v>
      </c>
    </row>
    <row r="764" spans="1:17" s="2" customFormat="1" ht="132.80000000000001" customHeight="1" x14ac:dyDescent="0.35">
      <c r="A764" s="188"/>
      <c r="B764" s="184"/>
      <c r="C764" s="183"/>
      <c r="D764" s="183"/>
      <c r="E764" s="136" t="s">
        <v>11</v>
      </c>
      <c r="F764" s="183"/>
      <c r="G764" s="142"/>
      <c r="H764" s="142"/>
      <c r="I764" s="142" t="s">
        <v>1018</v>
      </c>
      <c r="J764" s="142"/>
      <c r="K764" s="142"/>
      <c r="L764" s="142"/>
      <c r="M764" s="142"/>
      <c r="N764" s="136" t="s">
        <v>286</v>
      </c>
      <c r="O764" s="144" t="s">
        <v>110</v>
      </c>
      <c r="P764" s="183"/>
    </row>
    <row r="765" spans="1:17" s="2" customFormat="1" ht="120.75" customHeight="1" x14ac:dyDescent="0.35">
      <c r="A765" s="50"/>
      <c r="B765" s="75" t="s">
        <v>960</v>
      </c>
      <c r="C765" s="124" t="s">
        <v>748</v>
      </c>
      <c r="D765" s="21" t="s">
        <v>747</v>
      </c>
      <c r="E765" s="21" t="s">
        <v>1</v>
      </c>
      <c r="F765" s="21" t="s">
        <v>2</v>
      </c>
      <c r="G765" s="21"/>
      <c r="H765" s="21">
        <v>47</v>
      </c>
      <c r="I765" s="21">
        <v>45</v>
      </c>
      <c r="J765" s="21"/>
      <c r="K765" s="50"/>
      <c r="L765" s="76"/>
      <c r="M765" s="76"/>
      <c r="N765" s="50" t="s">
        <v>2</v>
      </c>
      <c r="O765" s="50" t="s">
        <v>2</v>
      </c>
      <c r="P765" s="50" t="s">
        <v>2</v>
      </c>
    </row>
    <row r="766" spans="1:17" s="2" customFormat="1" ht="64.55" customHeight="1" x14ac:dyDescent="0.35">
      <c r="A766" s="21">
        <v>139</v>
      </c>
      <c r="B766" s="75" t="s">
        <v>749</v>
      </c>
      <c r="C766" s="21" t="s">
        <v>1025</v>
      </c>
      <c r="D766" s="21" t="s">
        <v>2</v>
      </c>
      <c r="E766" s="21" t="s">
        <v>11</v>
      </c>
      <c r="F766" s="21" t="s">
        <v>651</v>
      </c>
      <c r="G766" s="28"/>
      <c r="H766" s="28"/>
      <c r="I766" s="173" t="s">
        <v>282</v>
      </c>
      <c r="J766" s="174"/>
      <c r="K766" s="174"/>
      <c r="L766" s="174"/>
      <c r="M766" s="175"/>
      <c r="N766" s="21" t="s">
        <v>286</v>
      </c>
      <c r="O766" s="21"/>
      <c r="P766" s="21"/>
    </row>
    <row r="767" spans="1:17" s="15" customFormat="1" ht="22.25" customHeight="1" x14ac:dyDescent="0.35">
      <c r="A767" s="45"/>
      <c r="B767" s="35" t="s">
        <v>656</v>
      </c>
      <c r="C767" s="25"/>
      <c r="D767" s="25"/>
      <c r="E767" s="25"/>
      <c r="F767" s="25"/>
      <c r="G767" s="77"/>
      <c r="H767" s="25"/>
      <c r="I767" s="23"/>
      <c r="J767" s="23"/>
      <c r="K767" s="25"/>
      <c r="L767" s="25"/>
      <c r="M767" s="25"/>
      <c r="N767" s="25"/>
      <c r="O767" s="25"/>
      <c r="P767" s="25"/>
    </row>
    <row r="768" spans="1:17" s="11" customFormat="1" ht="93.15" customHeight="1" x14ac:dyDescent="0.35">
      <c r="A768" s="21"/>
      <c r="B768" s="35" t="s">
        <v>961</v>
      </c>
      <c r="C768" s="21" t="s">
        <v>657</v>
      </c>
      <c r="D768" s="21" t="s">
        <v>256</v>
      </c>
      <c r="E768" s="21" t="s">
        <v>1</v>
      </c>
      <c r="F768" s="21" t="s">
        <v>2</v>
      </c>
      <c r="G768" s="28">
        <v>87</v>
      </c>
      <c r="H768" s="28">
        <v>90.3</v>
      </c>
      <c r="I768" s="28">
        <v>93.5</v>
      </c>
      <c r="J768" s="28">
        <v>96.7</v>
      </c>
      <c r="K768" s="21">
        <v>100</v>
      </c>
      <c r="L768" s="21">
        <v>100</v>
      </c>
      <c r="M768" s="25"/>
      <c r="N768" s="21" t="s">
        <v>2</v>
      </c>
      <c r="O768" s="21" t="s">
        <v>2</v>
      </c>
      <c r="P768" s="21" t="s">
        <v>2</v>
      </c>
    </row>
    <row r="769" spans="1:16" ht="22.25" customHeight="1" x14ac:dyDescent="0.35">
      <c r="A769" s="21"/>
      <c r="B769" s="32" t="s">
        <v>257</v>
      </c>
      <c r="C769" s="21"/>
      <c r="D769" s="21"/>
      <c r="E769" s="21"/>
      <c r="F769" s="21"/>
      <c r="G769" s="28"/>
      <c r="H769" s="28"/>
      <c r="I769" s="21"/>
      <c r="J769" s="28"/>
      <c r="K769" s="28"/>
      <c r="L769" s="28"/>
      <c r="M769" s="28"/>
      <c r="N769" s="21"/>
      <c r="O769" s="21"/>
      <c r="P769" s="21"/>
    </row>
    <row r="770" spans="1:16" s="2" customFormat="1" ht="48.05" customHeight="1" x14ac:dyDescent="0.35">
      <c r="A770" s="170">
        <v>140</v>
      </c>
      <c r="B770" s="171" t="s">
        <v>661</v>
      </c>
      <c r="C770" s="170" t="s">
        <v>658</v>
      </c>
      <c r="D770" s="170" t="s">
        <v>2</v>
      </c>
      <c r="E770" s="21" t="s">
        <v>249</v>
      </c>
      <c r="F770" s="170" t="s">
        <v>270</v>
      </c>
      <c r="G770" s="61"/>
      <c r="H770" s="21"/>
      <c r="I770" s="21">
        <v>3</v>
      </c>
      <c r="J770" s="21">
        <v>3</v>
      </c>
      <c r="K770" s="21">
        <v>3</v>
      </c>
      <c r="L770" s="21">
        <v>3</v>
      </c>
      <c r="M770" s="21"/>
      <c r="N770" s="21"/>
      <c r="O770" s="21"/>
      <c r="P770" s="21"/>
    </row>
    <row r="771" spans="1:16" s="2" customFormat="1" ht="48.05" customHeight="1" x14ac:dyDescent="0.35">
      <c r="A771" s="170"/>
      <c r="B771" s="171"/>
      <c r="C771" s="170"/>
      <c r="D771" s="170"/>
      <c r="E771" s="21" t="s">
        <v>11</v>
      </c>
      <c r="F771" s="170"/>
      <c r="G771" s="28"/>
      <c r="H771" s="28"/>
      <c r="I771" s="28">
        <v>72</v>
      </c>
      <c r="J771" s="28">
        <v>72</v>
      </c>
      <c r="K771" s="28">
        <v>72</v>
      </c>
      <c r="L771" s="28">
        <v>72</v>
      </c>
      <c r="M771" s="28"/>
      <c r="N771" s="21" t="s">
        <v>286</v>
      </c>
      <c r="O771" s="21" t="s">
        <v>126</v>
      </c>
      <c r="P771" s="21"/>
    </row>
    <row r="772" spans="1:16" s="2" customFormat="1" ht="48.05" customHeight="1" x14ac:dyDescent="0.35">
      <c r="A772" s="170">
        <v>141</v>
      </c>
      <c r="B772" s="171" t="s">
        <v>662</v>
      </c>
      <c r="C772" s="170" t="s">
        <v>658</v>
      </c>
      <c r="D772" s="170" t="s">
        <v>2</v>
      </c>
      <c r="E772" s="21" t="s">
        <v>249</v>
      </c>
      <c r="F772" s="170" t="s">
        <v>270</v>
      </c>
      <c r="G772" s="61"/>
      <c r="H772" s="21"/>
      <c r="I772" s="21">
        <v>5</v>
      </c>
      <c r="J772" s="21">
        <v>5</v>
      </c>
      <c r="K772" s="21">
        <v>5</v>
      </c>
      <c r="L772" s="21">
        <v>5</v>
      </c>
      <c r="M772" s="21"/>
      <c r="N772" s="21"/>
      <c r="O772" s="25"/>
      <c r="P772" s="21"/>
    </row>
    <row r="773" spans="1:16" s="2" customFormat="1" ht="48.05" customHeight="1" x14ac:dyDescent="0.35">
      <c r="A773" s="170"/>
      <c r="B773" s="171"/>
      <c r="C773" s="170"/>
      <c r="D773" s="170"/>
      <c r="E773" s="21" t="s">
        <v>11</v>
      </c>
      <c r="F773" s="170"/>
      <c r="G773" s="28"/>
      <c r="H773" s="28"/>
      <c r="I773" s="28">
        <v>7.25</v>
      </c>
      <c r="J773" s="28">
        <v>7.25</v>
      </c>
      <c r="K773" s="28">
        <v>7.25</v>
      </c>
      <c r="L773" s="28">
        <v>7.25</v>
      </c>
      <c r="M773" s="28"/>
      <c r="N773" s="21" t="s">
        <v>286</v>
      </c>
      <c r="O773" s="21" t="s">
        <v>126</v>
      </c>
      <c r="P773" s="21"/>
    </row>
    <row r="774" spans="1:16" s="2" customFormat="1" ht="48.05" customHeight="1" x14ac:dyDescent="0.35">
      <c r="A774" s="170">
        <v>142</v>
      </c>
      <c r="B774" s="171" t="s">
        <v>663</v>
      </c>
      <c r="C774" s="170" t="s">
        <v>658</v>
      </c>
      <c r="D774" s="170" t="s">
        <v>2</v>
      </c>
      <c r="E774" s="21" t="s">
        <v>249</v>
      </c>
      <c r="F774" s="170" t="s">
        <v>270</v>
      </c>
      <c r="G774" s="61"/>
      <c r="H774" s="21"/>
      <c r="I774" s="21">
        <v>16</v>
      </c>
      <c r="J774" s="21">
        <v>16</v>
      </c>
      <c r="K774" s="21">
        <v>16</v>
      </c>
      <c r="L774" s="21">
        <v>16</v>
      </c>
      <c r="M774" s="21"/>
      <c r="N774" s="21"/>
      <c r="O774" s="25"/>
      <c r="P774" s="25"/>
    </row>
    <row r="775" spans="1:16" s="2" customFormat="1" ht="48.05" customHeight="1" x14ac:dyDescent="0.35">
      <c r="A775" s="170"/>
      <c r="B775" s="171"/>
      <c r="C775" s="170"/>
      <c r="D775" s="170"/>
      <c r="E775" s="21" t="s">
        <v>11</v>
      </c>
      <c r="F775" s="170"/>
      <c r="G775" s="28"/>
      <c r="H775" s="28"/>
      <c r="I775" s="28">
        <v>54.7</v>
      </c>
      <c r="J775" s="28">
        <v>54.8</v>
      </c>
      <c r="K775" s="28">
        <v>54</v>
      </c>
      <c r="L775" s="28">
        <v>54</v>
      </c>
      <c r="M775" s="28"/>
      <c r="N775" s="21" t="s">
        <v>286</v>
      </c>
      <c r="O775" s="21" t="s">
        <v>126</v>
      </c>
      <c r="P775" s="21"/>
    </row>
    <row r="776" spans="1:16" s="8" customFormat="1" ht="20.100000000000001" customHeight="1" x14ac:dyDescent="0.35">
      <c r="A776" s="29"/>
      <c r="B776" s="30" t="s">
        <v>243</v>
      </c>
      <c r="C776" s="29"/>
      <c r="D776" s="29"/>
      <c r="E776" s="29"/>
      <c r="F776" s="29"/>
      <c r="G776" s="131">
        <v>82476.899999999994</v>
      </c>
      <c r="H776" s="131">
        <v>80712.2</v>
      </c>
      <c r="I776" s="31">
        <v>73021.399999999994</v>
      </c>
      <c r="J776" s="31">
        <v>41264</v>
      </c>
      <c r="K776" s="31">
        <v>38045.300000000003</v>
      </c>
      <c r="L776" s="131">
        <v>33641.4</v>
      </c>
      <c r="M776" s="131">
        <v>24700</v>
      </c>
      <c r="N776" s="29"/>
      <c r="O776" s="29"/>
      <c r="P776" s="29"/>
    </row>
    <row r="777" spans="1:16" s="8" customFormat="1" ht="20.100000000000001" customHeight="1" x14ac:dyDescent="0.35">
      <c r="A777" s="29"/>
      <c r="B777" s="30" t="s">
        <v>244</v>
      </c>
      <c r="C777" s="29"/>
      <c r="D777" s="29"/>
      <c r="E777" s="29"/>
      <c r="F777" s="29"/>
      <c r="G777" s="131">
        <v>11058.8</v>
      </c>
      <c r="H777" s="131">
        <v>9305.2999999999993</v>
      </c>
      <c r="I777" s="31">
        <f>I621</f>
        <v>950</v>
      </c>
      <c r="J777" s="31">
        <v>2900</v>
      </c>
      <c r="K777" s="31">
        <v>6000</v>
      </c>
      <c r="L777" s="131">
        <v>6000</v>
      </c>
      <c r="M777" s="131">
        <f>M621</f>
        <v>1500</v>
      </c>
      <c r="N777" s="29"/>
      <c r="O777" s="29"/>
      <c r="P777" s="29"/>
    </row>
    <row r="778" spans="1:16" s="8" customFormat="1" ht="20.100000000000001" customHeight="1" x14ac:dyDescent="0.35">
      <c r="A778" s="29"/>
      <c r="B778" s="30" t="s">
        <v>245</v>
      </c>
      <c r="C778" s="29"/>
      <c r="D778" s="29"/>
      <c r="E778" s="29"/>
      <c r="F778" s="29"/>
      <c r="G778" s="131">
        <v>8599.7000000000007</v>
      </c>
      <c r="H778" s="131">
        <v>12044.3</v>
      </c>
      <c r="I778" s="31">
        <f>I538+I616</f>
        <v>1971.8</v>
      </c>
      <c r="J778" s="31">
        <f>J538+J558+J564+J566+J570+J576</f>
        <v>3907.6</v>
      </c>
      <c r="K778" s="31">
        <f>K558+K560+K562+K564+K566+K570+K573+K576+K578</f>
        <v>3675.6</v>
      </c>
      <c r="L778" s="131">
        <f>L560+L562+L564+L566+L570+L573+L576+L578</f>
        <v>3875.6</v>
      </c>
      <c r="M778" s="131">
        <f>M560+M564+M566+M573+M576+M578</f>
        <v>1900</v>
      </c>
      <c r="N778" s="29"/>
      <c r="O778" s="29"/>
      <c r="P778" s="29"/>
    </row>
    <row r="779" spans="1:16" s="8" customFormat="1" ht="20.100000000000001" customHeight="1" x14ac:dyDescent="0.35">
      <c r="A779" s="29"/>
      <c r="B779" s="30" t="s">
        <v>389</v>
      </c>
      <c r="C779" s="29"/>
      <c r="D779" s="29"/>
      <c r="E779" s="29"/>
      <c r="F779" s="29"/>
      <c r="G779" s="131">
        <v>62818.400000000001</v>
      </c>
      <c r="H779" s="131">
        <v>44347.6</v>
      </c>
      <c r="I779" s="66">
        <v>70099.600000000006</v>
      </c>
      <c r="J779" s="31">
        <v>34456.6</v>
      </c>
      <c r="K779" s="31">
        <v>28369.4</v>
      </c>
      <c r="L779" s="131">
        <v>23765.8</v>
      </c>
      <c r="M779" s="131">
        <v>21300</v>
      </c>
      <c r="N779" s="29"/>
      <c r="O779" s="29"/>
      <c r="P779" s="29"/>
    </row>
    <row r="780" spans="1:16" s="8" customFormat="1" ht="20.100000000000001" customHeight="1" x14ac:dyDescent="0.35">
      <c r="A780" s="29"/>
      <c r="B780" s="30" t="s">
        <v>315</v>
      </c>
      <c r="C780" s="29"/>
      <c r="D780" s="29"/>
      <c r="E780" s="29"/>
      <c r="F780" s="29"/>
      <c r="G780" s="131"/>
      <c r="H780" s="131">
        <f>H434+H537+H680+H690+H700+H707+H719</f>
        <v>2964.4</v>
      </c>
      <c r="I780" s="131"/>
      <c r="J780" s="131"/>
      <c r="K780" s="131"/>
      <c r="L780" s="131"/>
      <c r="M780" s="131"/>
      <c r="N780" s="29"/>
      <c r="O780" s="29"/>
      <c r="P780" s="29"/>
    </row>
    <row r="781" spans="1:16" ht="22.25" customHeight="1" x14ac:dyDescent="0.35">
      <c r="A781" s="36"/>
      <c r="B781" s="26" t="s">
        <v>664</v>
      </c>
      <c r="C781" s="25"/>
      <c r="D781" s="25"/>
      <c r="E781" s="25"/>
      <c r="F781" s="21"/>
      <c r="G781" s="25"/>
      <c r="H781" s="21"/>
      <c r="I781" s="21"/>
      <c r="J781" s="21"/>
      <c r="K781" s="21"/>
      <c r="L781" s="21"/>
      <c r="M781" s="21"/>
      <c r="N781" s="21"/>
      <c r="O781" s="21"/>
      <c r="P781" s="21"/>
    </row>
    <row r="782" spans="1:16" ht="35.549999999999997" x14ac:dyDescent="0.35">
      <c r="A782" s="25"/>
      <c r="B782" s="35" t="s">
        <v>857</v>
      </c>
      <c r="C782" s="21" t="s">
        <v>665</v>
      </c>
      <c r="D782" s="21" t="s">
        <v>538</v>
      </c>
      <c r="E782" s="21" t="s">
        <v>1</v>
      </c>
      <c r="F782" s="21" t="s">
        <v>2</v>
      </c>
      <c r="G782" s="28">
        <v>37</v>
      </c>
      <c r="H782" s="28">
        <v>37.5</v>
      </c>
      <c r="I782" s="28">
        <v>38</v>
      </c>
      <c r="J782" s="28">
        <v>38.5</v>
      </c>
      <c r="K782" s="28">
        <v>39</v>
      </c>
      <c r="L782" s="28">
        <v>39.5</v>
      </c>
      <c r="M782" s="21"/>
      <c r="N782" s="21" t="s">
        <v>2</v>
      </c>
      <c r="O782" s="21" t="s">
        <v>2</v>
      </c>
      <c r="P782" s="21" t="s">
        <v>2</v>
      </c>
    </row>
    <row r="783" spans="1:16" ht="22.25" customHeight="1" x14ac:dyDescent="0.35">
      <c r="A783" s="32"/>
      <c r="B783" s="26" t="s">
        <v>666</v>
      </c>
      <c r="C783" s="21"/>
      <c r="D783" s="21"/>
      <c r="E783" s="21"/>
      <c r="F783" s="21"/>
      <c r="G783" s="21"/>
      <c r="H783" s="21"/>
      <c r="I783" s="21"/>
      <c r="J783" s="21"/>
      <c r="K783" s="21"/>
      <c r="L783" s="21"/>
      <c r="M783" s="21"/>
      <c r="N783" s="21"/>
      <c r="O783" s="21"/>
      <c r="P783" s="21"/>
    </row>
    <row r="784" spans="1:16" ht="68.3" customHeight="1" x14ac:dyDescent="0.35">
      <c r="A784" s="25">
        <v>23</v>
      </c>
      <c r="B784" s="35" t="s">
        <v>667</v>
      </c>
      <c r="C784" s="21" t="s">
        <v>668</v>
      </c>
      <c r="D784" s="21" t="s">
        <v>538</v>
      </c>
      <c r="E784" s="21" t="s">
        <v>1</v>
      </c>
      <c r="F784" s="25" t="s">
        <v>2</v>
      </c>
      <c r="G784" s="21">
        <v>29.2</v>
      </c>
      <c r="H784" s="21">
        <v>25.9</v>
      </c>
      <c r="I784" s="21">
        <v>26.3</v>
      </c>
      <c r="J784" s="21">
        <v>26.7</v>
      </c>
      <c r="K784" s="21">
        <v>27.1</v>
      </c>
      <c r="L784" s="21">
        <v>27.4</v>
      </c>
      <c r="M784" s="21">
        <v>27.5</v>
      </c>
      <c r="N784" s="21" t="s">
        <v>2</v>
      </c>
      <c r="O784" s="21" t="s">
        <v>2</v>
      </c>
      <c r="P784" s="21" t="s">
        <v>2</v>
      </c>
    </row>
    <row r="785" spans="1:16" ht="22.25" customHeight="1" x14ac:dyDescent="0.35">
      <c r="A785" s="21"/>
      <c r="B785" s="27" t="s">
        <v>257</v>
      </c>
      <c r="C785" s="21"/>
      <c r="D785" s="21"/>
      <c r="E785" s="21"/>
      <c r="F785" s="21"/>
      <c r="G785" s="21"/>
      <c r="H785" s="21"/>
      <c r="I785" s="21"/>
      <c r="J785" s="21"/>
      <c r="K785" s="21"/>
      <c r="L785" s="21"/>
      <c r="M785" s="21"/>
      <c r="N785" s="21"/>
      <c r="O785" s="21"/>
      <c r="P785" s="21"/>
    </row>
    <row r="786" spans="1:16" ht="64.75" customHeight="1" x14ac:dyDescent="0.35">
      <c r="A786" s="170">
        <v>143</v>
      </c>
      <c r="B786" s="171" t="s">
        <v>669</v>
      </c>
      <c r="C786" s="170" t="s">
        <v>752</v>
      </c>
      <c r="D786" s="21" t="s">
        <v>2</v>
      </c>
      <c r="E786" s="21" t="s">
        <v>660</v>
      </c>
      <c r="F786" s="170" t="s">
        <v>155</v>
      </c>
      <c r="G786" s="21"/>
      <c r="H786" s="21">
        <v>5</v>
      </c>
      <c r="I786" s="34">
        <v>3</v>
      </c>
      <c r="J786" s="34">
        <v>2</v>
      </c>
      <c r="K786" s="34">
        <v>2</v>
      </c>
      <c r="L786" s="34">
        <v>2</v>
      </c>
      <c r="M786" s="34">
        <v>2</v>
      </c>
      <c r="N786" s="34">
        <v>2</v>
      </c>
      <c r="O786" s="21"/>
      <c r="P786" s="194" t="s">
        <v>671</v>
      </c>
    </row>
    <row r="787" spans="1:16" ht="64.75" customHeight="1" x14ac:dyDescent="0.35">
      <c r="A787" s="170"/>
      <c r="B787" s="171"/>
      <c r="C787" s="170"/>
      <c r="D787" s="21"/>
      <c r="E787" s="21" t="s">
        <v>11</v>
      </c>
      <c r="F787" s="170"/>
      <c r="G787" s="21"/>
      <c r="H787" s="21">
        <v>29.6</v>
      </c>
      <c r="I787" s="177" t="s">
        <v>670</v>
      </c>
      <c r="J787" s="198"/>
      <c r="K787" s="198"/>
      <c r="L787" s="198"/>
      <c r="M787" s="178"/>
      <c r="N787" s="21" t="s">
        <v>286</v>
      </c>
      <c r="O787" s="21">
        <v>266005015</v>
      </c>
      <c r="P787" s="195"/>
    </row>
    <row r="788" spans="1:16" ht="20.100000000000001" customHeight="1" x14ac:dyDescent="0.35">
      <c r="A788" s="29"/>
      <c r="B788" s="30" t="s">
        <v>243</v>
      </c>
      <c r="C788" s="29"/>
      <c r="D788" s="29"/>
      <c r="E788" s="29"/>
      <c r="F788" s="29"/>
      <c r="G788" s="31">
        <f t="shared" ref="G788:M788" si="22">SUM(G789:G792)</f>
        <v>0</v>
      </c>
      <c r="H788" s="31">
        <f t="shared" si="22"/>
        <v>29.6</v>
      </c>
      <c r="I788" s="31">
        <f t="shared" si="22"/>
        <v>0</v>
      </c>
      <c r="J788" s="31">
        <f t="shared" si="22"/>
        <v>0</v>
      </c>
      <c r="K788" s="31">
        <f t="shared" si="22"/>
        <v>0</v>
      </c>
      <c r="L788" s="31">
        <f t="shared" si="22"/>
        <v>0</v>
      </c>
      <c r="M788" s="31">
        <f t="shared" si="22"/>
        <v>0</v>
      </c>
      <c r="N788" s="29"/>
      <c r="O788" s="29"/>
      <c r="P788" s="29"/>
    </row>
    <row r="789" spans="1:16" ht="20.100000000000001" customHeight="1" x14ac:dyDescent="0.35">
      <c r="A789" s="29"/>
      <c r="B789" s="30" t="s">
        <v>244</v>
      </c>
      <c r="C789" s="29"/>
      <c r="D789" s="29"/>
      <c r="E789" s="29"/>
      <c r="F789" s="29"/>
      <c r="G789" s="31"/>
      <c r="H789" s="31"/>
      <c r="I789" s="31"/>
      <c r="J789" s="31"/>
      <c r="K789" s="31"/>
      <c r="L789" s="31"/>
      <c r="M789" s="31"/>
      <c r="N789" s="29"/>
      <c r="O789" s="29"/>
      <c r="P789" s="29"/>
    </row>
    <row r="790" spans="1:16" ht="20.100000000000001" customHeight="1" x14ac:dyDescent="0.35">
      <c r="A790" s="29"/>
      <c r="B790" s="30" t="s">
        <v>245</v>
      </c>
      <c r="C790" s="29"/>
      <c r="D790" s="29"/>
      <c r="E790" s="29"/>
      <c r="F790" s="29"/>
      <c r="G790" s="31"/>
      <c r="H790" s="31"/>
      <c r="I790" s="31"/>
      <c r="J790" s="31"/>
      <c r="K790" s="31"/>
      <c r="L790" s="31"/>
      <c r="M790" s="31"/>
      <c r="N790" s="29"/>
      <c r="O790" s="29"/>
      <c r="P790" s="29"/>
    </row>
    <row r="791" spans="1:16" ht="20.100000000000001" customHeight="1" x14ac:dyDescent="0.35">
      <c r="A791" s="29"/>
      <c r="B791" s="30" t="s">
        <v>389</v>
      </c>
      <c r="C791" s="29"/>
      <c r="D791" s="29"/>
      <c r="E791" s="29"/>
      <c r="F791" s="29"/>
      <c r="G791" s="31"/>
      <c r="H791" s="31">
        <v>29.6</v>
      </c>
      <c r="I791" s="31"/>
      <c r="J791" s="31"/>
      <c r="K791" s="31"/>
      <c r="L791" s="31"/>
      <c r="M791" s="31"/>
      <c r="N791" s="29"/>
      <c r="O791" s="29"/>
      <c r="P791" s="29"/>
    </row>
    <row r="792" spans="1:16" ht="20.100000000000001" customHeight="1" x14ac:dyDescent="0.35">
      <c r="A792" s="29"/>
      <c r="B792" s="30" t="s">
        <v>315</v>
      </c>
      <c r="C792" s="29"/>
      <c r="D792" s="29"/>
      <c r="E792" s="29"/>
      <c r="F792" s="29"/>
      <c r="G792" s="31"/>
      <c r="H792" s="31"/>
      <c r="I792" s="31"/>
      <c r="J792" s="31"/>
      <c r="K792" s="31"/>
      <c r="L792" s="31"/>
      <c r="M792" s="31"/>
      <c r="N792" s="29"/>
      <c r="O792" s="29"/>
      <c r="P792" s="29"/>
    </row>
    <row r="793" spans="1:16" ht="80.900000000000006" customHeight="1" x14ac:dyDescent="0.35">
      <c r="A793" s="25"/>
      <c r="B793" s="35" t="s">
        <v>753</v>
      </c>
      <c r="C793" s="21" t="s">
        <v>754</v>
      </c>
      <c r="D793" s="21" t="s">
        <v>538</v>
      </c>
      <c r="E793" s="37" t="s">
        <v>1</v>
      </c>
      <c r="F793" s="21" t="s">
        <v>2</v>
      </c>
      <c r="G793" s="21">
        <v>8.1999999999999993</v>
      </c>
      <c r="H793" s="21">
        <v>9.5</v>
      </c>
      <c r="I793" s="34">
        <v>10.8</v>
      </c>
      <c r="J793" s="34">
        <v>13</v>
      </c>
      <c r="K793" s="34">
        <v>14</v>
      </c>
      <c r="L793" s="34">
        <v>15</v>
      </c>
      <c r="M793" s="21"/>
      <c r="N793" s="21" t="s">
        <v>2</v>
      </c>
      <c r="O793" s="21" t="s">
        <v>2</v>
      </c>
      <c r="P793" s="21" t="s">
        <v>2</v>
      </c>
    </row>
    <row r="794" spans="1:16" ht="22.25" customHeight="1" x14ac:dyDescent="0.35">
      <c r="A794" s="32"/>
      <c r="B794" s="26" t="s">
        <v>672</v>
      </c>
      <c r="C794" s="37"/>
      <c r="D794" s="37"/>
      <c r="E794" s="37"/>
      <c r="F794" s="21"/>
      <c r="G794" s="21"/>
      <c r="H794" s="21"/>
      <c r="I794" s="21"/>
      <c r="J794" s="21"/>
      <c r="K794" s="21"/>
      <c r="L794" s="21"/>
      <c r="M794" s="21"/>
      <c r="N794" s="21"/>
      <c r="O794" s="21"/>
      <c r="P794" s="21"/>
    </row>
    <row r="795" spans="1:16" ht="81.7" customHeight="1" x14ac:dyDescent="0.35">
      <c r="A795" s="25">
        <v>24</v>
      </c>
      <c r="B795" s="40" t="s">
        <v>962</v>
      </c>
      <c r="C795" s="37" t="s">
        <v>755</v>
      </c>
      <c r="D795" s="21" t="s">
        <v>538</v>
      </c>
      <c r="E795" s="37" t="s">
        <v>6</v>
      </c>
      <c r="F795" s="21" t="s">
        <v>2</v>
      </c>
      <c r="G795" s="21">
        <v>5.9</v>
      </c>
      <c r="H795" s="21">
        <v>8.4</v>
      </c>
      <c r="I795" s="21">
        <v>9.3000000000000007</v>
      </c>
      <c r="J795" s="21">
        <v>10.8</v>
      </c>
      <c r="K795" s="21">
        <v>11.2</v>
      </c>
      <c r="L795" s="21">
        <v>11.6</v>
      </c>
      <c r="M795" s="21">
        <v>11.6</v>
      </c>
      <c r="N795" s="21" t="s">
        <v>2</v>
      </c>
      <c r="O795" s="21" t="s">
        <v>2</v>
      </c>
      <c r="P795" s="21" t="s">
        <v>2</v>
      </c>
    </row>
    <row r="796" spans="1:16" ht="22.25" customHeight="1" x14ac:dyDescent="0.35">
      <c r="A796" s="21"/>
      <c r="B796" s="40" t="s">
        <v>315</v>
      </c>
      <c r="C796" s="37"/>
      <c r="D796" s="37"/>
      <c r="E796" s="37"/>
      <c r="F796" s="37"/>
      <c r="G796" s="37"/>
      <c r="H796" s="37"/>
      <c r="I796" s="37"/>
      <c r="J796" s="37"/>
      <c r="K796" s="37"/>
      <c r="L796" s="37"/>
      <c r="M796" s="37"/>
      <c r="N796" s="37"/>
      <c r="O796" s="37"/>
      <c r="P796" s="37"/>
    </row>
    <row r="797" spans="1:16" ht="22.25" customHeight="1" x14ac:dyDescent="0.35">
      <c r="A797" s="194">
        <v>144</v>
      </c>
      <c r="B797" s="187" t="s">
        <v>674</v>
      </c>
      <c r="C797" s="205" t="s">
        <v>756</v>
      </c>
      <c r="D797" s="34" t="s">
        <v>2</v>
      </c>
      <c r="E797" s="34" t="s">
        <v>268</v>
      </c>
      <c r="F797" s="186" t="s">
        <v>155</v>
      </c>
      <c r="G797" s="21">
        <v>5</v>
      </c>
      <c r="H797" s="34">
        <v>3</v>
      </c>
      <c r="I797" s="34">
        <v>2</v>
      </c>
      <c r="J797" s="34">
        <v>2</v>
      </c>
      <c r="K797" s="34">
        <v>2</v>
      </c>
      <c r="L797" s="34">
        <v>2</v>
      </c>
      <c r="M797" s="34">
        <v>2</v>
      </c>
      <c r="N797" s="34"/>
      <c r="O797" s="34"/>
      <c r="P797" s="186" t="s">
        <v>683</v>
      </c>
    </row>
    <row r="798" spans="1:16" ht="147.05000000000001" customHeight="1" x14ac:dyDescent="0.35">
      <c r="A798" s="195"/>
      <c r="B798" s="187"/>
      <c r="C798" s="205"/>
      <c r="D798" s="34"/>
      <c r="E798" s="21" t="s">
        <v>11</v>
      </c>
      <c r="F798" s="186"/>
      <c r="G798" s="42">
        <v>1283</v>
      </c>
      <c r="H798" s="34">
        <v>456.5</v>
      </c>
      <c r="I798" s="186" t="s">
        <v>675</v>
      </c>
      <c r="J798" s="186"/>
      <c r="K798" s="186"/>
      <c r="L798" s="186"/>
      <c r="M798" s="186"/>
      <c r="N798" s="34" t="s">
        <v>286</v>
      </c>
      <c r="O798" s="34">
        <v>495079028</v>
      </c>
      <c r="P798" s="186"/>
    </row>
    <row r="799" spans="1:16" ht="27.7" customHeight="1" x14ac:dyDescent="0.35">
      <c r="A799" s="78"/>
      <c r="B799" s="30" t="s">
        <v>243</v>
      </c>
      <c r="C799" s="29"/>
      <c r="D799" s="29"/>
      <c r="E799" s="29"/>
      <c r="F799" s="29"/>
      <c r="G799" s="31">
        <f>SUM(G800:G803)</f>
        <v>1283</v>
      </c>
      <c r="H799" s="31">
        <f t="shared" ref="H799" si="23">SUM(H800:H803)</f>
        <v>456.5</v>
      </c>
      <c r="I799" s="31">
        <f>SUM(I800:I803)</f>
        <v>0</v>
      </c>
      <c r="J799" s="31">
        <f t="shared" ref="J799:M799" si="24">SUM(J800:J803)</f>
        <v>0</v>
      </c>
      <c r="K799" s="31">
        <f t="shared" si="24"/>
        <v>0</v>
      </c>
      <c r="L799" s="31">
        <f t="shared" si="24"/>
        <v>0</v>
      </c>
      <c r="M799" s="31">
        <f t="shared" si="24"/>
        <v>0</v>
      </c>
      <c r="N799" s="29"/>
      <c r="O799" s="29"/>
      <c r="P799" s="29"/>
    </row>
    <row r="800" spans="1:16" ht="21.05" customHeight="1" x14ac:dyDescent="0.35">
      <c r="A800" s="78"/>
      <c r="B800" s="30" t="s">
        <v>244</v>
      </c>
      <c r="C800" s="29"/>
      <c r="D800" s="29"/>
      <c r="E800" s="29"/>
      <c r="F800" s="29"/>
      <c r="G800" s="31"/>
      <c r="H800" s="31"/>
      <c r="I800" s="31"/>
      <c r="J800" s="31"/>
      <c r="K800" s="31"/>
      <c r="L800" s="31"/>
      <c r="M800" s="31"/>
      <c r="N800" s="29"/>
      <c r="O800" s="29"/>
      <c r="P800" s="29"/>
    </row>
    <row r="801" spans="1:16" ht="21.05" customHeight="1" x14ac:dyDescent="0.35">
      <c r="A801" s="78"/>
      <c r="B801" s="30" t="s">
        <v>245</v>
      </c>
      <c r="C801" s="29"/>
      <c r="D801" s="29"/>
      <c r="E801" s="29"/>
      <c r="F801" s="29"/>
      <c r="G801" s="31"/>
      <c r="H801" s="31"/>
      <c r="I801" s="31"/>
      <c r="J801" s="31"/>
      <c r="K801" s="31"/>
      <c r="L801" s="31"/>
      <c r="M801" s="31"/>
      <c r="N801" s="29"/>
      <c r="O801" s="29"/>
      <c r="P801" s="29"/>
    </row>
    <row r="802" spans="1:16" ht="19.55" customHeight="1" x14ac:dyDescent="0.35">
      <c r="A802" s="78"/>
      <c r="B802" s="30" t="s">
        <v>389</v>
      </c>
      <c r="C802" s="29"/>
      <c r="D802" s="29"/>
      <c r="E802" s="29"/>
      <c r="F802" s="29"/>
      <c r="G802" s="31">
        <f>G798</f>
        <v>1283</v>
      </c>
      <c r="H802" s="31">
        <f>H798</f>
        <v>456.5</v>
      </c>
      <c r="I802" s="31"/>
      <c r="J802" s="31"/>
      <c r="K802" s="31"/>
      <c r="L802" s="31"/>
      <c r="M802" s="31"/>
      <c r="N802" s="29"/>
      <c r="O802" s="29"/>
      <c r="P802" s="29"/>
    </row>
    <row r="803" spans="1:16" ht="19.55" customHeight="1" x14ac:dyDescent="0.35">
      <c r="A803" s="78"/>
      <c r="B803" s="30" t="s">
        <v>315</v>
      </c>
      <c r="C803" s="29"/>
      <c r="D803" s="29"/>
      <c r="E803" s="29"/>
      <c r="F803" s="29"/>
      <c r="G803" s="31"/>
      <c r="H803" s="31"/>
      <c r="I803" s="31"/>
      <c r="J803" s="31"/>
      <c r="K803" s="31"/>
      <c r="L803" s="31"/>
      <c r="M803" s="31"/>
      <c r="N803" s="29"/>
      <c r="O803" s="29"/>
      <c r="P803" s="29"/>
    </row>
    <row r="804" spans="1:16" ht="47.25" customHeight="1" x14ac:dyDescent="0.35">
      <c r="A804" s="194"/>
      <c r="B804" s="79" t="s">
        <v>761</v>
      </c>
      <c r="C804" s="34" t="s">
        <v>765</v>
      </c>
      <c r="D804" s="34" t="s">
        <v>538</v>
      </c>
      <c r="E804" s="34" t="s">
        <v>1</v>
      </c>
      <c r="F804" s="34" t="s">
        <v>2</v>
      </c>
      <c r="G804" s="21">
        <v>19.5</v>
      </c>
      <c r="H804" s="21">
        <v>17</v>
      </c>
      <c r="I804" s="34">
        <v>18</v>
      </c>
      <c r="J804" s="34">
        <v>19</v>
      </c>
      <c r="K804" s="34">
        <v>21</v>
      </c>
      <c r="L804" s="34">
        <v>23</v>
      </c>
      <c r="M804" s="21"/>
      <c r="N804" s="21" t="s">
        <v>2</v>
      </c>
      <c r="O804" s="21" t="s">
        <v>2</v>
      </c>
      <c r="P804" s="21" t="s">
        <v>2</v>
      </c>
    </row>
    <row r="805" spans="1:16" ht="41.3" customHeight="1" x14ac:dyDescent="0.35">
      <c r="A805" s="195"/>
      <c r="B805" s="80" t="s">
        <v>676</v>
      </c>
      <c r="C805" s="34"/>
      <c r="D805" s="34"/>
      <c r="E805" s="34"/>
      <c r="F805" s="34"/>
      <c r="G805" s="21"/>
      <c r="H805" s="34"/>
      <c r="I805" s="34"/>
      <c r="J805" s="34"/>
      <c r="K805" s="34"/>
      <c r="L805" s="34"/>
      <c r="M805" s="34"/>
      <c r="N805" s="34"/>
      <c r="O805" s="34"/>
      <c r="P805" s="34"/>
    </row>
    <row r="806" spans="1:16" ht="93.05" customHeight="1" x14ac:dyDescent="0.35">
      <c r="A806" s="81">
        <v>27</v>
      </c>
      <c r="B806" s="79" t="s">
        <v>842</v>
      </c>
      <c r="C806" s="34" t="s">
        <v>766</v>
      </c>
      <c r="D806" s="34" t="s">
        <v>538</v>
      </c>
      <c r="E806" s="34" t="s">
        <v>6</v>
      </c>
      <c r="F806" s="21" t="s">
        <v>2</v>
      </c>
      <c r="G806" s="21">
        <v>565.4</v>
      </c>
      <c r="H806" s="21">
        <v>650.20000000000005</v>
      </c>
      <c r="I806" s="21">
        <v>775.2</v>
      </c>
      <c r="J806" s="21">
        <v>951.5</v>
      </c>
      <c r="K806" s="21">
        <v>1173.3</v>
      </c>
      <c r="L806" s="21">
        <v>1550</v>
      </c>
      <c r="M806" s="21">
        <v>1800.6</v>
      </c>
      <c r="N806" s="21" t="s">
        <v>2</v>
      </c>
      <c r="O806" s="21" t="s">
        <v>2</v>
      </c>
      <c r="P806" s="21" t="s">
        <v>2</v>
      </c>
    </row>
    <row r="807" spans="1:16" ht="29.25" customHeight="1" x14ac:dyDescent="0.35">
      <c r="A807" s="82"/>
      <c r="B807" s="30" t="s">
        <v>315</v>
      </c>
      <c r="C807" s="83"/>
      <c r="D807" s="83"/>
      <c r="E807" s="83"/>
      <c r="F807" s="83"/>
      <c r="G807" s="25"/>
      <c r="H807" s="83"/>
      <c r="I807" s="83"/>
      <c r="J807" s="83"/>
      <c r="K807" s="83"/>
      <c r="L807" s="83"/>
      <c r="M807" s="83"/>
      <c r="N807" s="83"/>
      <c r="O807" s="83"/>
      <c r="P807" s="83"/>
    </row>
    <row r="808" spans="1:16" ht="29.25" customHeight="1" x14ac:dyDescent="0.35">
      <c r="A808" s="82"/>
      <c r="B808" s="79" t="s">
        <v>266</v>
      </c>
      <c r="C808" s="83"/>
      <c r="D808" s="83"/>
      <c r="E808" s="83"/>
      <c r="F808" s="83"/>
      <c r="G808" s="25"/>
      <c r="H808" s="83"/>
      <c r="I808" s="83"/>
      <c r="J808" s="83"/>
      <c r="K808" s="83"/>
      <c r="L808" s="83"/>
      <c r="M808" s="83"/>
      <c r="N808" s="83"/>
      <c r="O808" s="83"/>
      <c r="P808" s="83"/>
    </row>
    <row r="809" spans="1:16" ht="29.25" customHeight="1" x14ac:dyDescent="0.35">
      <c r="A809" s="82"/>
      <c r="B809" s="187" t="s">
        <v>750</v>
      </c>
      <c r="C809" s="186" t="s">
        <v>768</v>
      </c>
      <c r="D809" s="34" t="s">
        <v>2</v>
      </c>
      <c r="E809" s="34" t="s">
        <v>249</v>
      </c>
      <c r="F809" s="170" t="s">
        <v>270</v>
      </c>
      <c r="G809" s="21"/>
      <c r="H809" s="34"/>
      <c r="I809" s="34"/>
      <c r="J809" s="34"/>
      <c r="K809" s="34">
        <v>1</v>
      </c>
      <c r="L809" s="34"/>
      <c r="M809" s="34"/>
      <c r="N809" s="34"/>
      <c r="O809" s="34"/>
      <c r="P809" s="34"/>
    </row>
    <row r="810" spans="1:16" ht="51" customHeight="1" x14ac:dyDescent="0.35">
      <c r="A810" s="194">
        <v>145</v>
      </c>
      <c r="B810" s="187"/>
      <c r="C810" s="186"/>
      <c r="D810" s="34"/>
      <c r="E810" s="34" t="s">
        <v>11</v>
      </c>
      <c r="F810" s="170"/>
      <c r="G810" s="21"/>
      <c r="H810" s="34"/>
      <c r="I810" s="21">
        <v>4000</v>
      </c>
      <c r="J810" s="21">
        <v>73000</v>
      </c>
      <c r="K810" s="21">
        <v>73000</v>
      </c>
      <c r="L810" s="21"/>
      <c r="M810" s="21"/>
      <c r="N810" s="21" t="s">
        <v>767</v>
      </c>
      <c r="O810" s="21"/>
      <c r="P810" s="21" t="s">
        <v>684</v>
      </c>
    </row>
    <row r="811" spans="1:16" ht="29.25" customHeight="1" x14ac:dyDescent="0.35">
      <c r="A811" s="195"/>
      <c r="B811" s="79" t="s">
        <v>266</v>
      </c>
      <c r="C811" s="83"/>
      <c r="D811" s="83"/>
      <c r="E811" s="83"/>
      <c r="F811" s="83"/>
      <c r="G811" s="25"/>
      <c r="H811" s="83"/>
      <c r="I811" s="25"/>
      <c r="J811" s="25"/>
      <c r="K811" s="25"/>
      <c r="L811" s="25"/>
      <c r="M811" s="25"/>
      <c r="N811" s="25"/>
      <c r="O811" s="25"/>
      <c r="P811" s="25"/>
    </row>
    <row r="812" spans="1:16" ht="29.25" customHeight="1" x14ac:dyDescent="0.35">
      <c r="A812" s="194">
        <v>146</v>
      </c>
      <c r="B812" s="187" t="s">
        <v>771</v>
      </c>
      <c r="C812" s="186" t="s">
        <v>768</v>
      </c>
      <c r="D812" s="34" t="s">
        <v>2</v>
      </c>
      <c r="E812" s="34" t="s">
        <v>249</v>
      </c>
      <c r="F812" s="170" t="s">
        <v>270</v>
      </c>
      <c r="G812" s="21"/>
      <c r="H812" s="34"/>
      <c r="I812" s="21"/>
      <c r="J812" s="21"/>
      <c r="K812" s="21"/>
      <c r="L812" s="21"/>
      <c r="M812" s="21">
        <v>1</v>
      </c>
      <c r="N812" s="21"/>
      <c r="O812" s="21"/>
      <c r="P812" s="21"/>
    </row>
    <row r="813" spans="1:16" ht="53.3" customHeight="1" x14ac:dyDescent="0.35">
      <c r="A813" s="195"/>
      <c r="B813" s="187"/>
      <c r="C813" s="186"/>
      <c r="D813" s="34"/>
      <c r="E813" s="34" t="s">
        <v>11</v>
      </c>
      <c r="F813" s="170"/>
      <c r="G813" s="21"/>
      <c r="H813" s="34"/>
      <c r="I813" s="21"/>
      <c r="J813" s="21"/>
      <c r="K813" s="28">
        <v>30000</v>
      </c>
      <c r="L813" s="28">
        <v>30000</v>
      </c>
      <c r="M813" s="28">
        <v>30000</v>
      </c>
      <c r="N813" s="21" t="s">
        <v>767</v>
      </c>
      <c r="O813" s="21"/>
      <c r="P813" s="21" t="s">
        <v>685</v>
      </c>
    </row>
    <row r="814" spans="1:16" ht="87" customHeight="1" x14ac:dyDescent="0.35">
      <c r="A814" s="82">
        <v>147</v>
      </c>
      <c r="B814" s="196" t="s">
        <v>782</v>
      </c>
      <c r="C814" s="170" t="s">
        <v>768</v>
      </c>
      <c r="D814" s="21" t="s">
        <v>2</v>
      </c>
      <c r="E814" s="21" t="s">
        <v>249</v>
      </c>
      <c r="F814" s="170" t="s">
        <v>270</v>
      </c>
      <c r="G814" s="50"/>
      <c r="H814" s="50"/>
      <c r="I814" s="21"/>
      <c r="J814" s="21"/>
      <c r="K814" s="21"/>
      <c r="L814" s="21"/>
      <c r="M814" s="21">
        <v>1</v>
      </c>
      <c r="N814" s="21"/>
      <c r="O814" s="21"/>
      <c r="P814" s="21"/>
    </row>
    <row r="815" spans="1:16" ht="57.75" customHeight="1" x14ac:dyDescent="0.35">
      <c r="A815" s="21"/>
      <c r="B815" s="197"/>
      <c r="C815" s="170"/>
      <c r="D815" s="21"/>
      <c r="E815" s="21" t="s">
        <v>11</v>
      </c>
      <c r="F815" s="170"/>
      <c r="G815" s="50"/>
      <c r="H815" s="50"/>
      <c r="I815" s="21"/>
      <c r="J815" s="21"/>
      <c r="K815" s="173" t="s">
        <v>282</v>
      </c>
      <c r="L815" s="174"/>
      <c r="M815" s="175"/>
      <c r="N815" s="21" t="s">
        <v>767</v>
      </c>
      <c r="O815" s="21"/>
      <c r="P815" s="21" t="s">
        <v>806</v>
      </c>
    </row>
    <row r="816" spans="1:16" ht="68.3" customHeight="1" x14ac:dyDescent="0.35">
      <c r="A816" s="194">
        <v>148</v>
      </c>
      <c r="B816" s="84" t="s">
        <v>751</v>
      </c>
      <c r="C816" s="170" t="s">
        <v>768</v>
      </c>
      <c r="D816" s="21" t="s">
        <v>2</v>
      </c>
      <c r="E816" s="21" t="s">
        <v>249</v>
      </c>
      <c r="F816" s="82" t="s">
        <v>865</v>
      </c>
      <c r="G816" s="50"/>
      <c r="H816" s="50"/>
      <c r="I816" s="21">
        <v>1</v>
      </c>
      <c r="J816" s="21"/>
      <c r="K816" s="21"/>
      <c r="L816" s="21"/>
      <c r="M816" s="21"/>
      <c r="N816" s="21"/>
      <c r="O816" s="21"/>
      <c r="P816" s="21" t="s">
        <v>805</v>
      </c>
    </row>
    <row r="817" spans="1:16" ht="57.15" customHeight="1" x14ac:dyDescent="0.35">
      <c r="A817" s="195"/>
      <c r="B817" s="35" t="s">
        <v>371</v>
      </c>
      <c r="C817" s="170"/>
      <c r="D817" s="25"/>
      <c r="E817" s="25"/>
      <c r="F817" s="25"/>
      <c r="G817" s="25"/>
      <c r="H817" s="83"/>
      <c r="I817" s="83"/>
      <c r="J817" s="83"/>
      <c r="K817" s="83"/>
      <c r="L817" s="83"/>
      <c r="M817" s="83"/>
      <c r="N817" s="83"/>
      <c r="O817" s="83"/>
      <c r="P817" s="83"/>
    </row>
    <row r="818" spans="1:16" ht="20.100000000000001" customHeight="1" x14ac:dyDescent="0.35">
      <c r="A818" s="200">
        <v>149</v>
      </c>
      <c r="B818" s="187" t="s">
        <v>783</v>
      </c>
      <c r="C818" s="186" t="s">
        <v>808</v>
      </c>
      <c r="D818" s="34" t="s">
        <v>2</v>
      </c>
      <c r="E818" s="34" t="s">
        <v>249</v>
      </c>
      <c r="F818" s="170" t="s">
        <v>270</v>
      </c>
      <c r="G818" s="21"/>
      <c r="H818" s="34"/>
      <c r="I818" s="34"/>
      <c r="J818" s="34"/>
      <c r="K818" s="34">
        <v>1</v>
      </c>
      <c r="L818" s="34"/>
      <c r="M818" s="34"/>
      <c r="N818" s="34"/>
      <c r="O818" s="34"/>
      <c r="P818" s="34"/>
    </row>
    <row r="819" spans="1:16" ht="72" customHeight="1" x14ac:dyDescent="0.35">
      <c r="A819" s="201"/>
      <c r="B819" s="187"/>
      <c r="C819" s="186"/>
      <c r="D819" s="34"/>
      <c r="E819" s="34" t="s">
        <v>11</v>
      </c>
      <c r="F819" s="170"/>
      <c r="G819" s="21"/>
      <c r="H819" s="34"/>
      <c r="I819" s="21">
        <v>3000</v>
      </c>
      <c r="J819" s="21">
        <v>8200</v>
      </c>
      <c r="K819" s="21">
        <v>8200</v>
      </c>
      <c r="L819" s="21"/>
      <c r="M819" s="21"/>
      <c r="N819" s="21" t="s">
        <v>767</v>
      </c>
      <c r="O819" s="21"/>
      <c r="P819" s="34" t="s">
        <v>686</v>
      </c>
    </row>
    <row r="820" spans="1:16" ht="20.100000000000001" customHeight="1" x14ac:dyDescent="0.35">
      <c r="A820" s="200">
        <v>150</v>
      </c>
      <c r="B820" s="196" t="s">
        <v>784</v>
      </c>
      <c r="C820" s="170" t="s">
        <v>808</v>
      </c>
      <c r="D820" s="21" t="s">
        <v>2</v>
      </c>
      <c r="E820" s="21" t="s">
        <v>249</v>
      </c>
      <c r="F820" s="170" t="s">
        <v>270</v>
      </c>
      <c r="G820" s="50"/>
      <c r="H820" s="50"/>
      <c r="I820" s="21"/>
      <c r="J820" s="21"/>
      <c r="K820" s="21"/>
      <c r="L820" s="21"/>
      <c r="M820" s="21">
        <v>1</v>
      </c>
      <c r="N820" s="21"/>
      <c r="O820" s="21"/>
      <c r="P820" s="50"/>
    </row>
    <row r="821" spans="1:16" ht="67.599999999999994" customHeight="1" x14ac:dyDescent="0.35">
      <c r="A821" s="201"/>
      <c r="B821" s="197"/>
      <c r="C821" s="170"/>
      <c r="D821" s="21"/>
      <c r="E821" s="21" t="s">
        <v>11</v>
      </c>
      <c r="F821" s="170"/>
      <c r="G821" s="50"/>
      <c r="H821" s="50"/>
      <c r="I821" s="21"/>
      <c r="J821" s="21"/>
      <c r="K821" s="21"/>
      <c r="L821" s="177" t="s">
        <v>282</v>
      </c>
      <c r="M821" s="178"/>
      <c r="N821" s="21" t="s">
        <v>767</v>
      </c>
      <c r="O821" s="21"/>
      <c r="P821" s="21" t="s">
        <v>804</v>
      </c>
    </row>
    <row r="822" spans="1:16" ht="78.8" customHeight="1" x14ac:dyDescent="0.35">
      <c r="A822" s="29">
        <v>151</v>
      </c>
      <c r="B822" s="27" t="s">
        <v>678</v>
      </c>
      <c r="C822" s="21" t="s">
        <v>677</v>
      </c>
      <c r="D822" s="21" t="s">
        <v>2</v>
      </c>
      <c r="E822" s="21" t="s">
        <v>757</v>
      </c>
      <c r="F822" s="34" t="s">
        <v>155</v>
      </c>
      <c r="G822" s="21"/>
      <c r="H822" s="34">
        <v>4</v>
      </c>
      <c r="I822" s="21">
        <v>12</v>
      </c>
      <c r="J822" s="21">
        <v>12</v>
      </c>
      <c r="K822" s="21">
        <v>12</v>
      </c>
      <c r="L822" s="21">
        <v>12</v>
      </c>
      <c r="M822" s="21">
        <v>12</v>
      </c>
      <c r="N822" s="21"/>
      <c r="O822" s="21"/>
      <c r="P822" s="21"/>
    </row>
    <row r="823" spans="1:16" s="2" customFormat="1" ht="106.6" x14ac:dyDescent="0.35">
      <c r="A823" s="125">
        <v>152</v>
      </c>
      <c r="B823" s="27" t="s">
        <v>785</v>
      </c>
      <c r="C823" s="21" t="s">
        <v>673</v>
      </c>
      <c r="D823" s="21" t="s">
        <v>2</v>
      </c>
      <c r="E823" s="21" t="s">
        <v>11</v>
      </c>
      <c r="F823" s="170" t="s">
        <v>270</v>
      </c>
      <c r="G823" s="50"/>
      <c r="H823" s="50"/>
      <c r="I823" s="173" t="s">
        <v>282</v>
      </c>
      <c r="J823" s="174"/>
      <c r="K823" s="174"/>
      <c r="L823" s="174"/>
      <c r="M823" s="175"/>
      <c r="N823" s="21" t="s">
        <v>29</v>
      </c>
      <c r="O823" s="21" t="s">
        <v>758</v>
      </c>
      <c r="P823" s="50"/>
    </row>
    <row r="824" spans="1:16" s="2" customFormat="1" ht="38.25" customHeight="1" x14ac:dyDescent="0.35">
      <c r="A824" s="32">
        <v>153</v>
      </c>
      <c r="B824" s="27" t="s">
        <v>786</v>
      </c>
      <c r="C824" s="21" t="s">
        <v>1026</v>
      </c>
      <c r="D824" s="21" t="s">
        <v>2</v>
      </c>
      <c r="E824" s="21" t="s">
        <v>11</v>
      </c>
      <c r="F824" s="170"/>
      <c r="G824" s="50"/>
      <c r="H824" s="50"/>
      <c r="I824" s="177" t="s">
        <v>282</v>
      </c>
      <c r="J824" s="198"/>
      <c r="K824" s="178"/>
      <c r="L824" s="21"/>
      <c r="M824" s="85"/>
      <c r="N824" s="21" t="s">
        <v>807</v>
      </c>
      <c r="O824" s="50"/>
      <c r="P824" s="50"/>
    </row>
    <row r="825" spans="1:16" s="2" customFormat="1" ht="81" customHeight="1" x14ac:dyDescent="0.4">
      <c r="A825" s="194">
        <v>154</v>
      </c>
      <c r="B825" s="171" t="s">
        <v>787</v>
      </c>
      <c r="C825" s="170" t="s">
        <v>677</v>
      </c>
      <c r="D825" s="21" t="s">
        <v>2</v>
      </c>
      <c r="E825" s="82" t="s">
        <v>268</v>
      </c>
      <c r="F825" s="186" t="s">
        <v>799</v>
      </c>
      <c r="G825" s="21"/>
      <c r="H825" s="34"/>
      <c r="I825" s="34">
        <v>1</v>
      </c>
      <c r="J825" s="34"/>
      <c r="K825" s="34"/>
      <c r="L825" s="34"/>
      <c r="M825" s="34"/>
      <c r="N825" s="86"/>
      <c r="O825" s="86"/>
      <c r="P825" s="87" t="s">
        <v>803</v>
      </c>
    </row>
    <row r="826" spans="1:16" s="2" customFormat="1" ht="47.25" customHeight="1" x14ac:dyDescent="0.35">
      <c r="A826" s="195"/>
      <c r="B826" s="171"/>
      <c r="C826" s="170"/>
      <c r="D826" s="21"/>
      <c r="E826" s="21" t="s">
        <v>11</v>
      </c>
      <c r="F826" s="186"/>
      <c r="G826" s="21"/>
      <c r="H826" s="34"/>
      <c r="I826" s="173" t="s">
        <v>282</v>
      </c>
      <c r="J826" s="174"/>
      <c r="K826" s="174"/>
      <c r="L826" s="174"/>
      <c r="M826" s="175"/>
      <c r="N826" s="36" t="s">
        <v>286</v>
      </c>
      <c r="O826" s="36" t="s">
        <v>121</v>
      </c>
      <c r="P826" s="87"/>
    </row>
    <row r="827" spans="1:16" s="2" customFormat="1" ht="51" customHeight="1" x14ac:dyDescent="0.4">
      <c r="A827" s="194">
        <v>155</v>
      </c>
      <c r="B827" s="171" t="s">
        <v>679</v>
      </c>
      <c r="C827" s="170" t="s">
        <v>677</v>
      </c>
      <c r="D827" s="21" t="s">
        <v>2</v>
      </c>
      <c r="E827" s="82" t="s">
        <v>268</v>
      </c>
      <c r="F827" s="186" t="s">
        <v>799</v>
      </c>
      <c r="G827" s="21"/>
      <c r="H827" s="34"/>
      <c r="I827" s="34">
        <v>1</v>
      </c>
      <c r="J827" s="34"/>
      <c r="K827" s="34"/>
      <c r="L827" s="34"/>
      <c r="M827" s="34"/>
      <c r="N827" s="86"/>
      <c r="O827" s="86"/>
      <c r="P827" s="21" t="s">
        <v>681</v>
      </c>
    </row>
    <row r="828" spans="1:16" s="2" customFormat="1" ht="45.7" customHeight="1" x14ac:dyDescent="0.35">
      <c r="A828" s="199"/>
      <c r="B828" s="171"/>
      <c r="C828" s="170"/>
      <c r="D828" s="21"/>
      <c r="E828" s="21" t="s">
        <v>11</v>
      </c>
      <c r="F828" s="186"/>
      <c r="G828" s="21"/>
      <c r="H828" s="34"/>
      <c r="I828" s="173" t="s">
        <v>282</v>
      </c>
      <c r="J828" s="174"/>
      <c r="K828" s="174"/>
      <c r="L828" s="174"/>
      <c r="M828" s="175"/>
      <c r="N828" s="36" t="s">
        <v>286</v>
      </c>
      <c r="O828" s="36" t="s">
        <v>121</v>
      </c>
      <c r="P828" s="21"/>
    </row>
    <row r="829" spans="1:16" s="2" customFormat="1" ht="63.35" customHeight="1" x14ac:dyDescent="0.4">
      <c r="A829" s="199">
        <v>156</v>
      </c>
      <c r="B829" s="171" t="s">
        <v>680</v>
      </c>
      <c r="C829" s="170" t="s">
        <v>677</v>
      </c>
      <c r="D829" s="21" t="s">
        <v>2</v>
      </c>
      <c r="E829" s="82" t="s">
        <v>268</v>
      </c>
      <c r="F829" s="186" t="s">
        <v>799</v>
      </c>
      <c r="G829" s="21"/>
      <c r="H829" s="34"/>
      <c r="I829" s="34">
        <v>1</v>
      </c>
      <c r="J829" s="34"/>
      <c r="K829" s="34"/>
      <c r="L829" s="34"/>
      <c r="M829" s="34"/>
      <c r="N829" s="86"/>
      <c r="O829" s="86"/>
      <c r="P829" s="21" t="s">
        <v>681</v>
      </c>
    </row>
    <row r="830" spans="1:16" s="2" customFormat="1" ht="54" customHeight="1" x14ac:dyDescent="0.35">
      <c r="A830" s="195"/>
      <c r="B830" s="171"/>
      <c r="C830" s="170"/>
      <c r="D830" s="21"/>
      <c r="E830" s="21" t="s">
        <v>11</v>
      </c>
      <c r="F830" s="186"/>
      <c r="G830" s="21"/>
      <c r="H830" s="34"/>
      <c r="I830" s="173" t="s">
        <v>282</v>
      </c>
      <c r="J830" s="174"/>
      <c r="K830" s="174"/>
      <c r="L830" s="174"/>
      <c r="M830" s="175"/>
      <c r="N830" s="36" t="s">
        <v>286</v>
      </c>
      <c r="O830" s="36" t="s">
        <v>121</v>
      </c>
      <c r="P830" s="21"/>
    </row>
    <row r="831" spans="1:16" s="2" customFormat="1" ht="85.6" customHeight="1" x14ac:dyDescent="0.35">
      <c r="A831" s="194">
        <v>157</v>
      </c>
      <c r="B831" s="27" t="s">
        <v>788</v>
      </c>
      <c r="C831" s="21" t="s">
        <v>843</v>
      </c>
      <c r="D831" s="21" t="s">
        <v>2</v>
      </c>
      <c r="E831" s="21" t="s">
        <v>249</v>
      </c>
      <c r="F831" s="88"/>
      <c r="G831" s="89"/>
      <c r="H831" s="90"/>
      <c r="I831" s="44">
        <v>57</v>
      </c>
      <c r="J831" s="44">
        <v>71</v>
      </c>
      <c r="K831" s="44">
        <v>86</v>
      </c>
      <c r="L831" s="44">
        <v>104</v>
      </c>
      <c r="M831" s="21"/>
      <c r="N831" s="21"/>
      <c r="O831" s="88"/>
      <c r="P831" s="88"/>
    </row>
    <row r="832" spans="1:16" s="2" customFormat="1" ht="50.5" customHeight="1" x14ac:dyDescent="0.35">
      <c r="A832" s="195"/>
      <c r="B832" s="30" t="s">
        <v>243</v>
      </c>
      <c r="C832" s="29"/>
      <c r="D832" s="29"/>
      <c r="E832" s="29"/>
      <c r="F832" s="29"/>
      <c r="G832" s="31">
        <f>SUM(G833:G836)</f>
        <v>0</v>
      </c>
      <c r="H832" s="31">
        <f t="shared" ref="H832" si="25">SUM(H833:H836)</f>
        <v>0</v>
      </c>
      <c r="I832" s="31">
        <f>SUM(I833:I836)</f>
        <v>7000</v>
      </c>
      <c r="J832" s="31">
        <f t="shared" ref="J832:M832" si="26">SUM(J833:J836)</f>
        <v>81200</v>
      </c>
      <c r="K832" s="31">
        <f t="shared" si="26"/>
        <v>111200</v>
      </c>
      <c r="L832" s="31">
        <f t="shared" si="26"/>
        <v>30000</v>
      </c>
      <c r="M832" s="31">
        <f t="shared" si="26"/>
        <v>30000</v>
      </c>
      <c r="N832" s="29"/>
      <c r="O832" s="29"/>
      <c r="P832" s="29"/>
    </row>
    <row r="833" spans="1:16359" s="16" customFormat="1" ht="22.25" customHeight="1" x14ac:dyDescent="0.35">
      <c r="A833" s="25"/>
      <c r="B833" s="30" t="s">
        <v>244</v>
      </c>
      <c r="C833" s="29"/>
      <c r="D833" s="29"/>
      <c r="E833" s="29"/>
      <c r="F833" s="29"/>
      <c r="G833" s="31"/>
      <c r="H833" s="31"/>
      <c r="I833" s="31"/>
      <c r="J833" s="31"/>
      <c r="K833" s="31"/>
      <c r="L833" s="31"/>
      <c r="M833" s="31"/>
      <c r="N833" s="29"/>
      <c r="O833" s="29"/>
      <c r="P833" s="29"/>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c r="DN833" s="13"/>
      <c r="DO833" s="13"/>
      <c r="DP833" s="13"/>
      <c r="DQ833" s="13"/>
      <c r="DR833" s="13"/>
      <c r="DS833" s="13"/>
      <c r="DT833" s="13"/>
      <c r="DU833" s="13"/>
      <c r="DV833" s="13"/>
      <c r="DW833" s="13"/>
      <c r="DX833" s="13"/>
      <c r="DY833" s="13"/>
      <c r="DZ833" s="13"/>
      <c r="EA833" s="13"/>
      <c r="EB833" s="13"/>
      <c r="EC833" s="13"/>
      <c r="ED833" s="13"/>
      <c r="EE833" s="13"/>
      <c r="EF833" s="13"/>
      <c r="EG833" s="13"/>
      <c r="EH833" s="13"/>
      <c r="EI833" s="13"/>
      <c r="EJ833" s="13"/>
      <c r="EK833" s="13"/>
      <c r="EL833" s="13"/>
      <c r="EM833" s="13"/>
      <c r="EN833" s="13"/>
      <c r="EO833" s="13"/>
      <c r="EP833" s="13"/>
      <c r="EQ833" s="13"/>
      <c r="ER833" s="13"/>
      <c r="ES833" s="13"/>
      <c r="ET833" s="13"/>
      <c r="EU833" s="13"/>
      <c r="EV833" s="13"/>
      <c r="EW833" s="13"/>
      <c r="EX833" s="13"/>
      <c r="EY833" s="13"/>
      <c r="EZ833" s="13"/>
      <c r="FA833" s="13"/>
      <c r="FB833" s="13"/>
      <c r="FC833" s="13"/>
      <c r="FD833" s="13"/>
      <c r="FE833" s="13"/>
      <c r="FF833" s="13"/>
      <c r="FG833" s="13"/>
      <c r="FH833" s="13"/>
      <c r="FI833" s="13"/>
      <c r="FJ833" s="13"/>
      <c r="FK833" s="13"/>
      <c r="FL833" s="13"/>
      <c r="FM833" s="13"/>
      <c r="FN833" s="13"/>
      <c r="FO833" s="13"/>
      <c r="FP833" s="13"/>
      <c r="FQ833" s="13"/>
      <c r="FR833" s="13"/>
      <c r="FS833" s="13"/>
      <c r="FT833" s="13"/>
      <c r="FU833" s="13"/>
      <c r="FV833" s="13"/>
      <c r="FW833" s="13"/>
      <c r="FX833" s="13"/>
      <c r="FY833" s="13"/>
      <c r="FZ833" s="13"/>
      <c r="GA833" s="13"/>
      <c r="GB833" s="13"/>
      <c r="GC833" s="13"/>
      <c r="GD833" s="13"/>
      <c r="GE833" s="13"/>
      <c r="GF833" s="13"/>
      <c r="GG833" s="13"/>
      <c r="GH833" s="13"/>
      <c r="GI833" s="13"/>
      <c r="GJ833" s="13"/>
      <c r="GK833" s="13"/>
      <c r="GL833" s="13"/>
      <c r="GM833" s="13"/>
      <c r="GN833" s="13"/>
      <c r="GO833" s="13"/>
      <c r="GP833" s="13"/>
      <c r="GQ833" s="13"/>
      <c r="GR833" s="13"/>
      <c r="GS833" s="13"/>
      <c r="GT833" s="13"/>
      <c r="GU833" s="13"/>
      <c r="GV833" s="13"/>
      <c r="GW833" s="13"/>
      <c r="GX833" s="13"/>
      <c r="GY833" s="13"/>
      <c r="GZ833" s="13"/>
      <c r="HA833" s="13"/>
      <c r="HB833" s="13"/>
      <c r="HC833" s="13"/>
      <c r="HD833" s="13"/>
      <c r="HE833" s="13"/>
      <c r="HF833" s="13"/>
      <c r="HG833" s="13"/>
      <c r="HH833" s="13"/>
      <c r="HI833" s="13"/>
      <c r="HJ833" s="13"/>
      <c r="HK833" s="13"/>
      <c r="HL833" s="13"/>
      <c r="HM833" s="13"/>
      <c r="HN833" s="13"/>
      <c r="HO833" s="13"/>
      <c r="HP833" s="13"/>
      <c r="HQ833" s="13"/>
      <c r="HR833" s="13"/>
      <c r="HS833" s="13"/>
      <c r="HT833" s="13"/>
      <c r="HU833" s="13"/>
      <c r="HV833" s="13"/>
      <c r="HW833" s="13"/>
      <c r="HX833" s="13"/>
      <c r="HY833" s="13"/>
      <c r="HZ833" s="13"/>
      <c r="IA833" s="13"/>
      <c r="IB833" s="13"/>
      <c r="IC833" s="13"/>
      <c r="ID833" s="13"/>
      <c r="IE833" s="13"/>
      <c r="IF833" s="13"/>
      <c r="IG833" s="13"/>
      <c r="IH833" s="13"/>
      <c r="II833" s="13"/>
      <c r="IJ833" s="13"/>
      <c r="IK833" s="13"/>
      <c r="IL833" s="13"/>
      <c r="IM833" s="13"/>
      <c r="IN833" s="13"/>
      <c r="IO833" s="13"/>
      <c r="IP833" s="13"/>
      <c r="IQ833" s="13"/>
      <c r="IR833" s="13"/>
      <c r="IS833" s="13"/>
      <c r="IT833" s="13"/>
      <c r="IU833" s="13"/>
      <c r="IV833" s="13"/>
      <c r="IW833" s="13"/>
      <c r="IX833" s="13"/>
      <c r="IY833" s="13"/>
      <c r="IZ833" s="13"/>
      <c r="JA833" s="13"/>
      <c r="JB833" s="13"/>
      <c r="JC833" s="13"/>
      <c r="JD833" s="13"/>
      <c r="JE833" s="13"/>
      <c r="JF833" s="13"/>
      <c r="JG833" s="13"/>
      <c r="JH833" s="13"/>
      <c r="JI833" s="13"/>
      <c r="JJ833" s="13"/>
      <c r="JK833" s="13"/>
      <c r="JL833" s="13"/>
      <c r="JM833" s="13"/>
      <c r="JN833" s="13"/>
      <c r="JO833" s="13"/>
      <c r="JP833" s="13"/>
      <c r="JQ833" s="13"/>
      <c r="JR833" s="13"/>
      <c r="JS833" s="13"/>
      <c r="JT833" s="13"/>
      <c r="JU833" s="13"/>
      <c r="JV833" s="13"/>
      <c r="JW833" s="13"/>
      <c r="JX833" s="13"/>
      <c r="JY833" s="13"/>
      <c r="JZ833" s="13"/>
      <c r="KA833" s="13"/>
      <c r="KB833" s="13"/>
      <c r="KC833" s="13"/>
      <c r="KD833" s="13"/>
      <c r="KE833" s="13"/>
      <c r="KF833" s="13"/>
      <c r="KG833" s="13"/>
      <c r="KH833" s="13"/>
      <c r="KI833" s="13"/>
      <c r="KJ833" s="13"/>
      <c r="KK833" s="13"/>
      <c r="KL833" s="13"/>
      <c r="KM833" s="13"/>
      <c r="KN833" s="13"/>
      <c r="KO833" s="13"/>
      <c r="KP833" s="13"/>
      <c r="KQ833" s="13"/>
      <c r="KR833" s="13"/>
      <c r="KS833" s="13"/>
      <c r="KT833" s="13"/>
      <c r="KU833" s="13"/>
      <c r="KV833" s="13"/>
      <c r="KW833" s="13"/>
      <c r="KX833" s="13"/>
      <c r="KY833" s="13"/>
      <c r="KZ833" s="13"/>
      <c r="LA833" s="13"/>
      <c r="LB833" s="13"/>
      <c r="LC833" s="13"/>
      <c r="LD833" s="13"/>
      <c r="LE833" s="13"/>
      <c r="LF833" s="13"/>
      <c r="LG833" s="13"/>
      <c r="LH833" s="13"/>
      <c r="LI833" s="13"/>
      <c r="LJ833" s="13"/>
      <c r="LK833" s="13"/>
      <c r="LL833" s="13"/>
      <c r="LM833" s="13"/>
      <c r="LN833" s="13"/>
      <c r="LO833" s="13"/>
      <c r="LP833" s="13"/>
      <c r="LQ833" s="13"/>
      <c r="LR833" s="13"/>
      <c r="LS833" s="13"/>
      <c r="LT833" s="13"/>
      <c r="LU833" s="13"/>
      <c r="LV833" s="13"/>
      <c r="LW833" s="13"/>
      <c r="LX833" s="13"/>
      <c r="LY833" s="13"/>
      <c r="LZ833" s="13"/>
      <c r="MA833" s="13"/>
      <c r="MB833" s="13"/>
      <c r="MC833" s="13"/>
      <c r="MD833" s="13"/>
      <c r="ME833" s="13"/>
      <c r="MF833" s="13"/>
      <c r="MG833" s="13"/>
      <c r="MH833" s="13"/>
      <c r="MI833" s="13"/>
      <c r="MJ833" s="13"/>
      <c r="MK833" s="13"/>
      <c r="ML833" s="13"/>
      <c r="MM833" s="13"/>
      <c r="MN833" s="13"/>
      <c r="MO833" s="13"/>
      <c r="MP833" s="13"/>
      <c r="MQ833" s="13"/>
      <c r="MR833" s="13"/>
      <c r="MS833" s="13"/>
      <c r="MT833" s="13"/>
      <c r="MU833" s="13"/>
      <c r="MV833" s="13"/>
      <c r="MW833" s="13"/>
      <c r="MX833" s="13"/>
      <c r="MY833" s="13"/>
      <c r="MZ833" s="13"/>
      <c r="NA833" s="13"/>
      <c r="NB833" s="13"/>
      <c r="NC833" s="13"/>
      <c r="ND833" s="13"/>
      <c r="NE833" s="13"/>
      <c r="NF833" s="13"/>
      <c r="NG833" s="13"/>
      <c r="NH833" s="13"/>
      <c r="NI833" s="13"/>
      <c r="NJ833" s="13"/>
      <c r="NK833" s="13"/>
      <c r="NL833" s="13"/>
      <c r="NM833" s="13"/>
      <c r="NN833" s="13"/>
      <c r="NO833" s="13"/>
      <c r="NP833" s="13"/>
      <c r="NQ833" s="13"/>
      <c r="NR833" s="13"/>
      <c r="NS833" s="13"/>
      <c r="NT833" s="13"/>
      <c r="NU833" s="13"/>
      <c r="NV833" s="13"/>
      <c r="NW833" s="13"/>
      <c r="NX833" s="13"/>
      <c r="NY833" s="13"/>
      <c r="NZ833" s="13"/>
      <c r="OA833" s="13"/>
      <c r="OB833" s="13"/>
      <c r="OC833" s="13"/>
      <c r="OD833" s="13"/>
      <c r="OE833" s="13"/>
      <c r="OF833" s="13"/>
      <c r="OG833" s="13"/>
      <c r="OH833" s="13"/>
      <c r="OI833" s="13"/>
      <c r="OJ833" s="13"/>
      <c r="OK833" s="13"/>
      <c r="OL833" s="13"/>
      <c r="OM833" s="13"/>
      <c r="ON833" s="13"/>
      <c r="OO833" s="13"/>
      <c r="OP833" s="13"/>
      <c r="OQ833" s="13"/>
      <c r="OR833" s="13"/>
      <c r="OS833" s="13"/>
      <c r="OT833" s="13"/>
      <c r="OU833" s="13"/>
      <c r="OV833" s="13"/>
      <c r="OW833" s="13"/>
      <c r="OX833" s="13"/>
      <c r="OY833" s="13"/>
      <c r="OZ833" s="13"/>
      <c r="PA833" s="13"/>
      <c r="PB833" s="13"/>
      <c r="PC833" s="13"/>
      <c r="PD833" s="13"/>
      <c r="PE833" s="13"/>
      <c r="PF833" s="13"/>
      <c r="PG833" s="13"/>
      <c r="PH833" s="13"/>
      <c r="PI833" s="13"/>
      <c r="PJ833" s="13"/>
      <c r="PK833" s="13"/>
      <c r="PL833" s="13"/>
      <c r="PM833" s="13"/>
      <c r="PN833" s="13"/>
      <c r="PO833" s="13"/>
      <c r="PP833" s="13"/>
      <c r="PQ833" s="13"/>
      <c r="PR833" s="13"/>
      <c r="PS833" s="13"/>
      <c r="PT833" s="13"/>
      <c r="PU833" s="13"/>
      <c r="PV833" s="13"/>
      <c r="PW833" s="13"/>
      <c r="PX833" s="13"/>
      <c r="PY833" s="13"/>
      <c r="PZ833" s="13"/>
      <c r="QA833" s="13"/>
      <c r="QB833" s="13"/>
      <c r="QC833" s="13"/>
      <c r="QD833" s="13"/>
      <c r="QE833" s="13"/>
      <c r="QF833" s="13"/>
      <c r="QG833" s="13"/>
      <c r="QH833" s="13"/>
      <c r="QI833" s="13"/>
      <c r="QJ833" s="13"/>
      <c r="QK833" s="13"/>
      <c r="QL833" s="13"/>
      <c r="QM833" s="13"/>
      <c r="QN833" s="13"/>
      <c r="QO833" s="13"/>
      <c r="QP833" s="13"/>
      <c r="QQ833" s="13"/>
      <c r="QR833" s="13"/>
      <c r="QS833" s="13"/>
      <c r="QT833" s="13"/>
      <c r="QU833" s="13"/>
      <c r="QV833" s="13"/>
      <c r="QW833" s="13"/>
      <c r="QX833" s="13"/>
      <c r="QY833" s="13"/>
      <c r="QZ833" s="13"/>
      <c r="RA833" s="13"/>
      <c r="RB833" s="13"/>
      <c r="RC833" s="13"/>
      <c r="RD833" s="13"/>
      <c r="RE833" s="13"/>
      <c r="RF833" s="13"/>
      <c r="RG833" s="13"/>
      <c r="RH833" s="13"/>
      <c r="RI833" s="13"/>
      <c r="RJ833" s="13"/>
      <c r="RK833" s="13"/>
      <c r="RL833" s="13"/>
      <c r="RM833" s="13"/>
      <c r="RN833" s="13"/>
      <c r="RO833" s="13"/>
      <c r="RP833" s="13"/>
      <c r="RQ833" s="13"/>
      <c r="RR833" s="13"/>
      <c r="RS833" s="13"/>
      <c r="RT833" s="13"/>
      <c r="RU833" s="13"/>
      <c r="RV833" s="13"/>
      <c r="RW833" s="13"/>
      <c r="RX833" s="13"/>
      <c r="RY833" s="13"/>
      <c r="RZ833" s="13"/>
      <c r="SA833" s="13"/>
      <c r="SB833" s="13"/>
      <c r="SC833" s="13"/>
      <c r="SD833" s="13"/>
      <c r="SE833" s="13"/>
      <c r="SF833" s="13"/>
      <c r="SG833" s="13"/>
      <c r="SH833" s="13"/>
      <c r="SI833" s="13"/>
      <c r="SJ833" s="13"/>
      <c r="SK833" s="13"/>
      <c r="SL833" s="13"/>
      <c r="SM833" s="13"/>
      <c r="SN833" s="13"/>
      <c r="SO833" s="13"/>
      <c r="SP833" s="13"/>
      <c r="SQ833" s="13"/>
      <c r="SR833" s="13"/>
      <c r="SS833" s="13"/>
      <c r="ST833" s="13"/>
      <c r="SU833" s="13"/>
      <c r="SV833" s="13"/>
      <c r="SW833" s="13"/>
      <c r="SX833" s="13"/>
      <c r="SY833" s="13"/>
      <c r="SZ833" s="13"/>
      <c r="TA833" s="13"/>
      <c r="TB833" s="13"/>
      <c r="TC833" s="13"/>
      <c r="TD833" s="13"/>
      <c r="TE833" s="13"/>
      <c r="TF833" s="13"/>
      <c r="TG833" s="13"/>
      <c r="TH833" s="13"/>
      <c r="TI833" s="13"/>
      <c r="TJ833" s="13"/>
      <c r="TK833" s="13"/>
      <c r="TL833" s="13"/>
      <c r="TM833" s="13"/>
      <c r="TN833" s="13"/>
      <c r="TO833" s="13"/>
      <c r="TP833" s="13"/>
      <c r="TQ833" s="13"/>
      <c r="TR833" s="13"/>
      <c r="TS833" s="13"/>
      <c r="TT833" s="13"/>
      <c r="TU833" s="13"/>
      <c r="TV833" s="13"/>
      <c r="TW833" s="13"/>
      <c r="TX833" s="13"/>
      <c r="TY833" s="13"/>
      <c r="TZ833" s="13"/>
      <c r="UA833" s="13"/>
      <c r="UB833" s="13"/>
      <c r="UC833" s="13"/>
      <c r="UD833" s="13"/>
      <c r="UE833" s="13"/>
      <c r="UF833" s="13"/>
      <c r="UG833" s="13"/>
      <c r="UH833" s="13"/>
      <c r="UI833" s="13"/>
      <c r="UJ833" s="13"/>
      <c r="UK833" s="13"/>
      <c r="UL833" s="13"/>
      <c r="UM833" s="13"/>
      <c r="UN833" s="13"/>
      <c r="UO833" s="13"/>
      <c r="UP833" s="13"/>
      <c r="UQ833" s="13"/>
      <c r="UR833" s="13"/>
      <c r="US833" s="13"/>
      <c r="UT833" s="13"/>
      <c r="UU833" s="13"/>
      <c r="UV833" s="13"/>
      <c r="UW833" s="13"/>
      <c r="UX833" s="13"/>
      <c r="UY833" s="13"/>
      <c r="UZ833" s="13"/>
      <c r="VA833" s="13"/>
      <c r="VB833" s="13"/>
      <c r="VC833" s="13"/>
      <c r="VD833" s="13"/>
      <c r="VE833" s="13"/>
      <c r="VF833" s="13"/>
      <c r="VG833" s="13"/>
      <c r="VH833" s="13"/>
      <c r="VI833" s="13"/>
      <c r="VJ833" s="13"/>
      <c r="VK833" s="13"/>
      <c r="VL833" s="13"/>
      <c r="VM833" s="13"/>
      <c r="VN833" s="13"/>
      <c r="VO833" s="13"/>
      <c r="VP833" s="13"/>
      <c r="VQ833" s="13"/>
      <c r="VR833" s="13"/>
      <c r="VS833" s="13"/>
      <c r="VT833" s="13"/>
      <c r="VU833" s="13"/>
      <c r="VV833" s="13"/>
      <c r="VW833" s="13"/>
      <c r="VX833" s="13"/>
      <c r="VY833" s="13"/>
      <c r="VZ833" s="13"/>
      <c r="WA833" s="13"/>
      <c r="WB833" s="13"/>
      <c r="WC833" s="13"/>
      <c r="WD833" s="13"/>
      <c r="WE833" s="13"/>
      <c r="WF833" s="13"/>
      <c r="WG833" s="13"/>
      <c r="WH833" s="13"/>
      <c r="WI833" s="13"/>
      <c r="WJ833" s="13"/>
      <c r="WK833" s="13"/>
      <c r="WL833" s="13"/>
      <c r="WM833" s="13"/>
      <c r="WN833" s="13"/>
      <c r="WO833" s="13"/>
      <c r="WP833" s="13"/>
      <c r="WQ833" s="13"/>
      <c r="WR833" s="13"/>
      <c r="WS833" s="13"/>
      <c r="WT833" s="13"/>
      <c r="WU833" s="13"/>
      <c r="WV833" s="13"/>
      <c r="WW833" s="13"/>
      <c r="WX833" s="13"/>
      <c r="WY833" s="13"/>
      <c r="WZ833" s="13"/>
      <c r="XA833" s="13"/>
      <c r="XB833" s="13"/>
      <c r="XC833" s="13"/>
      <c r="XD833" s="13"/>
      <c r="XE833" s="13"/>
      <c r="XF833" s="13"/>
      <c r="XG833" s="13"/>
      <c r="XH833" s="13"/>
      <c r="XI833" s="13"/>
      <c r="XJ833" s="13"/>
      <c r="XK833" s="13"/>
      <c r="XL833" s="13"/>
      <c r="XM833" s="13"/>
      <c r="XN833" s="13"/>
      <c r="XO833" s="13"/>
      <c r="XP833" s="13"/>
      <c r="XQ833" s="13"/>
      <c r="XR833" s="13"/>
      <c r="XS833" s="13"/>
      <c r="XT833" s="13"/>
      <c r="XU833" s="13"/>
      <c r="XV833" s="13"/>
      <c r="XW833" s="13"/>
      <c r="XX833" s="13"/>
      <c r="XY833" s="13"/>
      <c r="XZ833" s="13"/>
      <c r="YA833" s="13"/>
      <c r="YB833" s="13"/>
      <c r="YC833" s="13"/>
      <c r="YD833" s="13"/>
      <c r="YE833" s="13"/>
      <c r="YF833" s="13"/>
      <c r="YG833" s="13"/>
      <c r="YH833" s="13"/>
      <c r="YI833" s="13"/>
      <c r="YJ833" s="13"/>
      <c r="YK833" s="13"/>
      <c r="YL833" s="13"/>
      <c r="YM833" s="13"/>
      <c r="YN833" s="13"/>
      <c r="YO833" s="13"/>
      <c r="YP833" s="13"/>
      <c r="YQ833" s="13"/>
      <c r="YR833" s="13"/>
      <c r="YS833" s="13"/>
      <c r="YT833" s="13"/>
      <c r="YU833" s="13"/>
      <c r="YV833" s="13"/>
      <c r="YW833" s="13"/>
      <c r="YX833" s="13"/>
      <c r="YY833" s="13"/>
      <c r="YZ833" s="13"/>
      <c r="ZA833" s="13"/>
      <c r="ZB833" s="13"/>
      <c r="ZC833" s="13"/>
      <c r="ZD833" s="13"/>
      <c r="ZE833" s="13"/>
      <c r="ZF833" s="13"/>
      <c r="ZG833" s="13"/>
      <c r="ZH833" s="13"/>
      <c r="ZI833" s="13"/>
      <c r="ZJ833" s="13"/>
      <c r="ZK833" s="13"/>
      <c r="ZL833" s="13"/>
      <c r="ZM833" s="13"/>
      <c r="ZN833" s="13"/>
      <c r="ZO833" s="13"/>
      <c r="ZP833" s="13"/>
      <c r="ZQ833" s="13"/>
      <c r="ZR833" s="13"/>
      <c r="ZS833" s="13"/>
      <c r="ZT833" s="13"/>
      <c r="ZU833" s="13"/>
      <c r="ZV833" s="13"/>
      <c r="ZW833" s="13"/>
      <c r="ZX833" s="13"/>
      <c r="ZY833" s="13"/>
      <c r="ZZ833" s="13"/>
      <c r="AAA833" s="13"/>
      <c r="AAB833" s="13"/>
      <c r="AAC833" s="13"/>
      <c r="AAD833" s="13"/>
      <c r="AAE833" s="13"/>
      <c r="AAF833" s="13"/>
      <c r="AAG833" s="13"/>
      <c r="AAH833" s="13"/>
      <c r="AAI833" s="13"/>
      <c r="AAJ833" s="13"/>
      <c r="AAK833" s="13"/>
      <c r="AAL833" s="13"/>
      <c r="AAM833" s="13"/>
      <c r="AAN833" s="13"/>
      <c r="AAO833" s="13"/>
      <c r="AAP833" s="13"/>
      <c r="AAQ833" s="13"/>
      <c r="AAR833" s="13"/>
      <c r="AAS833" s="13"/>
      <c r="AAT833" s="13"/>
      <c r="AAU833" s="13"/>
      <c r="AAV833" s="13"/>
      <c r="AAW833" s="13"/>
      <c r="AAX833" s="13"/>
      <c r="AAY833" s="13"/>
      <c r="AAZ833" s="13"/>
      <c r="ABA833" s="13"/>
      <c r="ABB833" s="13"/>
      <c r="ABC833" s="13"/>
      <c r="ABD833" s="13"/>
      <c r="ABE833" s="13"/>
      <c r="ABF833" s="13"/>
      <c r="ABG833" s="13"/>
      <c r="ABH833" s="13"/>
      <c r="ABI833" s="13"/>
      <c r="ABJ833" s="13"/>
      <c r="ABK833" s="13"/>
      <c r="ABL833" s="13"/>
      <c r="ABM833" s="13"/>
      <c r="ABN833" s="13"/>
      <c r="ABO833" s="13"/>
      <c r="ABP833" s="13"/>
      <c r="ABQ833" s="13"/>
      <c r="ABR833" s="13"/>
      <c r="ABS833" s="13"/>
      <c r="ABT833" s="13"/>
      <c r="ABU833" s="13"/>
      <c r="ABV833" s="13"/>
      <c r="ABW833" s="13"/>
      <c r="ABX833" s="13"/>
      <c r="ABY833" s="13"/>
      <c r="ABZ833" s="13"/>
      <c r="ACA833" s="13"/>
      <c r="ACB833" s="13"/>
      <c r="ACC833" s="13"/>
      <c r="ACD833" s="13"/>
      <c r="ACE833" s="13"/>
      <c r="ACF833" s="13"/>
      <c r="ACG833" s="13"/>
      <c r="ACH833" s="13"/>
      <c r="ACI833" s="13"/>
      <c r="ACJ833" s="13"/>
      <c r="ACK833" s="13"/>
      <c r="ACL833" s="13"/>
      <c r="ACM833" s="13"/>
      <c r="ACN833" s="13"/>
      <c r="ACO833" s="13"/>
      <c r="ACP833" s="13"/>
      <c r="ACQ833" s="13"/>
      <c r="ACR833" s="13"/>
      <c r="ACS833" s="13"/>
      <c r="ACT833" s="13"/>
      <c r="ACU833" s="13"/>
      <c r="ACV833" s="13"/>
      <c r="ACW833" s="13"/>
      <c r="ACX833" s="13"/>
      <c r="ACY833" s="13"/>
      <c r="ACZ833" s="13"/>
      <c r="ADA833" s="13"/>
      <c r="ADB833" s="13"/>
      <c r="ADC833" s="13"/>
      <c r="ADD833" s="13"/>
      <c r="ADE833" s="13"/>
      <c r="ADF833" s="13"/>
      <c r="ADG833" s="13"/>
      <c r="ADH833" s="13"/>
      <c r="ADI833" s="13"/>
      <c r="ADJ833" s="13"/>
      <c r="ADK833" s="13"/>
      <c r="ADL833" s="13"/>
      <c r="ADM833" s="13"/>
      <c r="ADN833" s="13"/>
      <c r="ADO833" s="13"/>
      <c r="ADP833" s="13"/>
      <c r="ADQ833" s="13"/>
      <c r="ADR833" s="13"/>
      <c r="ADS833" s="13"/>
      <c r="ADT833" s="13"/>
      <c r="ADU833" s="13"/>
      <c r="ADV833" s="13"/>
      <c r="ADW833" s="13"/>
      <c r="ADX833" s="13"/>
      <c r="ADY833" s="13"/>
      <c r="ADZ833" s="13"/>
      <c r="AEA833" s="13"/>
      <c r="AEB833" s="13"/>
      <c r="AEC833" s="13"/>
      <c r="AED833" s="13"/>
      <c r="AEE833" s="13"/>
      <c r="AEF833" s="13"/>
      <c r="AEG833" s="13"/>
      <c r="AEH833" s="13"/>
      <c r="AEI833" s="13"/>
      <c r="AEJ833" s="13"/>
      <c r="AEK833" s="13"/>
      <c r="AEL833" s="13"/>
      <c r="AEM833" s="13"/>
      <c r="AEN833" s="13"/>
      <c r="AEO833" s="13"/>
      <c r="AEP833" s="13"/>
      <c r="AEQ833" s="13"/>
      <c r="AER833" s="13"/>
      <c r="AES833" s="13"/>
      <c r="AET833" s="13"/>
      <c r="AEU833" s="13"/>
      <c r="AEV833" s="13"/>
      <c r="AEW833" s="13"/>
      <c r="AEX833" s="13"/>
      <c r="AEY833" s="13"/>
      <c r="AEZ833" s="13"/>
      <c r="AFA833" s="13"/>
      <c r="AFB833" s="13"/>
      <c r="AFC833" s="13"/>
      <c r="AFD833" s="13"/>
      <c r="AFE833" s="13"/>
      <c r="AFF833" s="13"/>
      <c r="AFG833" s="13"/>
      <c r="AFH833" s="13"/>
      <c r="AFI833" s="13"/>
      <c r="AFJ833" s="13"/>
      <c r="AFK833" s="13"/>
      <c r="AFL833" s="13"/>
      <c r="AFM833" s="13"/>
      <c r="AFN833" s="13"/>
      <c r="AFO833" s="13"/>
      <c r="AFP833" s="13"/>
      <c r="AFQ833" s="13"/>
      <c r="AFR833" s="13"/>
      <c r="AFS833" s="13"/>
      <c r="AFT833" s="13"/>
      <c r="AFU833" s="13"/>
      <c r="AFV833" s="13"/>
      <c r="AFW833" s="13"/>
      <c r="AFX833" s="13"/>
      <c r="AFY833" s="13"/>
      <c r="AFZ833" s="13"/>
      <c r="AGA833" s="13"/>
      <c r="AGB833" s="13"/>
      <c r="AGC833" s="13"/>
      <c r="AGD833" s="13"/>
      <c r="AGE833" s="13"/>
      <c r="AGF833" s="13"/>
      <c r="AGG833" s="13"/>
      <c r="AGH833" s="13"/>
      <c r="AGI833" s="13"/>
      <c r="AGJ833" s="13"/>
      <c r="AGK833" s="13"/>
      <c r="AGL833" s="13"/>
      <c r="AGM833" s="13"/>
      <c r="AGN833" s="13"/>
      <c r="AGO833" s="13"/>
      <c r="AGP833" s="13"/>
      <c r="AGQ833" s="13"/>
      <c r="AGR833" s="13"/>
      <c r="AGS833" s="13"/>
      <c r="AGT833" s="13"/>
      <c r="AGU833" s="13"/>
      <c r="AGV833" s="13"/>
      <c r="AGW833" s="13"/>
      <c r="AGX833" s="13"/>
      <c r="AGY833" s="13"/>
      <c r="AGZ833" s="13"/>
      <c r="AHA833" s="13"/>
      <c r="AHB833" s="13"/>
      <c r="AHC833" s="13"/>
      <c r="AHD833" s="13"/>
      <c r="AHE833" s="13"/>
      <c r="AHF833" s="13"/>
      <c r="AHG833" s="13"/>
      <c r="AHH833" s="13"/>
      <c r="AHI833" s="13"/>
      <c r="AHJ833" s="13"/>
      <c r="AHK833" s="13"/>
      <c r="AHL833" s="13"/>
      <c r="AHM833" s="13"/>
      <c r="AHN833" s="13"/>
      <c r="AHO833" s="13"/>
      <c r="AHP833" s="13"/>
      <c r="AHQ833" s="13"/>
      <c r="AHR833" s="13"/>
      <c r="AHS833" s="13"/>
      <c r="AHT833" s="13"/>
      <c r="AHU833" s="13"/>
      <c r="AHV833" s="13"/>
      <c r="AHW833" s="13"/>
      <c r="AHX833" s="13"/>
      <c r="AHY833" s="13"/>
      <c r="AHZ833" s="13"/>
      <c r="AIA833" s="13"/>
      <c r="AIB833" s="13"/>
      <c r="AIC833" s="13"/>
      <c r="AID833" s="13"/>
      <c r="AIE833" s="13"/>
      <c r="AIF833" s="13"/>
      <c r="AIG833" s="13"/>
      <c r="AIH833" s="13"/>
      <c r="AII833" s="13"/>
      <c r="AIJ833" s="13"/>
      <c r="AIK833" s="13"/>
      <c r="AIL833" s="13"/>
      <c r="AIM833" s="13"/>
      <c r="AIN833" s="13"/>
      <c r="AIO833" s="13"/>
      <c r="AIP833" s="13"/>
      <c r="AIQ833" s="13"/>
      <c r="AIR833" s="13"/>
      <c r="AIS833" s="13"/>
      <c r="AIT833" s="13"/>
      <c r="AIU833" s="13"/>
      <c r="AIV833" s="13"/>
      <c r="AIW833" s="13"/>
      <c r="AIX833" s="13"/>
      <c r="AIY833" s="13"/>
      <c r="AIZ833" s="13"/>
      <c r="AJA833" s="13"/>
      <c r="AJB833" s="13"/>
      <c r="AJC833" s="13"/>
      <c r="AJD833" s="13"/>
      <c r="AJE833" s="13"/>
      <c r="AJF833" s="13"/>
      <c r="AJG833" s="13"/>
      <c r="AJH833" s="13"/>
      <c r="AJI833" s="13"/>
      <c r="AJJ833" s="13"/>
      <c r="AJK833" s="13"/>
      <c r="AJL833" s="13"/>
      <c r="AJM833" s="13"/>
      <c r="AJN833" s="13"/>
      <c r="AJO833" s="13"/>
      <c r="AJP833" s="13"/>
      <c r="AJQ833" s="13"/>
      <c r="AJR833" s="13"/>
      <c r="AJS833" s="13"/>
      <c r="AJT833" s="13"/>
      <c r="AJU833" s="13"/>
      <c r="AJV833" s="13"/>
      <c r="AJW833" s="13"/>
      <c r="AJX833" s="13"/>
      <c r="AJY833" s="13"/>
      <c r="AJZ833" s="13"/>
      <c r="AKA833" s="13"/>
      <c r="AKB833" s="13"/>
      <c r="AKC833" s="13"/>
      <c r="AKD833" s="13"/>
      <c r="AKE833" s="13"/>
      <c r="AKF833" s="13"/>
      <c r="AKG833" s="13"/>
      <c r="AKH833" s="13"/>
      <c r="AKI833" s="13"/>
      <c r="AKJ833" s="13"/>
      <c r="AKK833" s="13"/>
      <c r="AKL833" s="13"/>
      <c r="AKM833" s="13"/>
      <c r="AKN833" s="13"/>
      <c r="AKO833" s="13"/>
      <c r="AKP833" s="13"/>
      <c r="AKQ833" s="13"/>
      <c r="AKR833" s="13"/>
      <c r="AKS833" s="13"/>
      <c r="AKT833" s="13"/>
      <c r="AKU833" s="13"/>
      <c r="AKV833" s="13"/>
      <c r="AKW833" s="13"/>
      <c r="AKX833" s="13"/>
      <c r="AKY833" s="13"/>
      <c r="AKZ833" s="13"/>
      <c r="ALA833" s="13"/>
      <c r="ALB833" s="13"/>
      <c r="ALC833" s="13"/>
      <c r="ALD833" s="13"/>
      <c r="ALE833" s="13"/>
      <c r="ALF833" s="13"/>
      <c r="ALG833" s="13"/>
      <c r="ALH833" s="13"/>
      <c r="ALI833" s="13"/>
      <c r="ALJ833" s="13"/>
      <c r="ALK833" s="13"/>
      <c r="ALL833" s="13"/>
      <c r="ALM833" s="13"/>
      <c r="ALN833" s="13"/>
      <c r="ALO833" s="13"/>
      <c r="ALP833" s="13"/>
      <c r="ALQ833" s="13"/>
      <c r="ALR833" s="13"/>
      <c r="ALS833" s="13"/>
      <c r="ALT833" s="13"/>
      <c r="ALU833" s="13"/>
      <c r="ALV833" s="13"/>
      <c r="ALW833" s="13"/>
      <c r="ALX833" s="13"/>
      <c r="ALY833" s="13"/>
      <c r="ALZ833" s="13"/>
      <c r="AMA833" s="13"/>
      <c r="AMB833" s="13"/>
      <c r="AMC833" s="13"/>
      <c r="AMD833" s="13"/>
      <c r="AME833" s="13"/>
      <c r="AMF833" s="13"/>
      <c r="AMG833" s="13"/>
      <c r="AMH833" s="13"/>
      <c r="AMI833" s="13"/>
      <c r="AMJ833" s="13"/>
      <c r="AMK833" s="13"/>
      <c r="AML833" s="13"/>
      <c r="AMM833" s="13"/>
      <c r="AMN833" s="13"/>
      <c r="AMO833" s="13"/>
      <c r="AMP833" s="13"/>
      <c r="AMQ833" s="13"/>
      <c r="AMR833" s="13"/>
      <c r="AMS833" s="13"/>
      <c r="AMT833" s="13"/>
      <c r="AMU833" s="13"/>
      <c r="AMV833" s="13"/>
      <c r="AMW833" s="13"/>
      <c r="AMX833" s="13"/>
      <c r="AMY833" s="13"/>
      <c r="AMZ833" s="13"/>
      <c r="ANA833" s="13"/>
      <c r="ANB833" s="13"/>
      <c r="ANC833" s="13"/>
      <c r="AND833" s="13"/>
      <c r="ANE833" s="13"/>
      <c r="ANF833" s="13"/>
      <c r="ANG833" s="13"/>
      <c r="ANH833" s="13"/>
      <c r="ANI833" s="13"/>
      <c r="ANJ833" s="13"/>
      <c r="ANK833" s="13"/>
      <c r="ANL833" s="13"/>
      <c r="ANM833" s="13"/>
      <c r="ANN833" s="13"/>
      <c r="ANO833" s="13"/>
      <c r="ANP833" s="13"/>
      <c r="ANQ833" s="13"/>
      <c r="ANR833" s="13"/>
      <c r="ANS833" s="13"/>
      <c r="ANT833" s="13"/>
      <c r="ANU833" s="13"/>
      <c r="ANV833" s="13"/>
      <c r="ANW833" s="13"/>
      <c r="ANX833" s="13"/>
      <c r="ANY833" s="13"/>
      <c r="ANZ833" s="13"/>
      <c r="AOA833" s="13"/>
      <c r="AOB833" s="13"/>
      <c r="AOC833" s="13"/>
      <c r="AOD833" s="13"/>
      <c r="AOE833" s="13"/>
      <c r="AOF833" s="13"/>
      <c r="AOG833" s="13"/>
      <c r="AOH833" s="13"/>
      <c r="AOI833" s="13"/>
      <c r="AOJ833" s="13"/>
      <c r="AOK833" s="13"/>
      <c r="AOL833" s="13"/>
      <c r="AOM833" s="13"/>
      <c r="AON833" s="13"/>
      <c r="AOO833" s="13"/>
      <c r="AOP833" s="13"/>
      <c r="AOQ833" s="13"/>
      <c r="AOR833" s="13"/>
      <c r="AOS833" s="13"/>
      <c r="AOT833" s="13"/>
      <c r="AOU833" s="13"/>
      <c r="AOV833" s="13"/>
      <c r="AOW833" s="13"/>
      <c r="AOX833" s="13"/>
      <c r="AOY833" s="13"/>
      <c r="AOZ833" s="13"/>
      <c r="APA833" s="13"/>
      <c r="APB833" s="13"/>
      <c r="APC833" s="13"/>
      <c r="APD833" s="13"/>
      <c r="APE833" s="13"/>
      <c r="APF833" s="13"/>
      <c r="APG833" s="13"/>
      <c r="APH833" s="13"/>
      <c r="API833" s="13"/>
      <c r="APJ833" s="13"/>
      <c r="APK833" s="13"/>
      <c r="APL833" s="13"/>
      <c r="APM833" s="13"/>
      <c r="APN833" s="13"/>
      <c r="APO833" s="13"/>
      <c r="APP833" s="13"/>
      <c r="APQ833" s="13"/>
      <c r="APR833" s="13"/>
      <c r="APS833" s="13"/>
      <c r="APT833" s="13"/>
      <c r="APU833" s="13"/>
      <c r="APV833" s="13"/>
      <c r="APW833" s="13"/>
      <c r="APX833" s="13"/>
      <c r="APY833" s="13"/>
      <c r="APZ833" s="13"/>
      <c r="AQA833" s="13"/>
      <c r="AQB833" s="13"/>
      <c r="AQC833" s="13"/>
      <c r="AQD833" s="13"/>
      <c r="AQE833" s="13"/>
      <c r="AQF833" s="13"/>
      <c r="AQG833" s="13"/>
      <c r="AQH833" s="13"/>
      <c r="AQI833" s="13"/>
      <c r="AQJ833" s="13"/>
      <c r="AQK833" s="13"/>
      <c r="AQL833" s="13"/>
      <c r="AQM833" s="13"/>
      <c r="AQN833" s="13"/>
      <c r="AQO833" s="13"/>
      <c r="AQP833" s="13"/>
      <c r="AQQ833" s="13"/>
      <c r="AQR833" s="13"/>
      <c r="AQS833" s="13"/>
      <c r="AQT833" s="13"/>
      <c r="AQU833" s="13"/>
      <c r="AQV833" s="13"/>
      <c r="AQW833" s="13"/>
      <c r="AQX833" s="13"/>
      <c r="AQY833" s="13"/>
      <c r="AQZ833" s="13"/>
      <c r="ARA833" s="13"/>
      <c r="ARB833" s="13"/>
      <c r="ARC833" s="13"/>
      <c r="ARD833" s="13"/>
      <c r="ARE833" s="13"/>
      <c r="ARF833" s="13"/>
      <c r="ARG833" s="13"/>
      <c r="ARH833" s="13"/>
      <c r="ARI833" s="13"/>
      <c r="ARJ833" s="13"/>
      <c r="ARK833" s="13"/>
      <c r="ARL833" s="13"/>
      <c r="ARM833" s="13"/>
      <c r="ARN833" s="13"/>
      <c r="ARO833" s="13"/>
      <c r="ARP833" s="13"/>
      <c r="ARQ833" s="13"/>
      <c r="ARR833" s="13"/>
      <c r="ARS833" s="13"/>
      <c r="ART833" s="13"/>
      <c r="ARU833" s="13"/>
      <c r="ARV833" s="13"/>
      <c r="ARW833" s="13"/>
      <c r="ARX833" s="13"/>
      <c r="ARY833" s="13"/>
      <c r="ARZ833" s="13"/>
      <c r="ASA833" s="13"/>
      <c r="ASB833" s="13"/>
      <c r="ASC833" s="13"/>
      <c r="ASD833" s="13"/>
      <c r="ASE833" s="13"/>
      <c r="ASF833" s="13"/>
      <c r="ASG833" s="13"/>
      <c r="ASH833" s="13"/>
      <c r="ASI833" s="13"/>
      <c r="ASJ833" s="13"/>
      <c r="ASK833" s="13"/>
      <c r="ASL833" s="13"/>
      <c r="ASM833" s="13"/>
      <c r="ASN833" s="13"/>
      <c r="ASO833" s="13"/>
      <c r="ASP833" s="13"/>
      <c r="ASQ833" s="13"/>
      <c r="ASR833" s="13"/>
      <c r="ASS833" s="13"/>
      <c r="AST833" s="13"/>
      <c r="ASU833" s="13"/>
      <c r="ASV833" s="13"/>
      <c r="ASW833" s="13"/>
      <c r="ASX833" s="13"/>
      <c r="ASY833" s="13"/>
      <c r="ASZ833" s="13"/>
      <c r="ATA833" s="13"/>
      <c r="ATB833" s="13"/>
      <c r="ATC833" s="13"/>
      <c r="ATD833" s="13"/>
      <c r="ATE833" s="13"/>
      <c r="ATF833" s="13"/>
      <c r="ATG833" s="13"/>
      <c r="ATH833" s="13"/>
      <c r="ATI833" s="13"/>
      <c r="ATJ833" s="13"/>
      <c r="ATK833" s="13"/>
      <c r="ATL833" s="13"/>
      <c r="ATM833" s="13"/>
      <c r="ATN833" s="13"/>
      <c r="ATO833" s="13"/>
      <c r="ATP833" s="13"/>
      <c r="ATQ833" s="13"/>
      <c r="ATR833" s="13"/>
      <c r="ATS833" s="13"/>
      <c r="ATT833" s="13"/>
      <c r="ATU833" s="13"/>
      <c r="ATV833" s="13"/>
      <c r="ATW833" s="13"/>
      <c r="ATX833" s="13"/>
      <c r="ATY833" s="13"/>
      <c r="ATZ833" s="13"/>
      <c r="AUA833" s="13"/>
      <c r="AUB833" s="13"/>
      <c r="AUC833" s="13"/>
      <c r="AUD833" s="13"/>
      <c r="AUE833" s="13"/>
      <c r="AUF833" s="13"/>
      <c r="AUG833" s="13"/>
      <c r="AUH833" s="13"/>
      <c r="AUI833" s="13"/>
      <c r="AUJ833" s="13"/>
      <c r="AUK833" s="13"/>
      <c r="AUL833" s="13"/>
      <c r="AUM833" s="13"/>
      <c r="AUN833" s="13"/>
      <c r="AUO833" s="13"/>
      <c r="AUP833" s="13"/>
      <c r="AUQ833" s="13"/>
      <c r="AUR833" s="13"/>
      <c r="AUS833" s="13"/>
      <c r="AUT833" s="13"/>
      <c r="AUU833" s="13"/>
      <c r="AUV833" s="13"/>
      <c r="AUW833" s="13"/>
      <c r="AUX833" s="13"/>
      <c r="AUY833" s="13"/>
      <c r="AUZ833" s="13"/>
      <c r="AVA833" s="13"/>
      <c r="AVB833" s="13"/>
      <c r="AVC833" s="13"/>
      <c r="AVD833" s="13"/>
      <c r="AVE833" s="13"/>
      <c r="AVF833" s="13"/>
      <c r="AVG833" s="13"/>
      <c r="AVH833" s="13"/>
      <c r="AVI833" s="13"/>
      <c r="AVJ833" s="13"/>
      <c r="AVK833" s="13"/>
      <c r="AVL833" s="13"/>
      <c r="AVM833" s="13"/>
      <c r="AVN833" s="13"/>
      <c r="AVO833" s="13"/>
      <c r="AVP833" s="13"/>
      <c r="AVQ833" s="13"/>
      <c r="AVR833" s="13"/>
      <c r="AVS833" s="13"/>
      <c r="AVT833" s="13"/>
      <c r="AVU833" s="13"/>
      <c r="AVV833" s="13"/>
      <c r="AVW833" s="13"/>
      <c r="AVX833" s="13"/>
      <c r="AVY833" s="13"/>
      <c r="AVZ833" s="13"/>
      <c r="AWA833" s="13"/>
      <c r="AWB833" s="13"/>
      <c r="AWC833" s="13"/>
      <c r="AWD833" s="13"/>
      <c r="AWE833" s="13"/>
      <c r="AWF833" s="13"/>
      <c r="AWG833" s="13"/>
      <c r="AWH833" s="13"/>
      <c r="AWI833" s="13"/>
      <c r="AWJ833" s="13"/>
      <c r="AWK833" s="13"/>
      <c r="AWL833" s="13"/>
      <c r="AWM833" s="13"/>
      <c r="AWN833" s="13"/>
      <c r="AWO833" s="13"/>
      <c r="AWP833" s="13"/>
      <c r="AWQ833" s="13"/>
      <c r="AWR833" s="13"/>
      <c r="AWS833" s="13"/>
      <c r="AWT833" s="13"/>
      <c r="AWU833" s="13"/>
      <c r="AWV833" s="13"/>
      <c r="AWW833" s="13"/>
      <c r="AWX833" s="13"/>
      <c r="AWY833" s="13"/>
      <c r="AWZ833" s="13"/>
      <c r="AXA833" s="13"/>
      <c r="AXB833" s="13"/>
      <c r="AXC833" s="13"/>
      <c r="AXD833" s="13"/>
      <c r="AXE833" s="13"/>
      <c r="AXF833" s="13"/>
      <c r="AXG833" s="13"/>
      <c r="AXH833" s="13"/>
      <c r="AXI833" s="13"/>
      <c r="AXJ833" s="13"/>
      <c r="AXK833" s="13"/>
      <c r="AXL833" s="13"/>
      <c r="AXM833" s="13"/>
      <c r="AXN833" s="13"/>
      <c r="AXO833" s="13"/>
      <c r="AXP833" s="13"/>
      <c r="AXQ833" s="13"/>
      <c r="AXR833" s="13"/>
      <c r="AXS833" s="13"/>
      <c r="AXT833" s="13"/>
      <c r="AXU833" s="13"/>
      <c r="AXV833" s="13"/>
      <c r="AXW833" s="13"/>
      <c r="AXX833" s="13"/>
      <c r="AXY833" s="13"/>
      <c r="AXZ833" s="13"/>
      <c r="AYA833" s="13"/>
      <c r="AYB833" s="13"/>
      <c r="AYC833" s="13"/>
      <c r="AYD833" s="13"/>
      <c r="AYE833" s="13"/>
      <c r="AYF833" s="13"/>
      <c r="AYG833" s="13"/>
      <c r="AYH833" s="13"/>
      <c r="AYI833" s="13"/>
      <c r="AYJ833" s="13"/>
      <c r="AYK833" s="13"/>
      <c r="AYL833" s="13"/>
      <c r="AYM833" s="13"/>
      <c r="AYN833" s="13"/>
      <c r="AYO833" s="13"/>
      <c r="AYP833" s="13"/>
      <c r="AYQ833" s="13"/>
      <c r="AYR833" s="13"/>
      <c r="AYS833" s="13"/>
      <c r="AYT833" s="13"/>
      <c r="AYU833" s="13"/>
      <c r="AYV833" s="13"/>
      <c r="AYW833" s="13"/>
      <c r="AYX833" s="13"/>
      <c r="AYY833" s="13"/>
      <c r="AYZ833" s="13"/>
      <c r="AZA833" s="13"/>
      <c r="AZB833" s="13"/>
      <c r="AZC833" s="13"/>
      <c r="AZD833" s="13"/>
      <c r="AZE833" s="13"/>
      <c r="AZF833" s="13"/>
      <c r="AZG833" s="13"/>
      <c r="AZH833" s="13"/>
      <c r="AZI833" s="13"/>
      <c r="AZJ833" s="13"/>
      <c r="AZK833" s="13"/>
      <c r="AZL833" s="13"/>
      <c r="AZM833" s="13"/>
      <c r="AZN833" s="13"/>
      <c r="AZO833" s="13"/>
      <c r="AZP833" s="13"/>
      <c r="AZQ833" s="13"/>
      <c r="AZR833" s="13"/>
      <c r="AZS833" s="13"/>
      <c r="AZT833" s="13"/>
      <c r="AZU833" s="13"/>
      <c r="AZV833" s="13"/>
      <c r="AZW833" s="13"/>
      <c r="AZX833" s="13"/>
      <c r="AZY833" s="13"/>
      <c r="AZZ833" s="13"/>
      <c r="BAA833" s="13"/>
      <c r="BAB833" s="13"/>
      <c r="BAC833" s="13"/>
      <c r="BAD833" s="13"/>
      <c r="BAE833" s="13"/>
      <c r="BAF833" s="13"/>
      <c r="BAG833" s="13"/>
      <c r="BAH833" s="13"/>
      <c r="BAI833" s="13"/>
      <c r="BAJ833" s="13"/>
      <c r="BAK833" s="13"/>
      <c r="BAL833" s="13"/>
      <c r="BAM833" s="13"/>
      <c r="BAN833" s="13"/>
      <c r="BAO833" s="13"/>
      <c r="BAP833" s="13"/>
      <c r="BAQ833" s="13"/>
      <c r="BAR833" s="13"/>
      <c r="BAS833" s="13"/>
      <c r="BAT833" s="13"/>
      <c r="BAU833" s="13"/>
      <c r="BAV833" s="13"/>
      <c r="BAW833" s="13"/>
      <c r="BAX833" s="13"/>
      <c r="BAY833" s="13"/>
      <c r="BAZ833" s="13"/>
      <c r="BBA833" s="13"/>
      <c r="BBB833" s="13"/>
      <c r="BBC833" s="13"/>
      <c r="BBD833" s="13"/>
      <c r="BBE833" s="13"/>
      <c r="BBF833" s="13"/>
      <c r="BBG833" s="13"/>
      <c r="BBH833" s="13"/>
      <c r="BBI833" s="13"/>
      <c r="BBJ833" s="13"/>
      <c r="BBK833" s="13"/>
      <c r="BBL833" s="13"/>
      <c r="BBM833" s="13"/>
      <c r="BBN833" s="13"/>
      <c r="BBO833" s="13"/>
      <c r="BBP833" s="13"/>
      <c r="BBQ833" s="13"/>
      <c r="BBR833" s="13"/>
      <c r="BBS833" s="13"/>
      <c r="BBT833" s="13"/>
      <c r="BBU833" s="13"/>
      <c r="BBV833" s="13"/>
      <c r="BBW833" s="13"/>
      <c r="BBX833" s="13"/>
      <c r="BBY833" s="13"/>
      <c r="BBZ833" s="13"/>
      <c r="BCA833" s="13"/>
      <c r="BCB833" s="13"/>
      <c r="BCC833" s="13"/>
      <c r="BCD833" s="13"/>
      <c r="BCE833" s="13"/>
      <c r="BCF833" s="13"/>
      <c r="BCG833" s="13"/>
      <c r="BCH833" s="13"/>
      <c r="BCI833" s="13"/>
      <c r="BCJ833" s="13"/>
      <c r="BCK833" s="13"/>
      <c r="BCL833" s="13"/>
      <c r="BCM833" s="13"/>
      <c r="BCN833" s="13"/>
      <c r="BCO833" s="13"/>
      <c r="BCP833" s="13"/>
      <c r="BCQ833" s="13"/>
      <c r="BCR833" s="13"/>
      <c r="BCS833" s="13"/>
      <c r="BCT833" s="13"/>
      <c r="BCU833" s="13"/>
      <c r="BCV833" s="13"/>
      <c r="BCW833" s="13"/>
      <c r="BCX833" s="13"/>
      <c r="BCY833" s="13"/>
      <c r="BCZ833" s="13"/>
      <c r="BDA833" s="13"/>
      <c r="BDB833" s="13"/>
      <c r="BDC833" s="13"/>
      <c r="BDD833" s="13"/>
      <c r="BDE833" s="13"/>
      <c r="BDF833" s="13"/>
      <c r="BDG833" s="13"/>
      <c r="BDH833" s="13"/>
      <c r="BDI833" s="13"/>
      <c r="BDJ833" s="13"/>
      <c r="BDK833" s="13"/>
      <c r="BDL833" s="13"/>
      <c r="BDM833" s="13"/>
      <c r="BDN833" s="13"/>
      <c r="BDO833" s="13"/>
      <c r="BDP833" s="13"/>
      <c r="BDQ833" s="13"/>
      <c r="BDR833" s="13"/>
      <c r="BDS833" s="13"/>
      <c r="BDT833" s="13"/>
      <c r="BDU833" s="13"/>
      <c r="BDV833" s="13"/>
      <c r="BDW833" s="13"/>
      <c r="BDX833" s="13"/>
      <c r="BDY833" s="13"/>
      <c r="BDZ833" s="13"/>
      <c r="BEA833" s="13"/>
      <c r="BEB833" s="13"/>
      <c r="BEC833" s="13"/>
      <c r="BED833" s="13"/>
      <c r="BEE833" s="13"/>
      <c r="BEF833" s="13"/>
      <c r="BEG833" s="13"/>
      <c r="BEH833" s="13"/>
      <c r="BEI833" s="13"/>
      <c r="BEJ833" s="13"/>
      <c r="BEK833" s="13"/>
      <c r="BEL833" s="13"/>
      <c r="BEM833" s="13"/>
      <c r="BEN833" s="13"/>
      <c r="BEO833" s="13"/>
      <c r="BEP833" s="13"/>
      <c r="BEQ833" s="13"/>
      <c r="BER833" s="13"/>
      <c r="BES833" s="13"/>
      <c r="BET833" s="13"/>
      <c r="BEU833" s="13"/>
      <c r="BEV833" s="13"/>
      <c r="BEW833" s="13"/>
      <c r="BEX833" s="13"/>
      <c r="BEY833" s="13"/>
      <c r="BEZ833" s="13"/>
      <c r="BFA833" s="13"/>
      <c r="BFB833" s="13"/>
      <c r="BFC833" s="13"/>
      <c r="BFD833" s="13"/>
      <c r="BFE833" s="13"/>
      <c r="BFF833" s="13"/>
      <c r="BFG833" s="13"/>
      <c r="BFH833" s="13"/>
      <c r="BFI833" s="13"/>
      <c r="BFJ833" s="13"/>
      <c r="BFK833" s="13"/>
      <c r="BFL833" s="13"/>
      <c r="BFM833" s="13"/>
      <c r="BFN833" s="13"/>
      <c r="BFO833" s="13"/>
      <c r="BFP833" s="13"/>
      <c r="BFQ833" s="13"/>
      <c r="BFR833" s="13"/>
      <c r="BFS833" s="13"/>
      <c r="BFT833" s="13"/>
      <c r="BFU833" s="13"/>
      <c r="BFV833" s="13"/>
      <c r="BFW833" s="13"/>
      <c r="BFX833" s="13"/>
      <c r="BFY833" s="13"/>
      <c r="BFZ833" s="13"/>
      <c r="BGA833" s="13"/>
      <c r="BGB833" s="13"/>
      <c r="BGC833" s="13"/>
      <c r="BGD833" s="13"/>
      <c r="BGE833" s="13"/>
      <c r="BGF833" s="13"/>
      <c r="BGG833" s="13"/>
      <c r="BGH833" s="13"/>
      <c r="BGI833" s="13"/>
      <c r="BGJ833" s="13"/>
      <c r="BGK833" s="13"/>
      <c r="BGL833" s="13"/>
      <c r="BGM833" s="13"/>
      <c r="BGN833" s="13"/>
      <c r="BGO833" s="13"/>
      <c r="BGP833" s="13"/>
      <c r="BGQ833" s="13"/>
      <c r="BGR833" s="13"/>
      <c r="BGS833" s="13"/>
      <c r="BGT833" s="13"/>
      <c r="BGU833" s="13"/>
      <c r="BGV833" s="13"/>
      <c r="BGW833" s="13"/>
      <c r="BGX833" s="13"/>
      <c r="BGY833" s="13"/>
      <c r="BGZ833" s="13"/>
      <c r="BHA833" s="13"/>
      <c r="BHB833" s="13"/>
      <c r="BHC833" s="13"/>
      <c r="BHD833" s="13"/>
      <c r="BHE833" s="13"/>
      <c r="BHF833" s="13"/>
      <c r="BHG833" s="13"/>
      <c r="BHH833" s="13"/>
      <c r="BHI833" s="13"/>
      <c r="BHJ833" s="13"/>
      <c r="BHK833" s="13"/>
      <c r="BHL833" s="13"/>
      <c r="BHM833" s="13"/>
      <c r="BHN833" s="13"/>
      <c r="BHO833" s="13"/>
      <c r="BHP833" s="13"/>
      <c r="BHQ833" s="13"/>
      <c r="BHR833" s="13"/>
      <c r="BHS833" s="13"/>
      <c r="BHT833" s="13"/>
      <c r="BHU833" s="13"/>
      <c r="BHV833" s="13"/>
      <c r="BHW833" s="13"/>
      <c r="BHX833" s="13"/>
      <c r="BHY833" s="13"/>
      <c r="BHZ833" s="13"/>
      <c r="BIA833" s="13"/>
      <c r="BIB833" s="13"/>
      <c r="BIC833" s="13"/>
      <c r="BID833" s="13"/>
      <c r="BIE833" s="13"/>
      <c r="BIF833" s="13"/>
      <c r="BIG833" s="13"/>
      <c r="BIH833" s="13"/>
      <c r="BII833" s="13"/>
      <c r="BIJ833" s="13"/>
      <c r="BIK833" s="13"/>
      <c r="BIL833" s="13"/>
      <c r="BIM833" s="13"/>
      <c r="BIN833" s="13"/>
      <c r="BIO833" s="13"/>
      <c r="BIP833" s="13"/>
      <c r="BIQ833" s="13"/>
      <c r="BIR833" s="13"/>
      <c r="BIS833" s="13"/>
      <c r="BIT833" s="13"/>
      <c r="BIU833" s="13"/>
      <c r="BIV833" s="13"/>
      <c r="BIW833" s="13"/>
      <c r="BIX833" s="13"/>
      <c r="BIY833" s="13"/>
      <c r="BIZ833" s="13"/>
      <c r="BJA833" s="13"/>
      <c r="BJB833" s="13"/>
      <c r="BJC833" s="13"/>
      <c r="BJD833" s="13"/>
      <c r="BJE833" s="13"/>
      <c r="BJF833" s="13"/>
      <c r="BJG833" s="13"/>
      <c r="BJH833" s="13"/>
      <c r="BJI833" s="13"/>
      <c r="BJJ833" s="13"/>
      <c r="BJK833" s="13"/>
      <c r="BJL833" s="13"/>
      <c r="BJM833" s="13"/>
      <c r="BJN833" s="13"/>
      <c r="BJO833" s="13"/>
      <c r="BJP833" s="13"/>
      <c r="BJQ833" s="13"/>
      <c r="BJR833" s="13"/>
      <c r="BJS833" s="13"/>
      <c r="BJT833" s="13"/>
      <c r="BJU833" s="13"/>
      <c r="BJV833" s="13"/>
      <c r="BJW833" s="13"/>
      <c r="BJX833" s="13"/>
      <c r="BJY833" s="13"/>
      <c r="BJZ833" s="13"/>
      <c r="BKA833" s="13"/>
      <c r="BKB833" s="13"/>
      <c r="BKC833" s="13"/>
      <c r="BKD833" s="13"/>
      <c r="BKE833" s="13"/>
      <c r="BKF833" s="13"/>
      <c r="BKG833" s="13"/>
      <c r="BKH833" s="13"/>
      <c r="BKI833" s="13"/>
      <c r="BKJ833" s="13"/>
      <c r="BKK833" s="13"/>
      <c r="BKL833" s="13"/>
      <c r="BKM833" s="13"/>
      <c r="BKN833" s="13"/>
      <c r="BKO833" s="13"/>
      <c r="BKP833" s="13"/>
      <c r="BKQ833" s="13"/>
      <c r="BKR833" s="13"/>
      <c r="BKS833" s="13"/>
      <c r="BKT833" s="13"/>
      <c r="BKU833" s="13"/>
      <c r="BKV833" s="13"/>
      <c r="BKW833" s="13"/>
      <c r="BKX833" s="13"/>
      <c r="BKY833" s="13"/>
      <c r="BKZ833" s="13"/>
      <c r="BLA833" s="13"/>
      <c r="BLB833" s="13"/>
      <c r="BLC833" s="13"/>
      <c r="BLD833" s="13"/>
      <c r="BLE833" s="13"/>
      <c r="BLF833" s="13"/>
      <c r="BLG833" s="13"/>
      <c r="BLH833" s="13"/>
      <c r="BLI833" s="13"/>
      <c r="BLJ833" s="13"/>
      <c r="BLK833" s="13"/>
      <c r="BLL833" s="13"/>
      <c r="BLM833" s="13"/>
      <c r="BLN833" s="13"/>
      <c r="BLO833" s="13"/>
      <c r="BLP833" s="13"/>
      <c r="BLQ833" s="13"/>
      <c r="BLR833" s="13"/>
      <c r="BLS833" s="13"/>
      <c r="BLT833" s="13"/>
      <c r="BLU833" s="13"/>
      <c r="BLV833" s="13"/>
      <c r="BLW833" s="13"/>
      <c r="BLX833" s="13"/>
      <c r="BLY833" s="13"/>
      <c r="BLZ833" s="13"/>
      <c r="BMA833" s="13"/>
      <c r="BMB833" s="13"/>
      <c r="BMC833" s="13"/>
      <c r="BMD833" s="13"/>
      <c r="BME833" s="13"/>
      <c r="BMF833" s="13"/>
      <c r="BMG833" s="13"/>
      <c r="BMH833" s="13"/>
      <c r="BMI833" s="13"/>
      <c r="BMJ833" s="13"/>
      <c r="BMK833" s="13"/>
      <c r="BML833" s="13"/>
      <c r="BMM833" s="13"/>
      <c r="BMN833" s="13"/>
      <c r="BMO833" s="13"/>
      <c r="BMP833" s="13"/>
      <c r="BMQ833" s="13"/>
      <c r="BMR833" s="13"/>
      <c r="BMS833" s="13"/>
      <c r="BMT833" s="13"/>
      <c r="BMU833" s="13"/>
      <c r="BMV833" s="13"/>
      <c r="BMW833" s="13"/>
      <c r="BMX833" s="13"/>
      <c r="BMY833" s="13"/>
      <c r="BMZ833" s="13"/>
      <c r="BNA833" s="13"/>
      <c r="BNB833" s="13"/>
      <c r="BNC833" s="13"/>
      <c r="BND833" s="13"/>
      <c r="BNE833" s="13"/>
      <c r="BNF833" s="13"/>
      <c r="BNG833" s="13"/>
      <c r="BNH833" s="13"/>
      <c r="BNI833" s="13"/>
      <c r="BNJ833" s="13"/>
      <c r="BNK833" s="13"/>
      <c r="BNL833" s="13"/>
      <c r="BNM833" s="13"/>
      <c r="BNN833" s="13"/>
      <c r="BNO833" s="13"/>
      <c r="BNP833" s="13"/>
      <c r="BNQ833" s="13"/>
      <c r="BNR833" s="13"/>
      <c r="BNS833" s="13"/>
      <c r="BNT833" s="13"/>
      <c r="BNU833" s="13"/>
      <c r="BNV833" s="13"/>
      <c r="BNW833" s="13"/>
      <c r="BNX833" s="13"/>
      <c r="BNY833" s="13"/>
      <c r="BNZ833" s="13"/>
      <c r="BOA833" s="13"/>
      <c r="BOB833" s="13"/>
      <c r="BOC833" s="13"/>
      <c r="BOD833" s="13"/>
      <c r="BOE833" s="13"/>
      <c r="BOF833" s="13"/>
      <c r="BOG833" s="13"/>
      <c r="BOH833" s="13"/>
      <c r="BOI833" s="13"/>
      <c r="BOJ833" s="13"/>
      <c r="BOK833" s="13"/>
      <c r="BOL833" s="13"/>
      <c r="BOM833" s="13"/>
      <c r="BON833" s="13"/>
      <c r="BOO833" s="13"/>
      <c r="BOP833" s="13"/>
      <c r="BOQ833" s="13"/>
      <c r="BOR833" s="13"/>
      <c r="BOS833" s="13"/>
      <c r="BOT833" s="13"/>
      <c r="BOU833" s="13"/>
      <c r="BOV833" s="13"/>
      <c r="BOW833" s="13"/>
      <c r="BOX833" s="13"/>
      <c r="BOY833" s="13"/>
      <c r="BOZ833" s="13"/>
      <c r="BPA833" s="13"/>
      <c r="BPB833" s="13"/>
      <c r="BPC833" s="13"/>
      <c r="BPD833" s="13"/>
      <c r="BPE833" s="13"/>
      <c r="BPF833" s="13"/>
      <c r="BPG833" s="13"/>
      <c r="BPH833" s="13"/>
      <c r="BPI833" s="13"/>
      <c r="BPJ833" s="13"/>
      <c r="BPK833" s="13"/>
      <c r="BPL833" s="13"/>
      <c r="BPM833" s="13"/>
      <c r="BPN833" s="13"/>
      <c r="BPO833" s="13"/>
      <c r="BPP833" s="13"/>
      <c r="BPQ833" s="13"/>
      <c r="BPR833" s="13"/>
      <c r="BPS833" s="13"/>
      <c r="BPT833" s="13"/>
      <c r="BPU833" s="13"/>
      <c r="BPV833" s="13"/>
      <c r="BPW833" s="13"/>
      <c r="BPX833" s="13"/>
      <c r="BPY833" s="13"/>
      <c r="BPZ833" s="13"/>
      <c r="BQA833" s="13"/>
      <c r="BQB833" s="13"/>
      <c r="BQC833" s="13"/>
      <c r="BQD833" s="13"/>
      <c r="BQE833" s="13"/>
      <c r="BQF833" s="13"/>
      <c r="BQG833" s="13"/>
      <c r="BQH833" s="13"/>
      <c r="BQI833" s="13"/>
      <c r="BQJ833" s="13"/>
      <c r="BQK833" s="13"/>
      <c r="BQL833" s="13"/>
      <c r="BQM833" s="13"/>
      <c r="BQN833" s="13"/>
      <c r="BQO833" s="13"/>
      <c r="BQP833" s="13"/>
      <c r="BQQ833" s="13"/>
      <c r="BQR833" s="13"/>
      <c r="BQS833" s="13"/>
      <c r="BQT833" s="13"/>
      <c r="BQU833" s="13"/>
      <c r="BQV833" s="13"/>
      <c r="BQW833" s="13"/>
      <c r="BQX833" s="13"/>
      <c r="BQY833" s="13"/>
      <c r="BQZ833" s="13"/>
      <c r="BRA833" s="13"/>
      <c r="BRB833" s="13"/>
      <c r="BRC833" s="13"/>
      <c r="BRD833" s="13"/>
      <c r="BRE833" s="13"/>
      <c r="BRF833" s="13"/>
      <c r="BRG833" s="13"/>
      <c r="BRH833" s="13"/>
      <c r="BRI833" s="13"/>
      <c r="BRJ833" s="13"/>
      <c r="BRK833" s="13"/>
      <c r="BRL833" s="13"/>
      <c r="BRM833" s="13"/>
      <c r="BRN833" s="13"/>
      <c r="BRO833" s="13"/>
      <c r="BRP833" s="13"/>
      <c r="BRQ833" s="13"/>
      <c r="BRR833" s="13"/>
      <c r="BRS833" s="13"/>
      <c r="BRT833" s="13"/>
      <c r="BRU833" s="13"/>
      <c r="BRV833" s="13"/>
      <c r="BRW833" s="13"/>
      <c r="BRX833" s="13"/>
      <c r="BRY833" s="13"/>
      <c r="BRZ833" s="13"/>
      <c r="BSA833" s="13"/>
      <c r="BSB833" s="13"/>
      <c r="BSC833" s="13"/>
      <c r="BSD833" s="13"/>
      <c r="BSE833" s="13"/>
      <c r="BSF833" s="13"/>
      <c r="BSG833" s="13"/>
      <c r="BSH833" s="13"/>
      <c r="BSI833" s="13"/>
      <c r="BSJ833" s="13"/>
      <c r="BSK833" s="13"/>
      <c r="BSL833" s="13"/>
      <c r="BSM833" s="13"/>
      <c r="BSN833" s="13"/>
      <c r="BSO833" s="13"/>
      <c r="BSP833" s="13"/>
      <c r="BSQ833" s="13"/>
      <c r="BSR833" s="13"/>
      <c r="BSS833" s="13"/>
      <c r="BST833" s="13"/>
      <c r="BSU833" s="13"/>
      <c r="BSV833" s="13"/>
      <c r="BSW833" s="13"/>
      <c r="BSX833" s="13"/>
      <c r="BSY833" s="13"/>
      <c r="BSZ833" s="13"/>
      <c r="BTA833" s="13"/>
      <c r="BTB833" s="13"/>
      <c r="BTC833" s="13"/>
      <c r="BTD833" s="13"/>
      <c r="BTE833" s="13"/>
      <c r="BTF833" s="13"/>
      <c r="BTG833" s="13"/>
      <c r="BTH833" s="13"/>
      <c r="BTI833" s="13"/>
      <c r="BTJ833" s="13"/>
      <c r="BTK833" s="13"/>
      <c r="BTL833" s="13"/>
      <c r="BTM833" s="13"/>
      <c r="BTN833" s="13"/>
      <c r="BTO833" s="13"/>
      <c r="BTP833" s="13"/>
      <c r="BTQ833" s="13"/>
      <c r="BTR833" s="13"/>
      <c r="BTS833" s="13"/>
      <c r="BTT833" s="13"/>
      <c r="BTU833" s="13"/>
      <c r="BTV833" s="13"/>
      <c r="BTW833" s="13"/>
      <c r="BTX833" s="13"/>
      <c r="BTY833" s="13"/>
      <c r="BTZ833" s="13"/>
      <c r="BUA833" s="13"/>
      <c r="BUB833" s="13"/>
      <c r="BUC833" s="13"/>
      <c r="BUD833" s="13"/>
      <c r="BUE833" s="13"/>
      <c r="BUF833" s="13"/>
      <c r="BUG833" s="13"/>
      <c r="BUH833" s="13"/>
      <c r="BUI833" s="13"/>
      <c r="BUJ833" s="13"/>
      <c r="BUK833" s="13"/>
      <c r="BUL833" s="13"/>
      <c r="BUM833" s="13"/>
      <c r="BUN833" s="13"/>
      <c r="BUO833" s="13"/>
      <c r="BUP833" s="13"/>
      <c r="BUQ833" s="13"/>
      <c r="BUR833" s="13"/>
      <c r="BUS833" s="13"/>
      <c r="BUT833" s="13"/>
      <c r="BUU833" s="13"/>
      <c r="BUV833" s="13"/>
      <c r="BUW833" s="13"/>
      <c r="BUX833" s="13"/>
      <c r="BUY833" s="13"/>
      <c r="BUZ833" s="13"/>
      <c r="BVA833" s="13"/>
      <c r="BVB833" s="13"/>
      <c r="BVC833" s="13"/>
      <c r="BVD833" s="13"/>
      <c r="BVE833" s="13"/>
      <c r="BVF833" s="13"/>
      <c r="BVG833" s="13"/>
      <c r="BVH833" s="13"/>
      <c r="BVI833" s="13"/>
      <c r="BVJ833" s="13"/>
      <c r="BVK833" s="13"/>
      <c r="BVL833" s="13"/>
      <c r="BVM833" s="13"/>
      <c r="BVN833" s="13"/>
      <c r="BVO833" s="13"/>
      <c r="BVP833" s="13"/>
      <c r="BVQ833" s="13"/>
      <c r="BVR833" s="13"/>
      <c r="BVS833" s="13"/>
      <c r="BVT833" s="13"/>
      <c r="BVU833" s="13"/>
      <c r="BVV833" s="13"/>
      <c r="BVW833" s="13"/>
      <c r="BVX833" s="13"/>
      <c r="BVY833" s="13"/>
      <c r="BVZ833" s="13"/>
      <c r="BWA833" s="13"/>
      <c r="BWB833" s="13"/>
      <c r="BWC833" s="13"/>
      <c r="BWD833" s="13"/>
      <c r="BWE833" s="13"/>
      <c r="BWF833" s="13"/>
      <c r="BWG833" s="13"/>
      <c r="BWH833" s="13"/>
      <c r="BWI833" s="13"/>
      <c r="BWJ833" s="13"/>
      <c r="BWK833" s="13"/>
      <c r="BWL833" s="13"/>
      <c r="BWM833" s="13"/>
      <c r="BWN833" s="13"/>
      <c r="BWO833" s="13"/>
      <c r="BWP833" s="13"/>
      <c r="BWQ833" s="13"/>
      <c r="BWR833" s="13"/>
      <c r="BWS833" s="13"/>
      <c r="BWT833" s="13"/>
      <c r="BWU833" s="13"/>
      <c r="BWV833" s="13"/>
      <c r="BWW833" s="13"/>
      <c r="BWX833" s="13"/>
      <c r="BWY833" s="13"/>
      <c r="BWZ833" s="13"/>
      <c r="BXA833" s="13"/>
      <c r="BXB833" s="13"/>
      <c r="BXC833" s="13"/>
      <c r="BXD833" s="13"/>
      <c r="BXE833" s="13"/>
      <c r="BXF833" s="13"/>
      <c r="BXG833" s="13"/>
      <c r="BXH833" s="13"/>
      <c r="BXI833" s="13"/>
      <c r="BXJ833" s="13"/>
      <c r="BXK833" s="13"/>
      <c r="BXL833" s="13"/>
      <c r="BXM833" s="13"/>
      <c r="BXN833" s="13"/>
      <c r="BXO833" s="13"/>
      <c r="BXP833" s="13"/>
      <c r="BXQ833" s="13"/>
      <c r="BXR833" s="13"/>
      <c r="BXS833" s="13"/>
      <c r="BXT833" s="13"/>
      <c r="BXU833" s="13"/>
      <c r="BXV833" s="13"/>
      <c r="BXW833" s="13"/>
      <c r="BXX833" s="13"/>
      <c r="BXY833" s="13"/>
      <c r="BXZ833" s="13"/>
      <c r="BYA833" s="13"/>
      <c r="BYB833" s="13"/>
      <c r="BYC833" s="13"/>
      <c r="BYD833" s="13"/>
      <c r="BYE833" s="13"/>
      <c r="BYF833" s="13"/>
      <c r="BYG833" s="13"/>
      <c r="BYH833" s="13"/>
      <c r="BYI833" s="13"/>
      <c r="BYJ833" s="13"/>
      <c r="BYK833" s="13"/>
      <c r="BYL833" s="13"/>
      <c r="BYM833" s="13"/>
      <c r="BYN833" s="13"/>
      <c r="BYO833" s="13"/>
      <c r="BYP833" s="13"/>
      <c r="BYQ833" s="13"/>
      <c r="BYR833" s="13"/>
      <c r="BYS833" s="13"/>
      <c r="BYT833" s="13"/>
      <c r="BYU833" s="13"/>
      <c r="BYV833" s="13"/>
      <c r="BYW833" s="13"/>
      <c r="BYX833" s="13"/>
      <c r="BYY833" s="13"/>
      <c r="BYZ833" s="13"/>
      <c r="BZA833" s="13"/>
      <c r="BZB833" s="13"/>
      <c r="BZC833" s="13"/>
      <c r="BZD833" s="13"/>
      <c r="BZE833" s="13"/>
      <c r="BZF833" s="13"/>
      <c r="BZG833" s="13"/>
      <c r="BZH833" s="13"/>
      <c r="BZI833" s="13"/>
      <c r="BZJ833" s="13"/>
      <c r="BZK833" s="13"/>
      <c r="BZL833" s="13"/>
      <c r="BZM833" s="13"/>
      <c r="BZN833" s="13"/>
      <c r="BZO833" s="13"/>
      <c r="BZP833" s="13"/>
      <c r="BZQ833" s="13"/>
      <c r="BZR833" s="13"/>
      <c r="BZS833" s="13"/>
      <c r="BZT833" s="13"/>
      <c r="BZU833" s="13"/>
      <c r="BZV833" s="13"/>
      <c r="BZW833" s="13"/>
      <c r="BZX833" s="13"/>
      <c r="BZY833" s="13"/>
      <c r="BZZ833" s="13"/>
      <c r="CAA833" s="13"/>
      <c r="CAB833" s="13"/>
      <c r="CAC833" s="13"/>
      <c r="CAD833" s="13"/>
      <c r="CAE833" s="13"/>
      <c r="CAF833" s="13"/>
      <c r="CAG833" s="13"/>
      <c r="CAH833" s="13"/>
      <c r="CAI833" s="13"/>
      <c r="CAJ833" s="13"/>
      <c r="CAK833" s="13"/>
      <c r="CAL833" s="13"/>
      <c r="CAM833" s="13"/>
      <c r="CAN833" s="13"/>
      <c r="CAO833" s="13"/>
      <c r="CAP833" s="13"/>
      <c r="CAQ833" s="13"/>
      <c r="CAR833" s="13"/>
      <c r="CAS833" s="13"/>
      <c r="CAT833" s="13"/>
      <c r="CAU833" s="13"/>
      <c r="CAV833" s="13"/>
      <c r="CAW833" s="13"/>
      <c r="CAX833" s="13"/>
      <c r="CAY833" s="13"/>
      <c r="CAZ833" s="13"/>
      <c r="CBA833" s="13"/>
      <c r="CBB833" s="13"/>
      <c r="CBC833" s="13"/>
      <c r="CBD833" s="13"/>
      <c r="CBE833" s="13"/>
      <c r="CBF833" s="13"/>
      <c r="CBG833" s="13"/>
      <c r="CBH833" s="13"/>
      <c r="CBI833" s="13"/>
      <c r="CBJ833" s="13"/>
      <c r="CBK833" s="13"/>
      <c r="CBL833" s="13"/>
      <c r="CBM833" s="13"/>
      <c r="CBN833" s="13"/>
      <c r="CBO833" s="13"/>
      <c r="CBP833" s="13"/>
      <c r="CBQ833" s="13"/>
      <c r="CBR833" s="13"/>
      <c r="CBS833" s="13"/>
      <c r="CBT833" s="13"/>
      <c r="CBU833" s="13"/>
      <c r="CBV833" s="13"/>
      <c r="CBW833" s="13"/>
      <c r="CBX833" s="13"/>
      <c r="CBY833" s="13"/>
      <c r="CBZ833" s="13"/>
      <c r="CCA833" s="13"/>
      <c r="CCB833" s="13"/>
      <c r="CCC833" s="13"/>
      <c r="CCD833" s="13"/>
      <c r="CCE833" s="13"/>
      <c r="CCF833" s="13"/>
      <c r="CCG833" s="13"/>
      <c r="CCH833" s="13"/>
      <c r="CCI833" s="13"/>
      <c r="CCJ833" s="13"/>
      <c r="CCK833" s="13"/>
      <c r="CCL833" s="13"/>
      <c r="CCM833" s="13"/>
      <c r="CCN833" s="13"/>
      <c r="CCO833" s="13"/>
      <c r="CCP833" s="13"/>
      <c r="CCQ833" s="13"/>
      <c r="CCR833" s="13"/>
      <c r="CCS833" s="13"/>
      <c r="CCT833" s="13"/>
      <c r="CCU833" s="13"/>
      <c r="CCV833" s="13"/>
      <c r="CCW833" s="13"/>
      <c r="CCX833" s="13"/>
      <c r="CCY833" s="13"/>
      <c r="CCZ833" s="13"/>
      <c r="CDA833" s="13"/>
      <c r="CDB833" s="13"/>
      <c r="CDC833" s="13"/>
      <c r="CDD833" s="13"/>
      <c r="CDE833" s="13"/>
      <c r="CDF833" s="13"/>
      <c r="CDG833" s="13"/>
      <c r="CDH833" s="13"/>
      <c r="CDI833" s="13"/>
      <c r="CDJ833" s="13"/>
      <c r="CDK833" s="13"/>
      <c r="CDL833" s="13"/>
      <c r="CDM833" s="13"/>
      <c r="CDN833" s="13"/>
      <c r="CDO833" s="13"/>
      <c r="CDP833" s="13"/>
      <c r="CDQ833" s="13"/>
      <c r="CDR833" s="13"/>
      <c r="CDS833" s="13"/>
      <c r="CDT833" s="13"/>
      <c r="CDU833" s="13"/>
      <c r="CDV833" s="13"/>
      <c r="CDW833" s="13"/>
      <c r="CDX833" s="13"/>
      <c r="CDY833" s="13"/>
      <c r="CDZ833" s="13"/>
      <c r="CEA833" s="13"/>
      <c r="CEB833" s="13"/>
      <c r="CEC833" s="13"/>
      <c r="CED833" s="13"/>
      <c r="CEE833" s="13"/>
      <c r="CEF833" s="13"/>
      <c r="CEG833" s="13"/>
      <c r="CEH833" s="13"/>
      <c r="CEI833" s="13"/>
      <c r="CEJ833" s="13"/>
      <c r="CEK833" s="13"/>
      <c r="CEL833" s="13"/>
      <c r="CEM833" s="13"/>
      <c r="CEN833" s="13"/>
      <c r="CEO833" s="13"/>
      <c r="CEP833" s="13"/>
      <c r="CEQ833" s="13"/>
      <c r="CER833" s="13"/>
      <c r="CES833" s="13"/>
      <c r="CET833" s="13"/>
      <c r="CEU833" s="13"/>
      <c r="CEV833" s="13"/>
      <c r="CEW833" s="13"/>
      <c r="CEX833" s="13"/>
      <c r="CEY833" s="13"/>
      <c r="CEZ833" s="13"/>
      <c r="CFA833" s="13"/>
      <c r="CFB833" s="13"/>
      <c r="CFC833" s="13"/>
      <c r="CFD833" s="13"/>
      <c r="CFE833" s="13"/>
      <c r="CFF833" s="13"/>
      <c r="CFG833" s="13"/>
      <c r="CFH833" s="13"/>
      <c r="CFI833" s="13"/>
      <c r="CFJ833" s="13"/>
      <c r="CFK833" s="13"/>
      <c r="CFL833" s="13"/>
      <c r="CFM833" s="13"/>
      <c r="CFN833" s="13"/>
      <c r="CFO833" s="13"/>
      <c r="CFP833" s="13"/>
      <c r="CFQ833" s="13"/>
      <c r="CFR833" s="13"/>
      <c r="CFS833" s="13"/>
      <c r="CFT833" s="13"/>
      <c r="CFU833" s="13"/>
      <c r="CFV833" s="13"/>
      <c r="CFW833" s="13"/>
      <c r="CFX833" s="13"/>
      <c r="CFY833" s="13"/>
      <c r="CFZ833" s="13"/>
      <c r="CGA833" s="13"/>
      <c r="CGB833" s="13"/>
      <c r="CGC833" s="13"/>
      <c r="CGD833" s="13"/>
      <c r="CGE833" s="13"/>
      <c r="CGF833" s="13"/>
      <c r="CGG833" s="13"/>
      <c r="CGH833" s="13"/>
      <c r="CGI833" s="13"/>
      <c r="CGJ833" s="13"/>
      <c r="CGK833" s="13"/>
      <c r="CGL833" s="13"/>
      <c r="CGM833" s="13"/>
      <c r="CGN833" s="13"/>
      <c r="CGO833" s="13"/>
      <c r="CGP833" s="13"/>
      <c r="CGQ833" s="13"/>
      <c r="CGR833" s="13"/>
      <c r="CGS833" s="13"/>
      <c r="CGT833" s="13"/>
      <c r="CGU833" s="13"/>
      <c r="CGV833" s="13"/>
      <c r="CGW833" s="13"/>
      <c r="CGX833" s="13"/>
      <c r="CGY833" s="13"/>
      <c r="CGZ833" s="13"/>
      <c r="CHA833" s="13"/>
      <c r="CHB833" s="13"/>
      <c r="CHC833" s="13"/>
      <c r="CHD833" s="13"/>
      <c r="CHE833" s="13"/>
      <c r="CHF833" s="13"/>
      <c r="CHG833" s="13"/>
      <c r="CHH833" s="13"/>
      <c r="CHI833" s="13"/>
      <c r="CHJ833" s="13"/>
      <c r="CHK833" s="13"/>
      <c r="CHL833" s="13"/>
      <c r="CHM833" s="13"/>
      <c r="CHN833" s="13"/>
      <c r="CHO833" s="13"/>
      <c r="CHP833" s="13"/>
      <c r="CHQ833" s="13"/>
      <c r="CHR833" s="13"/>
      <c r="CHS833" s="13"/>
      <c r="CHT833" s="13"/>
      <c r="CHU833" s="13"/>
      <c r="CHV833" s="13"/>
      <c r="CHW833" s="13"/>
      <c r="CHX833" s="13"/>
      <c r="CHY833" s="13"/>
      <c r="CHZ833" s="13"/>
      <c r="CIA833" s="13"/>
      <c r="CIB833" s="13"/>
      <c r="CIC833" s="13"/>
      <c r="CID833" s="13"/>
      <c r="CIE833" s="13"/>
      <c r="CIF833" s="13"/>
      <c r="CIG833" s="13"/>
      <c r="CIH833" s="13"/>
      <c r="CII833" s="13"/>
      <c r="CIJ833" s="13"/>
      <c r="CIK833" s="13"/>
      <c r="CIL833" s="13"/>
      <c r="CIM833" s="13"/>
      <c r="CIN833" s="13"/>
      <c r="CIO833" s="13"/>
      <c r="CIP833" s="13"/>
      <c r="CIQ833" s="13"/>
      <c r="CIR833" s="13"/>
      <c r="CIS833" s="13"/>
      <c r="CIT833" s="13"/>
      <c r="CIU833" s="13"/>
      <c r="CIV833" s="13"/>
      <c r="CIW833" s="13"/>
      <c r="CIX833" s="13"/>
      <c r="CIY833" s="13"/>
      <c r="CIZ833" s="13"/>
      <c r="CJA833" s="13"/>
      <c r="CJB833" s="13"/>
      <c r="CJC833" s="13"/>
      <c r="CJD833" s="13"/>
      <c r="CJE833" s="13"/>
      <c r="CJF833" s="13"/>
      <c r="CJG833" s="13"/>
      <c r="CJH833" s="13"/>
      <c r="CJI833" s="13"/>
      <c r="CJJ833" s="13"/>
      <c r="CJK833" s="13"/>
      <c r="CJL833" s="13"/>
      <c r="CJM833" s="13"/>
      <c r="CJN833" s="13"/>
      <c r="CJO833" s="13"/>
      <c r="CJP833" s="13"/>
      <c r="CJQ833" s="13"/>
      <c r="CJR833" s="13"/>
      <c r="CJS833" s="13"/>
      <c r="CJT833" s="13"/>
      <c r="CJU833" s="13"/>
      <c r="CJV833" s="13"/>
      <c r="CJW833" s="13"/>
      <c r="CJX833" s="13"/>
      <c r="CJY833" s="13"/>
      <c r="CJZ833" s="13"/>
      <c r="CKA833" s="13"/>
      <c r="CKB833" s="13"/>
      <c r="CKC833" s="13"/>
      <c r="CKD833" s="13"/>
      <c r="CKE833" s="13"/>
      <c r="CKF833" s="13"/>
      <c r="CKG833" s="13"/>
      <c r="CKH833" s="13"/>
      <c r="CKI833" s="13"/>
      <c r="CKJ833" s="13"/>
      <c r="CKK833" s="13"/>
      <c r="CKL833" s="13"/>
      <c r="CKM833" s="13"/>
      <c r="CKN833" s="13"/>
      <c r="CKO833" s="13"/>
      <c r="CKP833" s="13"/>
      <c r="CKQ833" s="13"/>
      <c r="CKR833" s="13"/>
      <c r="CKS833" s="13"/>
      <c r="CKT833" s="13"/>
      <c r="CKU833" s="13"/>
      <c r="CKV833" s="13"/>
      <c r="CKW833" s="13"/>
      <c r="CKX833" s="13"/>
      <c r="CKY833" s="13"/>
      <c r="CKZ833" s="13"/>
      <c r="CLA833" s="13"/>
      <c r="CLB833" s="13"/>
      <c r="CLC833" s="13"/>
      <c r="CLD833" s="13"/>
      <c r="CLE833" s="13"/>
      <c r="CLF833" s="13"/>
      <c r="CLG833" s="13"/>
      <c r="CLH833" s="13"/>
      <c r="CLI833" s="13"/>
      <c r="CLJ833" s="13"/>
      <c r="CLK833" s="13"/>
      <c r="CLL833" s="13"/>
      <c r="CLM833" s="13"/>
      <c r="CLN833" s="13"/>
      <c r="CLO833" s="13"/>
      <c r="CLP833" s="13"/>
      <c r="CLQ833" s="13"/>
      <c r="CLR833" s="13"/>
      <c r="CLS833" s="13"/>
      <c r="CLT833" s="13"/>
      <c r="CLU833" s="13"/>
      <c r="CLV833" s="13"/>
      <c r="CLW833" s="13"/>
      <c r="CLX833" s="13"/>
      <c r="CLY833" s="13"/>
      <c r="CLZ833" s="13"/>
      <c r="CMA833" s="13"/>
      <c r="CMB833" s="13"/>
      <c r="CMC833" s="13"/>
      <c r="CMD833" s="13"/>
      <c r="CME833" s="13"/>
      <c r="CMF833" s="13"/>
      <c r="CMG833" s="13"/>
      <c r="CMH833" s="13"/>
      <c r="CMI833" s="13"/>
      <c r="CMJ833" s="13"/>
      <c r="CMK833" s="13"/>
      <c r="CML833" s="13"/>
      <c r="CMM833" s="13"/>
      <c r="CMN833" s="13"/>
      <c r="CMO833" s="13"/>
      <c r="CMP833" s="13"/>
      <c r="CMQ833" s="13"/>
      <c r="CMR833" s="13"/>
      <c r="CMS833" s="13"/>
      <c r="CMT833" s="13"/>
      <c r="CMU833" s="13"/>
      <c r="CMV833" s="13"/>
      <c r="CMW833" s="13"/>
      <c r="CMX833" s="13"/>
      <c r="CMY833" s="13"/>
      <c r="CMZ833" s="13"/>
      <c r="CNA833" s="13"/>
      <c r="CNB833" s="13"/>
      <c r="CNC833" s="13"/>
      <c r="CND833" s="13"/>
      <c r="CNE833" s="13"/>
      <c r="CNF833" s="13"/>
      <c r="CNG833" s="13"/>
      <c r="CNH833" s="13"/>
      <c r="CNI833" s="13"/>
      <c r="CNJ833" s="13"/>
      <c r="CNK833" s="13"/>
      <c r="CNL833" s="13"/>
      <c r="CNM833" s="13"/>
      <c r="CNN833" s="13"/>
      <c r="CNO833" s="13"/>
      <c r="CNP833" s="13"/>
      <c r="CNQ833" s="13"/>
      <c r="CNR833" s="13"/>
      <c r="CNS833" s="13"/>
      <c r="CNT833" s="13"/>
      <c r="CNU833" s="13"/>
      <c r="CNV833" s="13"/>
      <c r="CNW833" s="13"/>
      <c r="CNX833" s="13"/>
      <c r="CNY833" s="13"/>
      <c r="CNZ833" s="13"/>
      <c r="COA833" s="13"/>
      <c r="COB833" s="13"/>
      <c r="COC833" s="13"/>
      <c r="COD833" s="13"/>
      <c r="COE833" s="13"/>
      <c r="COF833" s="13"/>
      <c r="COG833" s="13"/>
      <c r="COH833" s="13"/>
      <c r="COI833" s="13"/>
      <c r="COJ833" s="13"/>
      <c r="COK833" s="13"/>
      <c r="COL833" s="13"/>
      <c r="COM833" s="13"/>
      <c r="CON833" s="13"/>
      <c r="COO833" s="13"/>
      <c r="COP833" s="13"/>
      <c r="COQ833" s="13"/>
      <c r="COR833" s="13"/>
      <c r="COS833" s="13"/>
      <c r="COT833" s="13"/>
      <c r="COU833" s="13"/>
      <c r="COV833" s="13"/>
      <c r="COW833" s="13"/>
      <c r="COX833" s="13"/>
      <c r="COY833" s="13"/>
      <c r="COZ833" s="13"/>
      <c r="CPA833" s="13"/>
      <c r="CPB833" s="13"/>
      <c r="CPC833" s="13"/>
      <c r="CPD833" s="13"/>
      <c r="CPE833" s="13"/>
      <c r="CPF833" s="13"/>
      <c r="CPG833" s="13"/>
      <c r="CPH833" s="13"/>
      <c r="CPI833" s="13"/>
      <c r="CPJ833" s="13"/>
      <c r="CPK833" s="13"/>
      <c r="CPL833" s="13"/>
      <c r="CPM833" s="13"/>
      <c r="CPN833" s="13"/>
      <c r="CPO833" s="13"/>
      <c r="CPP833" s="13"/>
      <c r="CPQ833" s="13"/>
      <c r="CPR833" s="13"/>
      <c r="CPS833" s="13"/>
      <c r="CPT833" s="13"/>
      <c r="CPU833" s="13"/>
      <c r="CPV833" s="13"/>
      <c r="CPW833" s="13"/>
      <c r="CPX833" s="13"/>
      <c r="CPY833" s="13"/>
      <c r="CPZ833" s="13"/>
      <c r="CQA833" s="13"/>
      <c r="CQB833" s="13"/>
      <c r="CQC833" s="13"/>
      <c r="CQD833" s="13"/>
      <c r="CQE833" s="13"/>
      <c r="CQF833" s="13"/>
      <c r="CQG833" s="13"/>
      <c r="CQH833" s="13"/>
      <c r="CQI833" s="13"/>
      <c r="CQJ833" s="13"/>
      <c r="CQK833" s="13"/>
      <c r="CQL833" s="13"/>
      <c r="CQM833" s="13"/>
      <c r="CQN833" s="13"/>
      <c r="CQO833" s="13"/>
      <c r="CQP833" s="13"/>
      <c r="CQQ833" s="13"/>
      <c r="CQR833" s="13"/>
      <c r="CQS833" s="13"/>
      <c r="CQT833" s="13"/>
      <c r="CQU833" s="13"/>
      <c r="CQV833" s="13"/>
      <c r="CQW833" s="13"/>
      <c r="CQX833" s="13"/>
      <c r="CQY833" s="13"/>
      <c r="CQZ833" s="13"/>
      <c r="CRA833" s="13"/>
      <c r="CRB833" s="13"/>
      <c r="CRC833" s="13"/>
      <c r="CRD833" s="13"/>
      <c r="CRE833" s="13"/>
      <c r="CRF833" s="13"/>
      <c r="CRG833" s="13"/>
      <c r="CRH833" s="13"/>
      <c r="CRI833" s="13"/>
      <c r="CRJ833" s="13"/>
      <c r="CRK833" s="13"/>
      <c r="CRL833" s="13"/>
      <c r="CRM833" s="13"/>
      <c r="CRN833" s="13"/>
      <c r="CRO833" s="13"/>
      <c r="CRP833" s="13"/>
      <c r="CRQ833" s="13"/>
      <c r="CRR833" s="13"/>
      <c r="CRS833" s="13"/>
      <c r="CRT833" s="13"/>
      <c r="CRU833" s="13"/>
      <c r="CRV833" s="13"/>
      <c r="CRW833" s="13"/>
      <c r="CRX833" s="13"/>
      <c r="CRY833" s="13"/>
      <c r="CRZ833" s="13"/>
      <c r="CSA833" s="13"/>
      <c r="CSB833" s="13"/>
      <c r="CSC833" s="13"/>
      <c r="CSD833" s="13"/>
      <c r="CSE833" s="13"/>
      <c r="CSF833" s="13"/>
      <c r="CSG833" s="13"/>
      <c r="CSH833" s="13"/>
      <c r="CSI833" s="13"/>
      <c r="CSJ833" s="13"/>
      <c r="CSK833" s="13"/>
      <c r="CSL833" s="13"/>
      <c r="CSM833" s="13"/>
      <c r="CSN833" s="13"/>
      <c r="CSO833" s="13"/>
      <c r="CSP833" s="13"/>
      <c r="CSQ833" s="13"/>
      <c r="CSR833" s="13"/>
      <c r="CSS833" s="13"/>
      <c r="CST833" s="13"/>
      <c r="CSU833" s="13"/>
      <c r="CSV833" s="13"/>
      <c r="CSW833" s="13"/>
      <c r="CSX833" s="13"/>
      <c r="CSY833" s="13"/>
      <c r="CSZ833" s="13"/>
      <c r="CTA833" s="13"/>
      <c r="CTB833" s="13"/>
      <c r="CTC833" s="13"/>
      <c r="CTD833" s="13"/>
      <c r="CTE833" s="13"/>
      <c r="CTF833" s="13"/>
      <c r="CTG833" s="13"/>
      <c r="CTH833" s="13"/>
      <c r="CTI833" s="13"/>
      <c r="CTJ833" s="13"/>
      <c r="CTK833" s="13"/>
      <c r="CTL833" s="13"/>
      <c r="CTM833" s="13"/>
      <c r="CTN833" s="13"/>
      <c r="CTO833" s="13"/>
      <c r="CTP833" s="13"/>
      <c r="CTQ833" s="13"/>
      <c r="CTR833" s="13"/>
      <c r="CTS833" s="13"/>
      <c r="CTT833" s="13"/>
      <c r="CTU833" s="13"/>
      <c r="CTV833" s="13"/>
      <c r="CTW833" s="13"/>
      <c r="CTX833" s="13"/>
      <c r="CTY833" s="13"/>
      <c r="CTZ833" s="13"/>
      <c r="CUA833" s="13"/>
      <c r="CUB833" s="13"/>
      <c r="CUC833" s="13"/>
      <c r="CUD833" s="13"/>
      <c r="CUE833" s="13"/>
      <c r="CUF833" s="13"/>
      <c r="CUG833" s="13"/>
      <c r="CUH833" s="13"/>
      <c r="CUI833" s="13"/>
      <c r="CUJ833" s="13"/>
      <c r="CUK833" s="13"/>
      <c r="CUL833" s="13"/>
      <c r="CUM833" s="13"/>
      <c r="CUN833" s="13"/>
      <c r="CUO833" s="13"/>
      <c r="CUP833" s="13"/>
      <c r="CUQ833" s="13"/>
      <c r="CUR833" s="13"/>
      <c r="CUS833" s="13"/>
      <c r="CUT833" s="13"/>
      <c r="CUU833" s="13"/>
      <c r="CUV833" s="13"/>
      <c r="CUW833" s="13"/>
      <c r="CUX833" s="13"/>
      <c r="CUY833" s="13"/>
      <c r="CUZ833" s="13"/>
      <c r="CVA833" s="13"/>
      <c r="CVB833" s="13"/>
      <c r="CVC833" s="13"/>
      <c r="CVD833" s="13"/>
      <c r="CVE833" s="13"/>
      <c r="CVF833" s="13"/>
      <c r="CVG833" s="13"/>
      <c r="CVH833" s="13"/>
      <c r="CVI833" s="13"/>
      <c r="CVJ833" s="13"/>
      <c r="CVK833" s="13"/>
      <c r="CVL833" s="13"/>
      <c r="CVM833" s="13"/>
      <c r="CVN833" s="13"/>
      <c r="CVO833" s="13"/>
      <c r="CVP833" s="13"/>
      <c r="CVQ833" s="13"/>
      <c r="CVR833" s="13"/>
      <c r="CVS833" s="13"/>
      <c r="CVT833" s="13"/>
      <c r="CVU833" s="13"/>
      <c r="CVV833" s="13"/>
      <c r="CVW833" s="13"/>
      <c r="CVX833" s="13"/>
      <c r="CVY833" s="13"/>
      <c r="CVZ833" s="13"/>
      <c r="CWA833" s="13"/>
      <c r="CWB833" s="13"/>
      <c r="CWC833" s="13"/>
      <c r="CWD833" s="13"/>
      <c r="CWE833" s="13"/>
      <c r="CWF833" s="13"/>
      <c r="CWG833" s="13"/>
      <c r="CWH833" s="13"/>
      <c r="CWI833" s="13"/>
      <c r="CWJ833" s="13"/>
      <c r="CWK833" s="13"/>
      <c r="CWL833" s="13"/>
      <c r="CWM833" s="13"/>
      <c r="CWN833" s="13"/>
      <c r="CWO833" s="13"/>
      <c r="CWP833" s="13"/>
      <c r="CWQ833" s="13"/>
      <c r="CWR833" s="13"/>
      <c r="CWS833" s="13"/>
      <c r="CWT833" s="13"/>
      <c r="CWU833" s="13"/>
      <c r="CWV833" s="13"/>
      <c r="CWW833" s="13"/>
      <c r="CWX833" s="13"/>
      <c r="CWY833" s="13"/>
      <c r="CWZ833" s="13"/>
      <c r="CXA833" s="13"/>
      <c r="CXB833" s="13"/>
      <c r="CXC833" s="13"/>
      <c r="CXD833" s="13"/>
      <c r="CXE833" s="13"/>
      <c r="CXF833" s="13"/>
      <c r="CXG833" s="13"/>
      <c r="CXH833" s="13"/>
      <c r="CXI833" s="13"/>
      <c r="CXJ833" s="13"/>
      <c r="CXK833" s="13"/>
      <c r="CXL833" s="13"/>
      <c r="CXM833" s="13"/>
      <c r="CXN833" s="13"/>
      <c r="CXO833" s="13"/>
      <c r="CXP833" s="13"/>
      <c r="CXQ833" s="13"/>
      <c r="CXR833" s="13"/>
      <c r="CXS833" s="13"/>
      <c r="CXT833" s="13"/>
      <c r="CXU833" s="13"/>
      <c r="CXV833" s="13"/>
      <c r="CXW833" s="13"/>
      <c r="CXX833" s="13"/>
      <c r="CXY833" s="13"/>
      <c r="CXZ833" s="13"/>
      <c r="CYA833" s="13"/>
      <c r="CYB833" s="13"/>
      <c r="CYC833" s="13"/>
      <c r="CYD833" s="13"/>
      <c r="CYE833" s="13"/>
      <c r="CYF833" s="13"/>
      <c r="CYG833" s="13"/>
      <c r="CYH833" s="13"/>
      <c r="CYI833" s="13"/>
      <c r="CYJ833" s="13"/>
      <c r="CYK833" s="13"/>
      <c r="CYL833" s="13"/>
      <c r="CYM833" s="13"/>
      <c r="CYN833" s="13"/>
      <c r="CYO833" s="13"/>
      <c r="CYP833" s="13"/>
      <c r="CYQ833" s="13"/>
      <c r="CYR833" s="13"/>
      <c r="CYS833" s="13"/>
      <c r="CYT833" s="13"/>
      <c r="CYU833" s="13"/>
      <c r="CYV833" s="13"/>
      <c r="CYW833" s="13"/>
      <c r="CYX833" s="13"/>
      <c r="CYY833" s="13"/>
      <c r="CYZ833" s="13"/>
      <c r="CZA833" s="13"/>
      <c r="CZB833" s="13"/>
      <c r="CZC833" s="13"/>
      <c r="CZD833" s="13"/>
      <c r="CZE833" s="13"/>
      <c r="CZF833" s="13"/>
      <c r="CZG833" s="13"/>
      <c r="CZH833" s="13"/>
      <c r="CZI833" s="13"/>
      <c r="CZJ833" s="13"/>
      <c r="CZK833" s="13"/>
      <c r="CZL833" s="13"/>
      <c r="CZM833" s="13"/>
      <c r="CZN833" s="13"/>
      <c r="CZO833" s="13"/>
      <c r="CZP833" s="13"/>
      <c r="CZQ833" s="13"/>
      <c r="CZR833" s="13"/>
      <c r="CZS833" s="13"/>
      <c r="CZT833" s="13"/>
      <c r="CZU833" s="13"/>
      <c r="CZV833" s="13"/>
      <c r="CZW833" s="13"/>
      <c r="CZX833" s="13"/>
      <c r="CZY833" s="13"/>
      <c r="CZZ833" s="13"/>
      <c r="DAA833" s="13"/>
      <c r="DAB833" s="13"/>
      <c r="DAC833" s="13"/>
      <c r="DAD833" s="13"/>
      <c r="DAE833" s="13"/>
      <c r="DAF833" s="13"/>
      <c r="DAG833" s="13"/>
      <c r="DAH833" s="13"/>
      <c r="DAI833" s="13"/>
      <c r="DAJ833" s="13"/>
      <c r="DAK833" s="13"/>
      <c r="DAL833" s="13"/>
      <c r="DAM833" s="13"/>
      <c r="DAN833" s="13"/>
      <c r="DAO833" s="13"/>
      <c r="DAP833" s="13"/>
      <c r="DAQ833" s="13"/>
      <c r="DAR833" s="13"/>
      <c r="DAS833" s="13"/>
      <c r="DAT833" s="13"/>
      <c r="DAU833" s="13"/>
      <c r="DAV833" s="13"/>
      <c r="DAW833" s="13"/>
      <c r="DAX833" s="13"/>
      <c r="DAY833" s="13"/>
      <c r="DAZ833" s="13"/>
      <c r="DBA833" s="13"/>
      <c r="DBB833" s="13"/>
      <c r="DBC833" s="13"/>
      <c r="DBD833" s="13"/>
      <c r="DBE833" s="13"/>
      <c r="DBF833" s="13"/>
      <c r="DBG833" s="13"/>
      <c r="DBH833" s="13"/>
      <c r="DBI833" s="13"/>
      <c r="DBJ833" s="13"/>
      <c r="DBK833" s="13"/>
      <c r="DBL833" s="13"/>
      <c r="DBM833" s="13"/>
      <c r="DBN833" s="13"/>
      <c r="DBO833" s="13"/>
      <c r="DBP833" s="13"/>
      <c r="DBQ833" s="13"/>
      <c r="DBR833" s="13"/>
      <c r="DBS833" s="13"/>
      <c r="DBT833" s="13"/>
      <c r="DBU833" s="13"/>
      <c r="DBV833" s="13"/>
      <c r="DBW833" s="13"/>
      <c r="DBX833" s="13"/>
      <c r="DBY833" s="13"/>
      <c r="DBZ833" s="13"/>
      <c r="DCA833" s="13"/>
      <c r="DCB833" s="13"/>
      <c r="DCC833" s="13"/>
      <c r="DCD833" s="13"/>
      <c r="DCE833" s="13"/>
      <c r="DCF833" s="13"/>
      <c r="DCG833" s="13"/>
      <c r="DCH833" s="13"/>
      <c r="DCI833" s="13"/>
      <c r="DCJ833" s="13"/>
      <c r="DCK833" s="13"/>
      <c r="DCL833" s="13"/>
      <c r="DCM833" s="13"/>
      <c r="DCN833" s="13"/>
      <c r="DCO833" s="13"/>
      <c r="DCP833" s="13"/>
      <c r="DCQ833" s="13"/>
      <c r="DCR833" s="13"/>
      <c r="DCS833" s="13"/>
      <c r="DCT833" s="13"/>
      <c r="DCU833" s="13"/>
      <c r="DCV833" s="13"/>
      <c r="DCW833" s="13"/>
      <c r="DCX833" s="13"/>
      <c r="DCY833" s="13"/>
      <c r="DCZ833" s="13"/>
      <c r="DDA833" s="13"/>
      <c r="DDB833" s="13"/>
      <c r="DDC833" s="13"/>
      <c r="DDD833" s="13"/>
      <c r="DDE833" s="13"/>
      <c r="DDF833" s="13"/>
      <c r="DDG833" s="13"/>
      <c r="DDH833" s="13"/>
      <c r="DDI833" s="13"/>
      <c r="DDJ833" s="13"/>
      <c r="DDK833" s="13"/>
      <c r="DDL833" s="13"/>
      <c r="DDM833" s="13"/>
      <c r="DDN833" s="13"/>
      <c r="DDO833" s="13"/>
      <c r="DDP833" s="13"/>
      <c r="DDQ833" s="13"/>
      <c r="DDR833" s="13"/>
      <c r="DDS833" s="13"/>
      <c r="DDT833" s="13"/>
      <c r="DDU833" s="13"/>
      <c r="DDV833" s="13"/>
      <c r="DDW833" s="13"/>
      <c r="DDX833" s="13"/>
      <c r="DDY833" s="13"/>
      <c r="DDZ833" s="13"/>
      <c r="DEA833" s="13"/>
      <c r="DEB833" s="13"/>
      <c r="DEC833" s="13"/>
      <c r="DED833" s="13"/>
      <c r="DEE833" s="13"/>
      <c r="DEF833" s="13"/>
      <c r="DEG833" s="13"/>
      <c r="DEH833" s="13"/>
      <c r="DEI833" s="13"/>
      <c r="DEJ833" s="13"/>
      <c r="DEK833" s="13"/>
      <c r="DEL833" s="13"/>
      <c r="DEM833" s="13"/>
      <c r="DEN833" s="13"/>
      <c r="DEO833" s="13"/>
      <c r="DEP833" s="13"/>
      <c r="DEQ833" s="13"/>
      <c r="DER833" s="13"/>
      <c r="DES833" s="13"/>
      <c r="DET833" s="13"/>
      <c r="DEU833" s="13"/>
      <c r="DEV833" s="13"/>
      <c r="DEW833" s="13"/>
      <c r="DEX833" s="13"/>
      <c r="DEY833" s="13"/>
      <c r="DEZ833" s="13"/>
      <c r="DFA833" s="13"/>
      <c r="DFB833" s="13"/>
      <c r="DFC833" s="13"/>
      <c r="DFD833" s="13"/>
      <c r="DFE833" s="13"/>
      <c r="DFF833" s="13"/>
      <c r="DFG833" s="13"/>
      <c r="DFH833" s="13"/>
      <c r="DFI833" s="13"/>
      <c r="DFJ833" s="13"/>
      <c r="DFK833" s="13"/>
      <c r="DFL833" s="13"/>
      <c r="DFM833" s="13"/>
      <c r="DFN833" s="13"/>
      <c r="DFO833" s="13"/>
      <c r="DFP833" s="13"/>
      <c r="DFQ833" s="13"/>
      <c r="DFR833" s="13"/>
      <c r="DFS833" s="13"/>
      <c r="DFT833" s="13"/>
      <c r="DFU833" s="13"/>
      <c r="DFV833" s="13"/>
      <c r="DFW833" s="13"/>
      <c r="DFX833" s="13"/>
      <c r="DFY833" s="13"/>
      <c r="DFZ833" s="13"/>
      <c r="DGA833" s="13"/>
      <c r="DGB833" s="13"/>
      <c r="DGC833" s="13"/>
      <c r="DGD833" s="13"/>
      <c r="DGE833" s="13"/>
      <c r="DGF833" s="13"/>
      <c r="DGG833" s="13"/>
      <c r="DGH833" s="13"/>
      <c r="DGI833" s="13"/>
      <c r="DGJ833" s="13"/>
      <c r="DGK833" s="13"/>
      <c r="DGL833" s="13"/>
      <c r="DGM833" s="13"/>
      <c r="DGN833" s="13"/>
      <c r="DGO833" s="13"/>
      <c r="DGP833" s="13"/>
      <c r="DGQ833" s="13"/>
      <c r="DGR833" s="13"/>
      <c r="DGS833" s="13"/>
      <c r="DGT833" s="13"/>
      <c r="DGU833" s="13"/>
      <c r="DGV833" s="13"/>
      <c r="DGW833" s="13"/>
      <c r="DGX833" s="13"/>
      <c r="DGY833" s="13"/>
      <c r="DGZ833" s="13"/>
      <c r="DHA833" s="13"/>
      <c r="DHB833" s="13"/>
      <c r="DHC833" s="13"/>
      <c r="DHD833" s="13"/>
      <c r="DHE833" s="13"/>
      <c r="DHF833" s="13"/>
      <c r="DHG833" s="13"/>
      <c r="DHH833" s="13"/>
      <c r="DHI833" s="13"/>
      <c r="DHJ833" s="13"/>
      <c r="DHK833" s="13"/>
      <c r="DHL833" s="13"/>
      <c r="DHM833" s="13"/>
      <c r="DHN833" s="13"/>
      <c r="DHO833" s="13"/>
      <c r="DHP833" s="13"/>
      <c r="DHQ833" s="13"/>
      <c r="DHR833" s="13"/>
      <c r="DHS833" s="13"/>
      <c r="DHT833" s="13"/>
      <c r="DHU833" s="13"/>
      <c r="DHV833" s="13"/>
      <c r="DHW833" s="13"/>
      <c r="DHX833" s="13"/>
      <c r="DHY833" s="13"/>
      <c r="DHZ833" s="13"/>
      <c r="DIA833" s="13"/>
      <c r="DIB833" s="13"/>
      <c r="DIC833" s="13"/>
      <c r="DID833" s="13"/>
      <c r="DIE833" s="13"/>
      <c r="DIF833" s="13"/>
      <c r="DIG833" s="13"/>
      <c r="DIH833" s="13"/>
      <c r="DII833" s="13"/>
      <c r="DIJ833" s="13"/>
      <c r="DIK833" s="13"/>
      <c r="DIL833" s="13"/>
      <c r="DIM833" s="13"/>
      <c r="DIN833" s="13"/>
      <c r="DIO833" s="13"/>
      <c r="DIP833" s="13"/>
      <c r="DIQ833" s="13"/>
      <c r="DIR833" s="13"/>
      <c r="DIS833" s="13"/>
      <c r="DIT833" s="13"/>
      <c r="DIU833" s="13"/>
      <c r="DIV833" s="13"/>
      <c r="DIW833" s="13"/>
      <c r="DIX833" s="13"/>
      <c r="DIY833" s="13"/>
      <c r="DIZ833" s="13"/>
      <c r="DJA833" s="13"/>
      <c r="DJB833" s="13"/>
      <c r="DJC833" s="13"/>
      <c r="DJD833" s="13"/>
      <c r="DJE833" s="13"/>
      <c r="DJF833" s="13"/>
      <c r="DJG833" s="13"/>
      <c r="DJH833" s="13"/>
      <c r="DJI833" s="13"/>
      <c r="DJJ833" s="13"/>
      <c r="DJK833" s="13"/>
      <c r="DJL833" s="13"/>
      <c r="DJM833" s="13"/>
      <c r="DJN833" s="13"/>
      <c r="DJO833" s="13"/>
      <c r="DJP833" s="13"/>
      <c r="DJQ833" s="13"/>
      <c r="DJR833" s="13"/>
      <c r="DJS833" s="13"/>
      <c r="DJT833" s="13"/>
      <c r="DJU833" s="13"/>
      <c r="DJV833" s="13"/>
      <c r="DJW833" s="13"/>
      <c r="DJX833" s="13"/>
      <c r="DJY833" s="13"/>
      <c r="DJZ833" s="13"/>
      <c r="DKA833" s="13"/>
      <c r="DKB833" s="13"/>
      <c r="DKC833" s="13"/>
      <c r="DKD833" s="13"/>
      <c r="DKE833" s="13"/>
      <c r="DKF833" s="13"/>
      <c r="DKG833" s="13"/>
      <c r="DKH833" s="13"/>
      <c r="DKI833" s="13"/>
      <c r="DKJ833" s="13"/>
      <c r="DKK833" s="13"/>
      <c r="DKL833" s="13"/>
      <c r="DKM833" s="13"/>
      <c r="DKN833" s="13"/>
      <c r="DKO833" s="13"/>
      <c r="DKP833" s="13"/>
      <c r="DKQ833" s="13"/>
      <c r="DKR833" s="13"/>
      <c r="DKS833" s="13"/>
      <c r="DKT833" s="13"/>
      <c r="DKU833" s="13"/>
      <c r="DKV833" s="13"/>
      <c r="DKW833" s="13"/>
      <c r="DKX833" s="13"/>
      <c r="DKY833" s="13"/>
      <c r="DKZ833" s="13"/>
      <c r="DLA833" s="13"/>
      <c r="DLB833" s="13"/>
      <c r="DLC833" s="13"/>
      <c r="DLD833" s="13"/>
      <c r="DLE833" s="13"/>
      <c r="DLF833" s="13"/>
      <c r="DLG833" s="13"/>
      <c r="DLH833" s="13"/>
      <c r="DLI833" s="13"/>
      <c r="DLJ833" s="13"/>
      <c r="DLK833" s="13"/>
      <c r="DLL833" s="13"/>
      <c r="DLM833" s="13"/>
      <c r="DLN833" s="13"/>
      <c r="DLO833" s="13"/>
      <c r="DLP833" s="13"/>
      <c r="DLQ833" s="13"/>
      <c r="DLR833" s="13"/>
      <c r="DLS833" s="13"/>
      <c r="DLT833" s="13"/>
      <c r="DLU833" s="13"/>
      <c r="DLV833" s="13"/>
      <c r="DLW833" s="13"/>
      <c r="DLX833" s="13"/>
      <c r="DLY833" s="13"/>
      <c r="DLZ833" s="13"/>
      <c r="DMA833" s="13"/>
      <c r="DMB833" s="13"/>
      <c r="DMC833" s="13"/>
      <c r="DMD833" s="13"/>
      <c r="DME833" s="13"/>
      <c r="DMF833" s="13"/>
      <c r="DMG833" s="13"/>
      <c r="DMH833" s="13"/>
      <c r="DMI833" s="13"/>
      <c r="DMJ833" s="13"/>
      <c r="DMK833" s="13"/>
      <c r="DML833" s="13"/>
      <c r="DMM833" s="13"/>
      <c r="DMN833" s="13"/>
      <c r="DMO833" s="13"/>
      <c r="DMP833" s="13"/>
      <c r="DMQ833" s="13"/>
      <c r="DMR833" s="13"/>
      <c r="DMS833" s="13"/>
      <c r="DMT833" s="13"/>
      <c r="DMU833" s="13"/>
      <c r="DMV833" s="13"/>
      <c r="DMW833" s="13"/>
      <c r="DMX833" s="13"/>
      <c r="DMY833" s="13"/>
      <c r="DMZ833" s="13"/>
      <c r="DNA833" s="13"/>
      <c r="DNB833" s="13"/>
      <c r="DNC833" s="13"/>
      <c r="DND833" s="13"/>
      <c r="DNE833" s="13"/>
      <c r="DNF833" s="13"/>
      <c r="DNG833" s="13"/>
      <c r="DNH833" s="13"/>
      <c r="DNI833" s="13"/>
      <c r="DNJ833" s="13"/>
      <c r="DNK833" s="13"/>
      <c r="DNL833" s="13"/>
      <c r="DNM833" s="13"/>
      <c r="DNN833" s="13"/>
      <c r="DNO833" s="13"/>
      <c r="DNP833" s="13"/>
      <c r="DNQ833" s="13"/>
      <c r="DNR833" s="13"/>
      <c r="DNS833" s="13"/>
      <c r="DNT833" s="13"/>
      <c r="DNU833" s="13"/>
      <c r="DNV833" s="13"/>
      <c r="DNW833" s="13"/>
      <c r="DNX833" s="13"/>
      <c r="DNY833" s="13"/>
      <c r="DNZ833" s="13"/>
      <c r="DOA833" s="13"/>
      <c r="DOB833" s="13"/>
      <c r="DOC833" s="13"/>
      <c r="DOD833" s="13"/>
      <c r="DOE833" s="13"/>
      <c r="DOF833" s="13"/>
      <c r="DOG833" s="13"/>
      <c r="DOH833" s="13"/>
      <c r="DOI833" s="13"/>
      <c r="DOJ833" s="13"/>
      <c r="DOK833" s="13"/>
      <c r="DOL833" s="13"/>
      <c r="DOM833" s="13"/>
      <c r="DON833" s="13"/>
      <c r="DOO833" s="13"/>
      <c r="DOP833" s="13"/>
      <c r="DOQ833" s="13"/>
      <c r="DOR833" s="13"/>
      <c r="DOS833" s="13"/>
      <c r="DOT833" s="13"/>
      <c r="DOU833" s="13"/>
      <c r="DOV833" s="13"/>
      <c r="DOW833" s="13"/>
      <c r="DOX833" s="13"/>
      <c r="DOY833" s="13"/>
      <c r="DOZ833" s="13"/>
      <c r="DPA833" s="13"/>
      <c r="DPB833" s="13"/>
      <c r="DPC833" s="13"/>
      <c r="DPD833" s="13"/>
      <c r="DPE833" s="13"/>
      <c r="DPF833" s="13"/>
      <c r="DPG833" s="13"/>
      <c r="DPH833" s="13"/>
      <c r="DPI833" s="13"/>
      <c r="DPJ833" s="13"/>
      <c r="DPK833" s="13"/>
      <c r="DPL833" s="13"/>
      <c r="DPM833" s="13"/>
      <c r="DPN833" s="13"/>
      <c r="DPO833" s="13"/>
      <c r="DPP833" s="13"/>
      <c r="DPQ833" s="13"/>
      <c r="DPR833" s="13"/>
      <c r="DPS833" s="13"/>
      <c r="DPT833" s="13"/>
      <c r="DPU833" s="13"/>
      <c r="DPV833" s="13"/>
      <c r="DPW833" s="13"/>
      <c r="DPX833" s="13"/>
      <c r="DPY833" s="13"/>
      <c r="DPZ833" s="13"/>
      <c r="DQA833" s="13"/>
      <c r="DQB833" s="13"/>
      <c r="DQC833" s="13"/>
      <c r="DQD833" s="13"/>
      <c r="DQE833" s="13"/>
      <c r="DQF833" s="13"/>
      <c r="DQG833" s="13"/>
      <c r="DQH833" s="13"/>
      <c r="DQI833" s="13"/>
      <c r="DQJ833" s="13"/>
      <c r="DQK833" s="13"/>
      <c r="DQL833" s="13"/>
      <c r="DQM833" s="13"/>
      <c r="DQN833" s="13"/>
      <c r="DQO833" s="13"/>
      <c r="DQP833" s="13"/>
      <c r="DQQ833" s="13"/>
      <c r="DQR833" s="13"/>
      <c r="DQS833" s="13"/>
      <c r="DQT833" s="13"/>
      <c r="DQU833" s="13"/>
      <c r="DQV833" s="13"/>
      <c r="DQW833" s="13"/>
      <c r="DQX833" s="13"/>
      <c r="DQY833" s="13"/>
      <c r="DQZ833" s="13"/>
      <c r="DRA833" s="13"/>
      <c r="DRB833" s="13"/>
      <c r="DRC833" s="13"/>
      <c r="DRD833" s="13"/>
      <c r="DRE833" s="13"/>
      <c r="DRF833" s="13"/>
      <c r="DRG833" s="13"/>
      <c r="DRH833" s="13"/>
      <c r="DRI833" s="13"/>
      <c r="DRJ833" s="13"/>
      <c r="DRK833" s="13"/>
      <c r="DRL833" s="13"/>
      <c r="DRM833" s="13"/>
      <c r="DRN833" s="13"/>
      <c r="DRO833" s="13"/>
      <c r="DRP833" s="13"/>
      <c r="DRQ833" s="13"/>
      <c r="DRR833" s="13"/>
      <c r="DRS833" s="13"/>
      <c r="DRT833" s="13"/>
      <c r="DRU833" s="13"/>
      <c r="DRV833" s="13"/>
      <c r="DRW833" s="13"/>
      <c r="DRX833" s="13"/>
      <c r="DRY833" s="13"/>
      <c r="DRZ833" s="13"/>
      <c r="DSA833" s="13"/>
      <c r="DSB833" s="13"/>
      <c r="DSC833" s="13"/>
      <c r="DSD833" s="13"/>
      <c r="DSE833" s="13"/>
      <c r="DSF833" s="13"/>
      <c r="DSG833" s="13"/>
      <c r="DSH833" s="13"/>
      <c r="DSI833" s="13"/>
      <c r="DSJ833" s="13"/>
      <c r="DSK833" s="13"/>
      <c r="DSL833" s="13"/>
      <c r="DSM833" s="13"/>
      <c r="DSN833" s="13"/>
      <c r="DSO833" s="13"/>
      <c r="DSP833" s="13"/>
      <c r="DSQ833" s="13"/>
      <c r="DSR833" s="13"/>
      <c r="DSS833" s="13"/>
      <c r="DST833" s="13"/>
      <c r="DSU833" s="13"/>
      <c r="DSV833" s="13"/>
      <c r="DSW833" s="13"/>
      <c r="DSX833" s="13"/>
      <c r="DSY833" s="13"/>
      <c r="DSZ833" s="13"/>
      <c r="DTA833" s="13"/>
      <c r="DTB833" s="13"/>
      <c r="DTC833" s="13"/>
      <c r="DTD833" s="13"/>
      <c r="DTE833" s="13"/>
      <c r="DTF833" s="13"/>
      <c r="DTG833" s="13"/>
      <c r="DTH833" s="13"/>
      <c r="DTI833" s="13"/>
      <c r="DTJ833" s="13"/>
      <c r="DTK833" s="13"/>
      <c r="DTL833" s="13"/>
      <c r="DTM833" s="13"/>
      <c r="DTN833" s="13"/>
      <c r="DTO833" s="13"/>
      <c r="DTP833" s="13"/>
      <c r="DTQ833" s="13"/>
      <c r="DTR833" s="13"/>
      <c r="DTS833" s="13"/>
      <c r="DTT833" s="13"/>
      <c r="DTU833" s="13"/>
      <c r="DTV833" s="13"/>
      <c r="DTW833" s="13"/>
      <c r="DTX833" s="13"/>
      <c r="DTY833" s="13"/>
      <c r="DTZ833" s="13"/>
      <c r="DUA833" s="13"/>
      <c r="DUB833" s="13"/>
      <c r="DUC833" s="13"/>
      <c r="DUD833" s="13"/>
      <c r="DUE833" s="13"/>
      <c r="DUF833" s="13"/>
      <c r="DUG833" s="13"/>
      <c r="DUH833" s="13"/>
      <c r="DUI833" s="13"/>
      <c r="DUJ833" s="13"/>
      <c r="DUK833" s="13"/>
      <c r="DUL833" s="13"/>
      <c r="DUM833" s="13"/>
      <c r="DUN833" s="13"/>
      <c r="DUO833" s="13"/>
      <c r="DUP833" s="13"/>
      <c r="DUQ833" s="13"/>
      <c r="DUR833" s="13"/>
      <c r="DUS833" s="13"/>
      <c r="DUT833" s="13"/>
      <c r="DUU833" s="13"/>
      <c r="DUV833" s="13"/>
      <c r="DUW833" s="13"/>
      <c r="DUX833" s="13"/>
      <c r="DUY833" s="13"/>
      <c r="DUZ833" s="13"/>
      <c r="DVA833" s="13"/>
      <c r="DVB833" s="13"/>
      <c r="DVC833" s="13"/>
      <c r="DVD833" s="13"/>
      <c r="DVE833" s="13"/>
      <c r="DVF833" s="13"/>
      <c r="DVG833" s="13"/>
      <c r="DVH833" s="13"/>
      <c r="DVI833" s="13"/>
      <c r="DVJ833" s="13"/>
      <c r="DVK833" s="13"/>
      <c r="DVL833" s="13"/>
      <c r="DVM833" s="13"/>
      <c r="DVN833" s="13"/>
      <c r="DVO833" s="13"/>
      <c r="DVP833" s="13"/>
      <c r="DVQ833" s="13"/>
      <c r="DVR833" s="13"/>
      <c r="DVS833" s="13"/>
      <c r="DVT833" s="13"/>
      <c r="DVU833" s="13"/>
      <c r="DVV833" s="13"/>
      <c r="DVW833" s="13"/>
      <c r="DVX833" s="13"/>
      <c r="DVY833" s="13"/>
      <c r="DVZ833" s="13"/>
      <c r="DWA833" s="13"/>
      <c r="DWB833" s="13"/>
      <c r="DWC833" s="13"/>
      <c r="DWD833" s="13"/>
      <c r="DWE833" s="13"/>
      <c r="DWF833" s="13"/>
      <c r="DWG833" s="13"/>
      <c r="DWH833" s="13"/>
      <c r="DWI833" s="13"/>
      <c r="DWJ833" s="13"/>
      <c r="DWK833" s="13"/>
      <c r="DWL833" s="13"/>
      <c r="DWM833" s="13"/>
      <c r="DWN833" s="13"/>
      <c r="DWO833" s="13"/>
      <c r="DWP833" s="13"/>
      <c r="DWQ833" s="13"/>
      <c r="DWR833" s="13"/>
      <c r="DWS833" s="13"/>
      <c r="DWT833" s="13"/>
      <c r="DWU833" s="13"/>
      <c r="DWV833" s="13"/>
      <c r="DWW833" s="13"/>
      <c r="DWX833" s="13"/>
      <c r="DWY833" s="13"/>
      <c r="DWZ833" s="13"/>
      <c r="DXA833" s="13"/>
      <c r="DXB833" s="13"/>
      <c r="DXC833" s="13"/>
      <c r="DXD833" s="13"/>
      <c r="DXE833" s="13"/>
      <c r="DXF833" s="13"/>
      <c r="DXG833" s="13"/>
      <c r="DXH833" s="13"/>
      <c r="DXI833" s="13"/>
      <c r="DXJ833" s="13"/>
      <c r="DXK833" s="13"/>
      <c r="DXL833" s="13"/>
      <c r="DXM833" s="13"/>
      <c r="DXN833" s="13"/>
      <c r="DXO833" s="13"/>
      <c r="DXP833" s="13"/>
      <c r="DXQ833" s="13"/>
      <c r="DXR833" s="13"/>
      <c r="DXS833" s="13"/>
      <c r="DXT833" s="13"/>
      <c r="DXU833" s="13"/>
      <c r="DXV833" s="13"/>
      <c r="DXW833" s="13"/>
      <c r="DXX833" s="13"/>
      <c r="DXY833" s="13"/>
      <c r="DXZ833" s="13"/>
      <c r="DYA833" s="13"/>
      <c r="DYB833" s="13"/>
      <c r="DYC833" s="13"/>
      <c r="DYD833" s="13"/>
      <c r="DYE833" s="13"/>
      <c r="DYF833" s="13"/>
      <c r="DYG833" s="13"/>
      <c r="DYH833" s="13"/>
      <c r="DYI833" s="13"/>
      <c r="DYJ833" s="13"/>
      <c r="DYK833" s="13"/>
      <c r="DYL833" s="13"/>
      <c r="DYM833" s="13"/>
      <c r="DYN833" s="13"/>
      <c r="DYO833" s="13"/>
      <c r="DYP833" s="13"/>
      <c r="DYQ833" s="13"/>
      <c r="DYR833" s="13"/>
      <c r="DYS833" s="13"/>
      <c r="DYT833" s="13"/>
      <c r="DYU833" s="13"/>
      <c r="DYV833" s="13"/>
      <c r="DYW833" s="13"/>
      <c r="DYX833" s="13"/>
      <c r="DYY833" s="13"/>
      <c r="DYZ833" s="13"/>
      <c r="DZA833" s="13"/>
      <c r="DZB833" s="13"/>
      <c r="DZC833" s="13"/>
      <c r="DZD833" s="13"/>
      <c r="DZE833" s="13"/>
      <c r="DZF833" s="13"/>
      <c r="DZG833" s="13"/>
      <c r="DZH833" s="13"/>
      <c r="DZI833" s="13"/>
      <c r="DZJ833" s="13"/>
      <c r="DZK833" s="13"/>
      <c r="DZL833" s="13"/>
      <c r="DZM833" s="13"/>
      <c r="DZN833" s="13"/>
      <c r="DZO833" s="13"/>
      <c r="DZP833" s="13"/>
      <c r="DZQ833" s="13"/>
      <c r="DZR833" s="13"/>
      <c r="DZS833" s="13"/>
      <c r="DZT833" s="13"/>
      <c r="DZU833" s="13"/>
      <c r="DZV833" s="13"/>
      <c r="DZW833" s="13"/>
      <c r="DZX833" s="13"/>
      <c r="DZY833" s="13"/>
      <c r="DZZ833" s="13"/>
      <c r="EAA833" s="13"/>
      <c r="EAB833" s="13"/>
      <c r="EAC833" s="13"/>
      <c r="EAD833" s="13"/>
      <c r="EAE833" s="13"/>
      <c r="EAF833" s="13"/>
      <c r="EAG833" s="13"/>
      <c r="EAH833" s="13"/>
      <c r="EAI833" s="13"/>
      <c r="EAJ833" s="13"/>
      <c r="EAK833" s="13"/>
      <c r="EAL833" s="13"/>
      <c r="EAM833" s="13"/>
      <c r="EAN833" s="13"/>
      <c r="EAO833" s="13"/>
      <c r="EAP833" s="13"/>
      <c r="EAQ833" s="13"/>
      <c r="EAR833" s="13"/>
      <c r="EAS833" s="13"/>
      <c r="EAT833" s="13"/>
      <c r="EAU833" s="13"/>
      <c r="EAV833" s="13"/>
      <c r="EAW833" s="13"/>
      <c r="EAX833" s="13"/>
      <c r="EAY833" s="13"/>
      <c r="EAZ833" s="13"/>
      <c r="EBA833" s="13"/>
      <c r="EBB833" s="13"/>
      <c r="EBC833" s="13"/>
      <c r="EBD833" s="13"/>
      <c r="EBE833" s="13"/>
      <c r="EBF833" s="13"/>
      <c r="EBG833" s="13"/>
      <c r="EBH833" s="13"/>
      <c r="EBI833" s="13"/>
      <c r="EBJ833" s="13"/>
      <c r="EBK833" s="13"/>
      <c r="EBL833" s="13"/>
      <c r="EBM833" s="13"/>
      <c r="EBN833" s="13"/>
      <c r="EBO833" s="13"/>
      <c r="EBP833" s="13"/>
      <c r="EBQ833" s="13"/>
      <c r="EBR833" s="13"/>
      <c r="EBS833" s="13"/>
      <c r="EBT833" s="13"/>
      <c r="EBU833" s="13"/>
      <c r="EBV833" s="13"/>
      <c r="EBW833" s="13"/>
      <c r="EBX833" s="13"/>
      <c r="EBY833" s="13"/>
      <c r="EBZ833" s="13"/>
      <c r="ECA833" s="13"/>
      <c r="ECB833" s="13"/>
      <c r="ECC833" s="13"/>
      <c r="ECD833" s="13"/>
      <c r="ECE833" s="13"/>
      <c r="ECF833" s="13"/>
      <c r="ECG833" s="13"/>
      <c r="ECH833" s="13"/>
      <c r="ECI833" s="13"/>
      <c r="ECJ833" s="13"/>
      <c r="ECK833" s="13"/>
      <c r="ECL833" s="13"/>
      <c r="ECM833" s="13"/>
      <c r="ECN833" s="13"/>
      <c r="ECO833" s="13"/>
      <c r="ECP833" s="13"/>
      <c r="ECQ833" s="13"/>
      <c r="ECR833" s="13"/>
      <c r="ECS833" s="13"/>
      <c r="ECT833" s="13"/>
      <c r="ECU833" s="13"/>
      <c r="ECV833" s="13"/>
      <c r="ECW833" s="13"/>
      <c r="ECX833" s="13"/>
      <c r="ECY833" s="13"/>
      <c r="ECZ833" s="13"/>
      <c r="EDA833" s="13"/>
      <c r="EDB833" s="13"/>
      <c r="EDC833" s="13"/>
      <c r="EDD833" s="13"/>
      <c r="EDE833" s="13"/>
      <c r="EDF833" s="13"/>
      <c r="EDG833" s="13"/>
      <c r="EDH833" s="13"/>
      <c r="EDI833" s="13"/>
      <c r="EDJ833" s="13"/>
      <c r="EDK833" s="13"/>
      <c r="EDL833" s="13"/>
      <c r="EDM833" s="13"/>
      <c r="EDN833" s="13"/>
      <c r="EDO833" s="13"/>
      <c r="EDP833" s="13"/>
      <c r="EDQ833" s="13"/>
      <c r="EDR833" s="13"/>
      <c r="EDS833" s="13"/>
      <c r="EDT833" s="13"/>
      <c r="EDU833" s="13"/>
      <c r="EDV833" s="13"/>
      <c r="EDW833" s="13"/>
      <c r="EDX833" s="13"/>
      <c r="EDY833" s="13"/>
      <c r="EDZ833" s="13"/>
      <c r="EEA833" s="13"/>
      <c r="EEB833" s="13"/>
      <c r="EEC833" s="13"/>
      <c r="EED833" s="13"/>
      <c r="EEE833" s="13"/>
      <c r="EEF833" s="13"/>
      <c r="EEG833" s="13"/>
      <c r="EEH833" s="13"/>
      <c r="EEI833" s="13"/>
      <c r="EEJ833" s="13"/>
      <c r="EEK833" s="13"/>
      <c r="EEL833" s="13"/>
      <c r="EEM833" s="13"/>
      <c r="EEN833" s="13"/>
      <c r="EEO833" s="13"/>
      <c r="EEP833" s="13"/>
      <c r="EEQ833" s="13"/>
      <c r="EER833" s="13"/>
      <c r="EES833" s="13"/>
      <c r="EET833" s="13"/>
      <c r="EEU833" s="13"/>
      <c r="EEV833" s="13"/>
      <c r="EEW833" s="13"/>
      <c r="EEX833" s="13"/>
      <c r="EEY833" s="13"/>
      <c r="EEZ833" s="13"/>
      <c r="EFA833" s="13"/>
      <c r="EFB833" s="13"/>
      <c r="EFC833" s="13"/>
      <c r="EFD833" s="13"/>
      <c r="EFE833" s="13"/>
      <c r="EFF833" s="13"/>
      <c r="EFG833" s="13"/>
      <c r="EFH833" s="13"/>
      <c r="EFI833" s="13"/>
      <c r="EFJ833" s="13"/>
      <c r="EFK833" s="13"/>
      <c r="EFL833" s="13"/>
      <c r="EFM833" s="13"/>
      <c r="EFN833" s="13"/>
      <c r="EFO833" s="13"/>
      <c r="EFP833" s="13"/>
      <c r="EFQ833" s="13"/>
      <c r="EFR833" s="13"/>
      <c r="EFS833" s="13"/>
      <c r="EFT833" s="13"/>
      <c r="EFU833" s="13"/>
      <c r="EFV833" s="13"/>
      <c r="EFW833" s="13"/>
      <c r="EFX833" s="13"/>
      <c r="EFY833" s="13"/>
      <c r="EFZ833" s="13"/>
      <c r="EGA833" s="13"/>
      <c r="EGB833" s="13"/>
      <c r="EGC833" s="13"/>
      <c r="EGD833" s="13"/>
      <c r="EGE833" s="13"/>
      <c r="EGF833" s="13"/>
      <c r="EGG833" s="13"/>
      <c r="EGH833" s="13"/>
      <c r="EGI833" s="13"/>
      <c r="EGJ833" s="13"/>
      <c r="EGK833" s="13"/>
      <c r="EGL833" s="13"/>
      <c r="EGM833" s="13"/>
      <c r="EGN833" s="13"/>
      <c r="EGO833" s="13"/>
      <c r="EGP833" s="13"/>
      <c r="EGQ833" s="13"/>
      <c r="EGR833" s="13"/>
      <c r="EGS833" s="13"/>
      <c r="EGT833" s="13"/>
      <c r="EGU833" s="13"/>
      <c r="EGV833" s="13"/>
      <c r="EGW833" s="13"/>
      <c r="EGX833" s="13"/>
      <c r="EGY833" s="13"/>
      <c r="EGZ833" s="13"/>
      <c r="EHA833" s="13"/>
      <c r="EHB833" s="13"/>
      <c r="EHC833" s="13"/>
      <c r="EHD833" s="13"/>
      <c r="EHE833" s="13"/>
      <c r="EHF833" s="13"/>
      <c r="EHG833" s="13"/>
      <c r="EHH833" s="13"/>
      <c r="EHI833" s="13"/>
      <c r="EHJ833" s="13"/>
      <c r="EHK833" s="13"/>
      <c r="EHL833" s="13"/>
      <c r="EHM833" s="13"/>
      <c r="EHN833" s="13"/>
      <c r="EHO833" s="13"/>
      <c r="EHP833" s="13"/>
      <c r="EHQ833" s="13"/>
      <c r="EHR833" s="13"/>
      <c r="EHS833" s="13"/>
      <c r="EHT833" s="13"/>
      <c r="EHU833" s="13"/>
      <c r="EHV833" s="13"/>
      <c r="EHW833" s="13"/>
      <c r="EHX833" s="13"/>
      <c r="EHY833" s="13"/>
      <c r="EHZ833" s="13"/>
      <c r="EIA833" s="13"/>
      <c r="EIB833" s="13"/>
      <c r="EIC833" s="13"/>
      <c r="EID833" s="13"/>
      <c r="EIE833" s="13"/>
      <c r="EIF833" s="13"/>
      <c r="EIG833" s="13"/>
      <c r="EIH833" s="13"/>
      <c r="EII833" s="13"/>
      <c r="EIJ833" s="13"/>
      <c r="EIK833" s="13"/>
      <c r="EIL833" s="13"/>
      <c r="EIM833" s="13"/>
      <c r="EIN833" s="13"/>
      <c r="EIO833" s="13"/>
      <c r="EIP833" s="13"/>
      <c r="EIQ833" s="13"/>
      <c r="EIR833" s="13"/>
      <c r="EIS833" s="13"/>
      <c r="EIT833" s="13"/>
      <c r="EIU833" s="13"/>
      <c r="EIV833" s="13"/>
      <c r="EIW833" s="13"/>
      <c r="EIX833" s="13"/>
      <c r="EIY833" s="13"/>
      <c r="EIZ833" s="13"/>
      <c r="EJA833" s="13"/>
      <c r="EJB833" s="13"/>
      <c r="EJC833" s="13"/>
      <c r="EJD833" s="13"/>
      <c r="EJE833" s="13"/>
      <c r="EJF833" s="13"/>
      <c r="EJG833" s="13"/>
      <c r="EJH833" s="13"/>
      <c r="EJI833" s="13"/>
      <c r="EJJ833" s="13"/>
      <c r="EJK833" s="13"/>
      <c r="EJL833" s="13"/>
      <c r="EJM833" s="13"/>
      <c r="EJN833" s="13"/>
      <c r="EJO833" s="13"/>
      <c r="EJP833" s="13"/>
      <c r="EJQ833" s="13"/>
      <c r="EJR833" s="13"/>
      <c r="EJS833" s="13"/>
      <c r="EJT833" s="13"/>
      <c r="EJU833" s="13"/>
      <c r="EJV833" s="13"/>
      <c r="EJW833" s="13"/>
      <c r="EJX833" s="13"/>
      <c r="EJY833" s="13"/>
      <c r="EJZ833" s="13"/>
      <c r="EKA833" s="13"/>
      <c r="EKB833" s="13"/>
      <c r="EKC833" s="13"/>
      <c r="EKD833" s="13"/>
      <c r="EKE833" s="13"/>
      <c r="EKF833" s="13"/>
      <c r="EKG833" s="13"/>
      <c r="EKH833" s="13"/>
      <c r="EKI833" s="13"/>
      <c r="EKJ833" s="13"/>
      <c r="EKK833" s="13"/>
      <c r="EKL833" s="13"/>
      <c r="EKM833" s="13"/>
      <c r="EKN833" s="13"/>
      <c r="EKO833" s="13"/>
      <c r="EKP833" s="13"/>
      <c r="EKQ833" s="13"/>
      <c r="EKR833" s="13"/>
      <c r="EKS833" s="13"/>
      <c r="EKT833" s="13"/>
      <c r="EKU833" s="13"/>
      <c r="EKV833" s="13"/>
      <c r="EKW833" s="13"/>
      <c r="EKX833" s="13"/>
      <c r="EKY833" s="13"/>
      <c r="EKZ833" s="13"/>
      <c r="ELA833" s="13"/>
      <c r="ELB833" s="13"/>
      <c r="ELC833" s="13"/>
      <c r="ELD833" s="13"/>
      <c r="ELE833" s="13"/>
      <c r="ELF833" s="13"/>
      <c r="ELG833" s="13"/>
      <c r="ELH833" s="13"/>
      <c r="ELI833" s="13"/>
      <c r="ELJ833" s="13"/>
      <c r="ELK833" s="13"/>
      <c r="ELL833" s="13"/>
      <c r="ELM833" s="13"/>
      <c r="ELN833" s="13"/>
      <c r="ELO833" s="13"/>
      <c r="ELP833" s="13"/>
      <c r="ELQ833" s="13"/>
      <c r="ELR833" s="13"/>
      <c r="ELS833" s="13"/>
      <c r="ELT833" s="13"/>
      <c r="ELU833" s="13"/>
      <c r="ELV833" s="13"/>
      <c r="ELW833" s="13"/>
      <c r="ELX833" s="13"/>
      <c r="ELY833" s="13"/>
      <c r="ELZ833" s="13"/>
      <c r="EMA833" s="13"/>
      <c r="EMB833" s="13"/>
      <c r="EMC833" s="13"/>
      <c r="EMD833" s="13"/>
      <c r="EME833" s="13"/>
      <c r="EMF833" s="13"/>
      <c r="EMG833" s="13"/>
      <c r="EMH833" s="13"/>
      <c r="EMI833" s="13"/>
      <c r="EMJ833" s="13"/>
      <c r="EMK833" s="13"/>
      <c r="EML833" s="13"/>
      <c r="EMM833" s="13"/>
      <c r="EMN833" s="13"/>
      <c r="EMO833" s="13"/>
      <c r="EMP833" s="13"/>
      <c r="EMQ833" s="13"/>
      <c r="EMR833" s="13"/>
      <c r="EMS833" s="13"/>
      <c r="EMT833" s="13"/>
      <c r="EMU833" s="13"/>
      <c r="EMV833" s="13"/>
      <c r="EMW833" s="13"/>
      <c r="EMX833" s="13"/>
      <c r="EMY833" s="13"/>
      <c r="EMZ833" s="13"/>
      <c r="ENA833" s="13"/>
      <c r="ENB833" s="13"/>
      <c r="ENC833" s="13"/>
      <c r="END833" s="13"/>
      <c r="ENE833" s="13"/>
      <c r="ENF833" s="13"/>
      <c r="ENG833" s="13"/>
      <c r="ENH833" s="13"/>
      <c r="ENI833" s="13"/>
      <c r="ENJ833" s="13"/>
      <c r="ENK833" s="13"/>
      <c r="ENL833" s="13"/>
      <c r="ENM833" s="13"/>
      <c r="ENN833" s="13"/>
      <c r="ENO833" s="13"/>
      <c r="ENP833" s="13"/>
      <c r="ENQ833" s="13"/>
      <c r="ENR833" s="13"/>
      <c r="ENS833" s="13"/>
      <c r="ENT833" s="13"/>
      <c r="ENU833" s="13"/>
      <c r="ENV833" s="13"/>
      <c r="ENW833" s="13"/>
      <c r="ENX833" s="13"/>
      <c r="ENY833" s="13"/>
      <c r="ENZ833" s="13"/>
      <c r="EOA833" s="13"/>
      <c r="EOB833" s="13"/>
      <c r="EOC833" s="13"/>
      <c r="EOD833" s="13"/>
      <c r="EOE833" s="13"/>
      <c r="EOF833" s="13"/>
      <c r="EOG833" s="13"/>
      <c r="EOH833" s="13"/>
      <c r="EOI833" s="13"/>
      <c r="EOJ833" s="13"/>
      <c r="EOK833" s="13"/>
      <c r="EOL833" s="13"/>
      <c r="EOM833" s="13"/>
      <c r="EON833" s="13"/>
      <c r="EOO833" s="13"/>
      <c r="EOP833" s="13"/>
      <c r="EOQ833" s="13"/>
      <c r="EOR833" s="13"/>
      <c r="EOS833" s="13"/>
      <c r="EOT833" s="13"/>
      <c r="EOU833" s="13"/>
      <c r="EOV833" s="13"/>
      <c r="EOW833" s="13"/>
      <c r="EOX833" s="13"/>
      <c r="EOY833" s="13"/>
      <c r="EOZ833" s="13"/>
      <c r="EPA833" s="13"/>
      <c r="EPB833" s="13"/>
      <c r="EPC833" s="13"/>
      <c r="EPD833" s="13"/>
      <c r="EPE833" s="13"/>
      <c r="EPF833" s="13"/>
      <c r="EPG833" s="13"/>
      <c r="EPH833" s="13"/>
      <c r="EPI833" s="13"/>
      <c r="EPJ833" s="13"/>
      <c r="EPK833" s="13"/>
      <c r="EPL833" s="13"/>
      <c r="EPM833" s="13"/>
      <c r="EPN833" s="13"/>
      <c r="EPO833" s="13"/>
      <c r="EPP833" s="13"/>
      <c r="EPQ833" s="13"/>
      <c r="EPR833" s="13"/>
      <c r="EPS833" s="13"/>
      <c r="EPT833" s="13"/>
      <c r="EPU833" s="13"/>
      <c r="EPV833" s="13"/>
      <c r="EPW833" s="13"/>
      <c r="EPX833" s="13"/>
      <c r="EPY833" s="13"/>
      <c r="EPZ833" s="13"/>
      <c r="EQA833" s="13"/>
      <c r="EQB833" s="13"/>
      <c r="EQC833" s="13"/>
      <c r="EQD833" s="13"/>
      <c r="EQE833" s="13"/>
      <c r="EQF833" s="13"/>
      <c r="EQG833" s="13"/>
      <c r="EQH833" s="13"/>
      <c r="EQI833" s="13"/>
      <c r="EQJ833" s="13"/>
      <c r="EQK833" s="13"/>
      <c r="EQL833" s="13"/>
      <c r="EQM833" s="13"/>
      <c r="EQN833" s="13"/>
      <c r="EQO833" s="13"/>
      <c r="EQP833" s="13"/>
      <c r="EQQ833" s="13"/>
      <c r="EQR833" s="13"/>
      <c r="EQS833" s="13"/>
      <c r="EQT833" s="13"/>
      <c r="EQU833" s="13"/>
      <c r="EQV833" s="13"/>
      <c r="EQW833" s="13"/>
      <c r="EQX833" s="13"/>
      <c r="EQY833" s="13"/>
      <c r="EQZ833" s="13"/>
      <c r="ERA833" s="13"/>
      <c r="ERB833" s="13"/>
      <c r="ERC833" s="13"/>
      <c r="ERD833" s="13"/>
      <c r="ERE833" s="13"/>
      <c r="ERF833" s="13"/>
      <c r="ERG833" s="13"/>
      <c r="ERH833" s="13"/>
      <c r="ERI833" s="13"/>
      <c r="ERJ833" s="13"/>
      <c r="ERK833" s="13"/>
      <c r="ERL833" s="13"/>
      <c r="ERM833" s="13"/>
      <c r="ERN833" s="13"/>
      <c r="ERO833" s="13"/>
      <c r="ERP833" s="13"/>
      <c r="ERQ833" s="13"/>
      <c r="ERR833" s="13"/>
      <c r="ERS833" s="13"/>
      <c r="ERT833" s="13"/>
      <c r="ERU833" s="13"/>
      <c r="ERV833" s="13"/>
      <c r="ERW833" s="13"/>
      <c r="ERX833" s="13"/>
      <c r="ERY833" s="13"/>
      <c r="ERZ833" s="13"/>
      <c r="ESA833" s="13"/>
      <c r="ESB833" s="13"/>
      <c r="ESC833" s="13"/>
      <c r="ESD833" s="13"/>
      <c r="ESE833" s="13"/>
      <c r="ESF833" s="13"/>
      <c r="ESG833" s="13"/>
      <c r="ESH833" s="13"/>
      <c r="ESI833" s="13"/>
      <c r="ESJ833" s="13"/>
      <c r="ESK833" s="13"/>
      <c r="ESL833" s="13"/>
      <c r="ESM833" s="13"/>
      <c r="ESN833" s="13"/>
      <c r="ESO833" s="13"/>
      <c r="ESP833" s="13"/>
      <c r="ESQ833" s="13"/>
      <c r="ESR833" s="13"/>
      <c r="ESS833" s="13"/>
      <c r="EST833" s="13"/>
      <c r="ESU833" s="13"/>
      <c r="ESV833" s="13"/>
      <c r="ESW833" s="13"/>
      <c r="ESX833" s="13"/>
      <c r="ESY833" s="13"/>
      <c r="ESZ833" s="13"/>
      <c r="ETA833" s="13"/>
      <c r="ETB833" s="13"/>
      <c r="ETC833" s="13"/>
      <c r="ETD833" s="13"/>
      <c r="ETE833" s="13"/>
      <c r="ETF833" s="13"/>
      <c r="ETG833" s="13"/>
      <c r="ETH833" s="13"/>
      <c r="ETI833" s="13"/>
      <c r="ETJ833" s="13"/>
      <c r="ETK833" s="13"/>
      <c r="ETL833" s="13"/>
      <c r="ETM833" s="13"/>
      <c r="ETN833" s="13"/>
      <c r="ETO833" s="13"/>
      <c r="ETP833" s="13"/>
      <c r="ETQ833" s="13"/>
      <c r="ETR833" s="13"/>
      <c r="ETS833" s="13"/>
      <c r="ETT833" s="13"/>
      <c r="ETU833" s="13"/>
      <c r="ETV833" s="13"/>
      <c r="ETW833" s="13"/>
      <c r="ETX833" s="13"/>
      <c r="ETY833" s="13"/>
      <c r="ETZ833" s="13"/>
      <c r="EUA833" s="13"/>
      <c r="EUB833" s="13"/>
      <c r="EUC833" s="13"/>
      <c r="EUD833" s="13"/>
      <c r="EUE833" s="13"/>
      <c r="EUF833" s="13"/>
      <c r="EUG833" s="13"/>
      <c r="EUH833" s="13"/>
      <c r="EUI833" s="13"/>
      <c r="EUJ833" s="13"/>
      <c r="EUK833" s="13"/>
      <c r="EUL833" s="13"/>
      <c r="EUM833" s="13"/>
      <c r="EUN833" s="13"/>
      <c r="EUO833" s="13"/>
      <c r="EUP833" s="13"/>
      <c r="EUQ833" s="13"/>
      <c r="EUR833" s="13"/>
      <c r="EUS833" s="13"/>
      <c r="EUT833" s="13"/>
      <c r="EUU833" s="13"/>
      <c r="EUV833" s="13"/>
      <c r="EUW833" s="13"/>
      <c r="EUX833" s="13"/>
      <c r="EUY833" s="13"/>
      <c r="EUZ833" s="13"/>
      <c r="EVA833" s="13"/>
      <c r="EVB833" s="13"/>
      <c r="EVC833" s="13"/>
      <c r="EVD833" s="13"/>
      <c r="EVE833" s="13"/>
      <c r="EVF833" s="13"/>
      <c r="EVG833" s="13"/>
      <c r="EVH833" s="13"/>
      <c r="EVI833" s="13"/>
      <c r="EVJ833" s="13"/>
      <c r="EVK833" s="13"/>
      <c r="EVL833" s="13"/>
      <c r="EVM833" s="13"/>
      <c r="EVN833" s="13"/>
      <c r="EVO833" s="13"/>
      <c r="EVP833" s="13"/>
      <c r="EVQ833" s="13"/>
      <c r="EVR833" s="13"/>
      <c r="EVS833" s="13"/>
      <c r="EVT833" s="13"/>
      <c r="EVU833" s="13"/>
      <c r="EVV833" s="13"/>
      <c r="EVW833" s="13"/>
      <c r="EVX833" s="13"/>
      <c r="EVY833" s="13"/>
      <c r="EVZ833" s="13"/>
      <c r="EWA833" s="13"/>
      <c r="EWB833" s="13"/>
      <c r="EWC833" s="13"/>
      <c r="EWD833" s="13"/>
      <c r="EWE833" s="13"/>
      <c r="EWF833" s="13"/>
      <c r="EWG833" s="13"/>
      <c r="EWH833" s="13"/>
      <c r="EWI833" s="13"/>
      <c r="EWJ833" s="13"/>
      <c r="EWK833" s="13"/>
      <c r="EWL833" s="13"/>
      <c r="EWM833" s="13"/>
      <c r="EWN833" s="13"/>
      <c r="EWO833" s="13"/>
      <c r="EWP833" s="13"/>
      <c r="EWQ833" s="13"/>
      <c r="EWR833" s="13"/>
      <c r="EWS833" s="13"/>
      <c r="EWT833" s="13"/>
      <c r="EWU833" s="13"/>
      <c r="EWV833" s="13"/>
      <c r="EWW833" s="13"/>
      <c r="EWX833" s="13"/>
      <c r="EWY833" s="13"/>
      <c r="EWZ833" s="13"/>
      <c r="EXA833" s="13"/>
      <c r="EXB833" s="13"/>
      <c r="EXC833" s="13"/>
      <c r="EXD833" s="13"/>
      <c r="EXE833" s="13"/>
      <c r="EXF833" s="13"/>
      <c r="EXG833" s="13"/>
      <c r="EXH833" s="13"/>
      <c r="EXI833" s="13"/>
      <c r="EXJ833" s="13"/>
      <c r="EXK833" s="13"/>
      <c r="EXL833" s="13"/>
      <c r="EXM833" s="13"/>
      <c r="EXN833" s="13"/>
      <c r="EXO833" s="13"/>
      <c r="EXP833" s="13"/>
      <c r="EXQ833" s="13"/>
      <c r="EXR833" s="13"/>
      <c r="EXS833" s="13"/>
      <c r="EXT833" s="13"/>
      <c r="EXU833" s="13"/>
      <c r="EXV833" s="13"/>
      <c r="EXW833" s="13"/>
      <c r="EXX833" s="13"/>
      <c r="EXY833" s="13"/>
      <c r="EXZ833" s="13"/>
      <c r="EYA833" s="13"/>
      <c r="EYB833" s="13"/>
      <c r="EYC833" s="13"/>
      <c r="EYD833" s="13"/>
      <c r="EYE833" s="13"/>
      <c r="EYF833" s="13"/>
      <c r="EYG833" s="13"/>
      <c r="EYH833" s="13"/>
      <c r="EYI833" s="13"/>
      <c r="EYJ833" s="13"/>
      <c r="EYK833" s="13"/>
      <c r="EYL833" s="13"/>
      <c r="EYM833" s="13"/>
      <c r="EYN833" s="13"/>
      <c r="EYO833" s="13"/>
      <c r="EYP833" s="13"/>
      <c r="EYQ833" s="13"/>
      <c r="EYR833" s="13"/>
      <c r="EYS833" s="13"/>
      <c r="EYT833" s="13"/>
      <c r="EYU833" s="13"/>
      <c r="EYV833" s="13"/>
      <c r="EYW833" s="13"/>
      <c r="EYX833" s="13"/>
      <c r="EYY833" s="13"/>
      <c r="EYZ833" s="13"/>
      <c r="EZA833" s="13"/>
      <c r="EZB833" s="13"/>
      <c r="EZC833" s="13"/>
      <c r="EZD833" s="13"/>
      <c r="EZE833" s="13"/>
      <c r="EZF833" s="13"/>
      <c r="EZG833" s="13"/>
      <c r="EZH833" s="13"/>
      <c r="EZI833" s="13"/>
      <c r="EZJ833" s="13"/>
      <c r="EZK833" s="13"/>
      <c r="EZL833" s="13"/>
      <c r="EZM833" s="13"/>
      <c r="EZN833" s="13"/>
      <c r="EZO833" s="13"/>
      <c r="EZP833" s="13"/>
      <c r="EZQ833" s="13"/>
      <c r="EZR833" s="13"/>
      <c r="EZS833" s="13"/>
      <c r="EZT833" s="13"/>
      <c r="EZU833" s="13"/>
      <c r="EZV833" s="13"/>
      <c r="EZW833" s="13"/>
      <c r="EZX833" s="13"/>
      <c r="EZY833" s="13"/>
      <c r="EZZ833" s="13"/>
      <c r="FAA833" s="13"/>
      <c r="FAB833" s="13"/>
      <c r="FAC833" s="13"/>
      <c r="FAD833" s="13"/>
      <c r="FAE833" s="13"/>
      <c r="FAF833" s="13"/>
      <c r="FAG833" s="13"/>
      <c r="FAH833" s="13"/>
      <c r="FAI833" s="13"/>
      <c r="FAJ833" s="13"/>
      <c r="FAK833" s="13"/>
      <c r="FAL833" s="13"/>
      <c r="FAM833" s="13"/>
      <c r="FAN833" s="13"/>
      <c r="FAO833" s="13"/>
      <c r="FAP833" s="13"/>
      <c r="FAQ833" s="13"/>
      <c r="FAR833" s="13"/>
      <c r="FAS833" s="13"/>
      <c r="FAT833" s="13"/>
      <c r="FAU833" s="13"/>
      <c r="FAV833" s="13"/>
      <c r="FAW833" s="13"/>
      <c r="FAX833" s="13"/>
      <c r="FAY833" s="13"/>
      <c r="FAZ833" s="13"/>
      <c r="FBA833" s="13"/>
      <c r="FBB833" s="13"/>
      <c r="FBC833" s="13"/>
      <c r="FBD833" s="13"/>
      <c r="FBE833" s="13"/>
      <c r="FBF833" s="13"/>
      <c r="FBG833" s="13"/>
      <c r="FBH833" s="13"/>
      <c r="FBI833" s="13"/>
      <c r="FBJ833" s="13"/>
      <c r="FBK833" s="13"/>
      <c r="FBL833" s="13"/>
      <c r="FBM833" s="13"/>
      <c r="FBN833" s="13"/>
      <c r="FBO833" s="13"/>
      <c r="FBP833" s="13"/>
      <c r="FBQ833" s="13"/>
      <c r="FBR833" s="13"/>
      <c r="FBS833" s="13"/>
      <c r="FBT833" s="13"/>
      <c r="FBU833" s="13"/>
      <c r="FBV833" s="13"/>
      <c r="FBW833" s="13"/>
      <c r="FBX833" s="13"/>
      <c r="FBY833" s="13"/>
      <c r="FBZ833" s="13"/>
      <c r="FCA833" s="13"/>
      <c r="FCB833" s="13"/>
      <c r="FCC833" s="13"/>
      <c r="FCD833" s="13"/>
      <c r="FCE833" s="13"/>
      <c r="FCF833" s="13"/>
      <c r="FCG833" s="13"/>
      <c r="FCH833" s="13"/>
      <c r="FCI833" s="13"/>
      <c r="FCJ833" s="13"/>
      <c r="FCK833" s="13"/>
      <c r="FCL833" s="13"/>
      <c r="FCM833" s="13"/>
      <c r="FCN833" s="13"/>
      <c r="FCO833" s="13"/>
      <c r="FCP833" s="13"/>
      <c r="FCQ833" s="13"/>
      <c r="FCR833" s="13"/>
      <c r="FCS833" s="13"/>
      <c r="FCT833" s="13"/>
      <c r="FCU833" s="13"/>
      <c r="FCV833" s="13"/>
      <c r="FCW833" s="13"/>
      <c r="FCX833" s="13"/>
      <c r="FCY833" s="13"/>
      <c r="FCZ833" s="13"/>
      <c r="FDA833" s="13"/>
      <c r="FDB833" s="13"/>
      <c r="FDC833" s="13"/>
      <c r="FDD833" s="13"/>
      <c r="FDE833" s="13"/>
      <c r="FDF833" s="13"/>
      <c r="FDG833" s="13"/>
      <c r="FDH833" s="13"/>
      <c r="FDI833" s="13"/>
      <c r="FDJ833" s="13"/>
      <c r="FDK833" s="13"/>
      <c r="FDL833" s="13"/>
      <c r="FDM833" s="13"/>
      <c r="FDN833" s="13"/>
      <c r="FDO833" s="13"/>
      <c r="FDP833" s="13"/>
      <c r="FDQ833" s="13"/>
      <c r="FDR833" s="13"/>
      <c r="FDS833" s="13"/>
      <c r="FDT833" s="13"/>
      <c r="FDU833" s="13"/>
      <c r="FDV833" s="13"/>
      <c r="FDW833" s="13"/>
      <c r="FDX833" s="13"/>
      <c r="FDY833" s="13"/>
      <c r="FDZ833" s="13"/>
      <c r="FEA833" s="13"/>
      <c r="FEB833" s="13"/>
      <c r="FEC833" s="13"/>
      <c r="FED833" s="13"/>
      <c r="FEE833" s="13"/>
      <c r="FEF833" s="13"/>
      <c r="FEG833" s="13"/>
      <c r="FEH833" s="13"/>
      <c r="FEI833" s="13"/>
      <c r="FEJ833" s="13"/>
      <c r="FEK833" s="13"/>
      <c r="FEL833" s="13"/>
      <c r="FEM833" s="13"/>
      <c r="FEN833" s="13"/>
      <c r="FEO833" s="13"/>
      <c r="FEP833" s="13"/>
      <c r="FEQ833" s="13"/>
      <c r="FER833" s="13"/>
      <c r="FES833" s="13"/>
      <c r="FET833" s="13"/>
      <c r="FEU833" s="13"/>
      <c r="FEV833" s="13"/>
      <c r="FEW833" s="13"/>
      <c r="FEX833" s="13"/>
      <c r="FEY833" s="13"/>
      <c r="FEZ833" s="13"/>
      <c r="FFA833" s="13"/>
      <c r="FFB833" s="13"/>
      <c r="FFC833" s="13"/>
      <c r="FFD833" s="13"/>
      <c r="FFE833" s="13"/>
      <c r="FFF833" s="13"/>
      <c r="FFG833" s="13"/>
      <c r="FFH833" s="13"/>
      <c r="FFI833" s="13"/>
      <c r="FFJ833" s="13"/>
      <c r="FFK833" s="13"/>
      <c r="FFL833" s="13"/>
      <c r="FFM833" s="13"/>
      <c r="FFN833" s="13"/>
      <c r="FFO833" s="13"/>
      <c r="FFP833" s="13"/>
      <c r="FFQ833" s="13"/>
      <c r="FFR833" s="13"/>
      <c r="FFS833" s="13"/>
      <c r="FFT833" s="13"/>
      <c r="FFU833" s="13"/>
      <c r="FFV833" s="13"/>
      <c r="FFW833" s="13"/>
      <c r="FFX833" s="13"/>
      <c r="FFY833" s="13"/>
      <c r="FFZ833" s="13"/>
      <c r="FGA833" s="13"/>
      <c r="FGB833" s="13"/>
      <c r="FGC833" s="13"/>
      <c r="FGD833" s="13"/>
      <c r="FGE833" s="13"/>
      <c r="FGF833" s="13"/>
      <c r="FGG833" s="13"/>
      <c r="FGH833" s="13"/>
      <c r="FGI833" s="13"/>
      <c r="FGJ833" s="13"/>
      <c r="FGK833" s="13"/>
      <c r="FGL833" s="13"/>
      <c r="FGM833" s="13"/>
      <c r="FGN833" s="13"/>
      <c r="FGO833" s="13"/>
      <c r="FGP833" s="13"/>
      <c r="FGQ833" s="13"/>
      <c r="FGR833" s="13"/>
      <c r="FGS833" s="13"/>
      <c r="FGT833" s="13"/>
      <c r="FGU833" s="13"/>
      <c r="FGV833" s="13"/>
      <c r="FGW833" s="13"/>
      <c r="FGX833" s="13"/>
      <c r="FGY833" s="13"/>
      <c r="FGZ833" s="13"/>
      <c r="FHA833" s="13"/>
      <c r="FHB833" s="13"/>
      <c r="FHC833" s="13"/>
      <c r="FHD833" s="13"/>
      <c r="FHE833" s="13"/>
      <c r="FHF833" s="13"/>
      <c r="FHG833" s="13"/>
      <c r="FHH833" s="13"/>
      <c r="FHI833" s="13"/>
      <c r="FHJ833" s="13"/>
      <c r="FHK833" s="13"/>
      <c r="FHL833" s="13"/>
      <c r="FHM833" s="13"/>
      <c r="FHN833" s="13"/>
      <c r="FHO833" s="13"/>
      <c r="FHP833" s="13"/>
      <c r="FHQ833" s="13"/>
      <c r="FHR833" s="13"/>
      <c r="FHS833" s="13"/>
      <c r="FHT833" s="13"/>
      <c r="FHU833" s="13"/>
      <c r="FHV833" s="13"/>
      <c r="FHW833" s="13"/>
      <c r="FHX833" s="13"/>
      <c r="FHY833" s="13"/>
      <c r="FHZ833" s="13"/>
      <c r="FIA833" s="13"/>
      <c r="FIB833" s="13"/>
      <c r="FIC833" s="13"/>
      <c r="FID833" s="13"/>
      <c r="FIE833" s="13"/>
      <c r="FIF833" s="13"/>
      <c r="FIG833" s="13"/>
      <c r="FIH833" s="13"/>
      <c r="FII833" s="13"/>
      <c r="FIJ833" s="13"/>
      <c r="FIK833" s="13"/>
      <c r="FIL833" s="13"/>
      <c r="FIM833" s="13"/>
      <c r="FIN833" s="13"/>
      <c r="FIO833" s="13"/>
      <c r="FIP833" s="13"/>
      <c r="FIQ833" s="13"/>
      <c r="FIR833" s="13"/>
      <c r="FIS833" s="13"/>
      <c r="FIT833" s="13"/>
      <c r="FIU833" s="13"/>
      <c r="FIV833" s="13"/>
      <c r="FIW833" s="13"/>
      <c r="FIX833" s="13"/>
      <c r="FIY833" s="13"/>
      <c r="FIZ833" s="13"/>
      <c r="FJA833" s="13"/>
      <c r="FJB833" s="13"/>
      <c r="FJC833" s="13"/>
      <c r="FJD833" s="13"/>
      <c r="FJE833" s="13"/>
      <c r="FJF833" s="13"/>
      <c r="FJG833" s="13"/>
      <c r="FJH833" s="13"/>
      <c r="FJI833" s="13"/>
      <c r="FJJ833" s="13"/>
      <c r="FJK833" s="13"/>
      <c r="FJL833" s="13"/>
      <c r="FJM833" s="13"/>
      <c r="FJN833" s="13"/>
      <c r="FJO833" s="13"/>
      <c r="FJP833" s="13"/>
      <c r="FJQ833" s="13"/>
      <c r="FJR833" s="13"/>
      <c r="FJS833" s="13"/>
      <c r="FJT833" s="13"/>
      <c r="FJU833" s="13"/>
      <c r="FJV833" s="13"/>
      <c r="FJW833" s="13"/>
      <c r="FJX833" s="13"/>
      <c r="FJY833" s="13"/>
      <c r="FJZ833" s="13"/>
      <c r="FKA833" s="13"/>
      <c r="FKB833" s="13"/>
      <c r="FKC833" s="13"/>
      <c r="FKD833" s="13"/>
      <c r="FKE833" s="13"/>
      <c r="FKF833" s="13"/>
      <c r="FKG833" s="13"/>
      <c r="FKH833" s="13"/>
      <c r="FKI833" s="13"/>
      <c r="FKJ833" s="13"/>
      <c r="FKK833" s="13"/>
      <c r="FKL833" s="13"/>
      <c r="FKM833" s="13"/>
      <c r="FKN833" s="13"/>
      <c r="FKO833" s="13"/>
      <c r="FKP833" s="13"/>
      <c r="FKQ833" s="13"/>
      <c r="FKR833" s="13"/>
      <c r="FKS833" s="13"/>
      <c r="FKT833" s="13"/>
      <c r="FKU833" s="13"/>
      <c r="FKV833" s="13"/>
      <c r="FKW833" s="13"/>
      <c r="FKX833" s="13"/>
      <c r="FKY833" s="13"/>
      <c r="FKZ833" s="13"/>
      <c r="FLA833" s="13"/>
      <c r="FLB833" s="13"/>
      <c r="FLC833" s="13"/>
      <c r="FLD833" s="13"/>
      <c r="FLE833" s="13"/>
      <c r="FLF833" s="13"/>
      <c r="FLG833" s="13"/>
      <c r="FLH833" s="13"/>
      <c r="FLI833" s="13"/>
      <c r="FLJ833" s="13"/>
      <c r="FLK833" s="13"/>
      <c r="FLL833" s="13"/>
      <c r="FLM833" s="13"/>
      <c r="FLN833" s="13"/>
      <c r="FLO833" s="13"/>
      <c r="FLP833" s="13"/>
      <c r="FLQ833" s="13"/>
      <c r="FLR833" s="13"/>
      <c r="FLS833" s="13"/>
      <c r="FLT833" s="13"/>
      <c r="FLU833" s="13"/>
      <c r="FLV833" s="13"/>
      <c r="FLW833" s="13"/>
      <c r="FLX833" s="13"/>
      <c r="FLY833" s="13"/>
      <c r="FLZ833" s="13"/>
      <c r="FMA833" s="13"/>
      <c r="FMB833" s="13"/>
      <c r="FMC833" s="13"/>
      <c r="FMD833" s="13"/>
      <c r="FME833" s="13"/>
      <c r="FMF833" s="13"/>
      <c r="FMG833" s="13"/>
      <c r="FMH833" s="13"/>
      <c r="FMI833" s="13"/>
      <c r="FMJ833" s="13"/>
      <c r="FMK833" s="13"/>
      <c r="FML833" s="13"/>
      <c r="FMM833" s="13"/>
      <c r="FMN833" s="13"/>
      <c r="FMO833" s="13"/>
      <c r="FMP833" s="13"/>
      <c r="FMQ833" s="13"/>
      <c r="FMR833" s="13"/>
      <c r="FMS833" s="13"/>
      <c r="FMT833" s="13"/>
      <c r="FMU833" s="13"/>
      <c r="FMV833" s="13"/>
      <c r="FMW833" s="13"/>
      <c r="FMX833" s="13"/>
      <c r="FMY833" s="13"/>
      <c r="FMZ833" s="13"/>
      <c r="FNA833" s="13"/>
      <c r="FNB833" s="13"/>
      <c r="FNC833" s="13"/>
      <c r="FND833" s="13"/>
      <c r="FNE833" s="13"/>
      <c r="FNF833" s="13"/>
      <c r="FNG833" s="13"/>
      <c r="FNH833" s="13"/>
      <c r="FNI833" s="13"/>
      <c r="FNJ833" s="13"/>
      <c r="FNK833" s="13"/>
      <c r="FNL833" s="13"/>
      <c r="FNM833" s="13"/>
      <c r="FNN833" s="13"/>
      <c r="FNO833" s="13"/>
      <c r="FNP833" s="13"/>
      <c r="FNQ833" s="13"/>
      <c r="FNR833" s="13"/>
      <c r="FNS833" s="13"/>
      <c r="FNT833" s="13"/>
      <c r="FNU833" s="13"/>
      <c r="FNV833" s="13"/>
      <c r="FNW833" s="13"/>
      <c r="FNX833" s="13"/>
      <c r="FNY833" s="13"/>
      <c r="FNZ833" s="13"/>
      <c r="FOA833" s="13"/>
      <c r="FOB833" s="13"/>
      <c r="FOC833" s="13"/>
      <c r="FOD833" s="13"/>
      <c r="FOE833" s="13"/>
      <c r="FOF833" s="13"/>
      <c r="FOG833" s="13"/>
      <c r="FOH833" s="13"/>
      <c r="FOI833" s="13"/>
      <c r="FOJ833" s="13"/>
      <c r="FOK833" s="13"/>
      <c r="FOL833" s="13"/>
      <c r="FOM833" s="13"/>
      <c r="FON833" s="13"/>
      <c r="FOO833" s="13"/>
      <c r="FOP833" s="13"/>
      <c r="FOQ833" s="13"/>
      <c r="FOR833" s="13"/>
      <c r="FOS833" s="13"/>
      <c r="FOT833" s="13"/>
      <c r="FOU833" s="13"/>
      <c r="FOV833" s="13"/>
      <c r="FOW833" s="13"/>
      <c r="FOX833" s="13"/>
      <c r="FOY833" s="13"/>
      <c r="FOZ833" s="13"/>
      <c r="FPA833" s="13"/>
      <c r="FPB833" s="13"/>
      <c r="FPC833" s="13"/>
      <c r="FPD833" s="13"/>
      <c r="FPE833" s="13"/>
      <c r="FPF833" s="13"/>
      <c r="FPG833" s="13"/>
      <c r="FPH833" s="13"/>
      <c r="FPI833" s="13"/>
      <c r="FPJ833" s="13"/>
      <c r="FPK833" s="13"/>
      <c r="FPL833" s="13"/>
      <c r="FPM833" s="13"/>
      <c r="FPN833" s="13"/>
      <c r="FPO833" s="13"/>
      <c r="FPP833" s="13"/>
      <c r="FPQ833" s="13"/>
      <c r="FPR833" s="13"/>
      <c r="FPS833" s="13"/>
      <c r="FPT833" s="13"/>
      <c r="FPU833" s="13"/>
      <c r="FPV833" s="13"/>
      <c r="FPW833" s="13"/>
      <c r="FPX833" s="13"/>
      <c r="FPY833" s="13"/>
      <c r="FPZ833" s="13"/>
      <c r="FQA833" s="13"/>
      <c r="FQB833" s="13"/>
      <c r="FQC833" s="13"/>
      <c r="FQD833" s="13"/>
      <c r="FQE833" s="13"/>
      <c r="FQF833" s="13"/>
      <c r="FQG833" s="13"/>
      <c r="FQH833" s="13"/>
      <c r="FQI833" s="13"/>
      <c r="FQJ833" s="13"/>
      <c r="FQK833" s="13"/>
      <c r="FQL833" s="13"/>
      <c r="FQM833" s="13"/>
      <c r="FQN833" s="13"/>
      <c r="FQO833" s="13"/>
      <c r="FQP833" s="13"/>
      <c r="FQQ833" s="13"/>
      <c r="FQR833" s="13"/>
      <c r="FQS833" s="13"/>
      <c r="FQT833" s="13"/>
      <c r="FQU833" s="13"/>
      <c r="FQV833" s="13"/>
      <c r="FQW833" s="13"/>
      <c r="FQX833" s="13"/>
      <c r="FQY833" s="13"/>
      <c r="FQZ833" s="13"/>
      <c r="FRA833" s="13"/>
      <c r="FRB833" s="13"/>
      <c r="FRC833" s="13"/>
      <c r="FRD833" s="13"/>
      <c r="FRE833" s="13"/>
      <c r="FRF833" s="13"/>
      <c r="FRG833" s="13"/>
      <c r="FRH833" s="13"/>
      <c r="FRI833" s="13"/>
      <c r="FRJ833" s="13"/>
      <c r="FRK833" s="13"/>
      <c r="FRL833" s="13"/>
      <c r="FRM833" s="13"/>
      <c r="FRN833" s="13"/>
      <c r="FRO833" s="13"/>
      <c r="FRP833" s="13"/>
      <c r="FRQ833" s="13"/>
      <c r="FRR833" s="13"/>
      <c r="FRS833" s="13"/>
      <c r="FRT833" s="13"/>
      <c r="FRU833" s="13"/>
      <c r="FRV833" s="13"/>
      <c r="FRW833" s="13"/>
      <c r="FRX833" s="13"/>
      <c r="FRY833" s="13"/>
      <c r="FRZ833" s="13"/>
      <c r="FSA833" s="13"/>
      <c r="FSB833" s="13"/>
      <c r="FSC833" s="13"/>
      <c r="FSD833" s="13"/>
      <c r="FSE833" s="13"/>
      <c r="FSF833" s="13"/>
      <c r="FSG833" s="13"/>
      <c r="FSH833" s="13"/>
      <c r="FSI833" s="13"/>
      <c r="FSJ833" s="13"/>
      <c r="FSK833" s="13"/>
      <c r="FSL833" s="13"/>
      <c r="FSM833" s="13"/>
      <c r="FSN833" s="13"/>
      <c r="FSO833" s="13"/>
      <c r="FSP833" s="13"/>
      <c r="FSQ833" s="13"/>
      <c r="FSR833" s="13"/>
      <c r="FSS833" s="13"/>
      <c r="FST833" s="13"/>
      <c r="FSU833" s="13"/>
      <c r="FSV833" s="13"/>
      <c r="FSW833" s="13"/>
      <c r="FSX833" s="13"/>
      <c r="FSY833" s="13"/>
      <c r="FSZ833" s="13"/>
      <c r="FTA833" s="13"/>
      <c r="FTB833" s="13"/>
      <c r="FTC833" s="13"/>
      <c r="FTD833" s="13"/>
      <c r="FTE833" s="13"/>
      <c r="FTF833" s="13"/>
      <c r="FTG833" s="13"/>
      <c r="FTH833" s="13"/>
      <c r="FTI833" s="13"/>
      <c r="FTJ833" s="13"/>
      <c r="FTK833" s="13"/>
      <c r="FTL833" s="13"/>
      <c r="FTM833" s="13"/>
      <c r="FTN833" s="13"/>
      <c r="FTO833" s="13"/>
      <c r="FTP833" s="13"/>
      <c r="FTQ833" s="13"/>
      <c r="FTR833" s="13"/>
      <c r="FTS833" s="13"/>
      <c r="FTT833" s="13"/>
      <c r="FTU833" s="13"/>
      <c r="FTV833" s="13"/>
      <c r="FTW833" s="13"/>
      <c r="FTX833" s="13"/>
      <c r="FTY833" s="13"/>
      <c r="FTZ833" s="13"/>
      <c r="FUA833" s="13"/>
      <c r="FUB833" s="13"/>
      <c r="FUC833" s="13"/>
      <c r="FUD833" s="13"/>
      <c r="FUE833" s="13"/>
      <c r="FUF833" s="13"/>
      <c r="FUG833" s="13"/>
      <c r="FUH833" s="13"/>
      <c r="FUI833" s="13"/>
      <c r="FUJ833" s="13"/>
      <c r="FUK833" s="13"/>
      <c r="FUL833" s="13"/>
      <c r="FUM833" s="13"/>
      <c r="FUN833" s="13"/>
      <c r="FUO833" s="13"/>
      <c r="FUP833" s="13"/>
      <c r="FUQ833" s="13"/>
      <c r="FUR833" s="13"/>
      <c r="FUS833" s="13"/>
      <c r="FUT833" s="13"/>
      <c r="FUU833" s="13"/>
      <c r="FUV833" s="13"/>
      <c r="FUW833" s="13"/>
      <c r="FUX833" s="13"/>
      <c r="FUY833" s="13"/>
      <c r="FUZ833" s="13"/>
      <c r="FVA833" s="13"/>
      <c r="FVB833" s="13"/>
      <c r="FVC833" s="13"/>
      <c r="FVD833" s="13"/>
      <c r="FVE833" s="13"/>
      <c r="FVF833" s="13"/>
      <c r="FVG833" s="13"/>
      <c r="FVH833" s="13"/>
      <c r="FVI833" s="13"/>
      <c r="FVJ833" s="13"/>
      <c r="FVK833" s="13"/>
      <c r="FVL833" s="13"/>
      <c r="FVM833" s="13"/>
      <c r="FVN833" s="13"/>
      <c r="FVO833" s="13"/>
      <c r="FVP833" s="13"/>
      <c r="FVQ833" s="13"/>
      <c r="FVR833" s="13"/>
      <c r="FVS833" s="13"/>
      <c r="FVT833" s="13"/>
      <c r="FVU833" s="13"/>
      <c r="FVV833" s="13"/>
      <c r="FVW833" s="13"/>
      <c r="FVX833" s="13"/>
      <c r="FVY833" s="13"/>
      <c r="FVZ833" s="13"/>
      <c r="FWA833" s="13"/>
      <c r="FWB833" s="13"/>
      <c r="FWC833" s="13"/>
      <c r="FWD833" s="13"/>
      <c r="FWE833" s="13"/>
      <c r="FWF833" s="13"/>
      <c r="FWG833" s="13"/>
      <c r="FWH833" s="13"/>
      <c r="FWI833" s="13"/>
      <c r="FWJ833" s="13"/>
      <c r="FWK833" s="13"/>
      <c r="FWL833" s="13"/>
      <c r="FWM833" s="13"/>
      <c r="FWN833" s="13"/>
      <c r="FWO833" s="13"/>
      <c r="FWP833" s="13"/>
      <c r="FWQ833" s="13"/>
      <c r="FWR833" s="13"/>
      <c r="FWS833" s="13"/>
      <c r="FWT833" s="13"/>
      <c r="FWU833" s="13"/>
      <c r="FWV833" s="13"/>
      <c r="FWW833" s="13"/>
      <c r="FWX833" s="13"/>
      <c r="FWY833" s="13"/>
      <c r="FWZ833" s="13"/>
      <c r="FXA833" s="13"/>
      <c r="FXB833" s="13"/>
      <c r="FXC833" s="13"/>
      <c r="FXD833" s="13"/>
      <c r="FXE833" s="13"/>
      <c r="FXF833" s="13"/>
      <c r="FXG833" s="13"/>
      <c r="FXH833" s="13"/>
      <c r="FXI833" s="13"/>
      <c r="FXJ833" s="13"/>
      <c r="FXK833" s="13"/>
      <c r="FXL833" s="13"/>
      <c r="FXM833" s="13"/>
      <c r="FXN833" s="13"/>
      <c r="FXO833" s="13"/>
      <c r="FXP833" s="13"/>
      <c r="FXQ833" s="13"/>
      <c r="FXR833" s="13"/>
      <c r="FXS833" s="13"/>
      <c r="FXT833" s="13"/>
      <c r="FXU833" s="13"/>
      <c r="FXV833" s="13"/>
      <c r="FXW833" s="13"/>
      <c r="FXX833" s="13"/>
      <c r="FXY833" s="13"/>
      <c r="FXZ833" s="13"/>
      <c r="FYA833" s="13"/>
      <c r="FYB833" s="13"/>
      <c r="FYC833" s="13"/>
      <c r="FYD833" s="13"/>
      <c r="FYE833" s="13"/>
      <c r="FYF833" s="13"/>
      <c r="FYG833" s="13"/>
      <c r="FYH833" s="13"/>
      <c r="FYI833" s="13"/>
      <c r="FYJ833" s="13"/>
      <c r="FYK833" s="13"/>
      <c r="FYL833" s="13"/>
      <c r="FYM833" s="13"/>
      <c r="FYN833" s="13"/>
      <c r="FYO833" s="13"/>
      <c r="FYP833" s="13"/>
      <c r="FYQ833" s="13"/>
      <c r="FYR833" s="13"/>
      <c r="FYS833" s="13"/>
      <c r="FYT833" s="13"/>
      <c r="FYU833" s="13"/>
      <c r="FYV833" s="13"/>
      <c r="FYW833" s="13"/>
      <c r="FYX833" s="13"/>
      <c r="FYY833" s="13"/>
      <c r="FYZ833" s="13"/>
      <c r="FZA833" s="13"/>
      <c r="FZB833" s="13"/>
      <c r="FZC833" s="13"/>
      <c r="FZD833" s="13"/>
      <c r="FZE833" s="13"/>
      <c r="FZF833" s="13"/>
      <c r="FZG833" s="13"/>
      <c r="FZH833" s="13"/>
      <c r="FZI833" s="13"/>
      <c r="FZJ833" s="13"/>
      <c r="FZK833" s="13"/>
      <c r="FZL833" s="13"/>
      <c r="FZM833" s="13"/>
      <c r="FZN833" s="13"/>
      <c r="FZO833" s="13"/>
      <c r="FZP833" s="13"/>
      <c r="FZQ833" s="13"/>
      <c r="FZR833" s="13"/>
      <c r="FZS833" s="13"/>
      <c r="FZT833" s="13"/>
      <c r="FZU833" s="13"/>
      <c r="FZV833" s="13"/>
      <c r="FZW833" s="13"/>
      <c r="FZX833" s="13"/>
      <c r="FZY833" s="13"/>
      <c r="FZZ833" s="13"/>
      <c r="GAA833" s="13"/>
      <c r="GAB833" s="13"/>
      <c r="GAC833" s="13"/>
      <c r="GAD833" s="13"/>
      <c r="GAE833" s="13"/>
      <c r="GAF833" s="13"/>
      <c r="GAG833" s="13"/>
      <c r="GAH833" s="13"/>
      <c r="GAI833" s="13"/>
      <c r="GAJ833" s="13"/>
      <c r="GAK833" s="13"/>
      <c r="GAL833" s="13"/>
      <c r="GAM833" s="13"/>
      <c r="GAN833" s="13"/>
      <c r="GAO833" s="13"/>
      <c r="GAP833" s="13"/>
      <c r="GAQ833" s="13"/>
      <c r="GAR833" s="13"/>
      <c r="GAS833" s="13"/>
      <c r="GAT833" s="13"/>
      <c r="GAU833" s="13"/>
      <c r="GAV833" s="13"/>
      <c r="GAW833" s="13"/>
      <c r="GAX833" s="13"/>
      <c r="GAY833" s="13"/>
      <c r="GAZ833" s="13"/>
      <c r="GBA833" s="13"/>
      <c r="GBB833" s="13"/>
      <c r="GBC833" s="13"/>
      <c r="GBD833" s="13"/>
      <c r="GBE833" s="13"/>
      <c r="GBF833" s="13"/>
      <c r="GBG833" s="13"/>
      <c r="GBH833" s="13"/>
      <c r="GBI833" s="13"/>
      <c r="GBJ833" s="13"/>
      <c r="GBK833" s="13"/>
      <c r="GBL833" s="13"/>
      <c r="GBM833" s="13"/>
      <c r="GBN833" s="13"/>
      <c r="GBO833" s="13"/>
      <c r="GBP833" s="13"/>
      <c r="GBQ833" s="13"/>
      <c r="GBR833" s="13"/>
      <c r="GBS833" s="13"/>
      <c r="GBT833" s="13"/>
      <c r="GBU833" s="13"/>
      <c r="GBV833" s="13"/>
      <c r="GBW833" s="13"/>
      <c r="GBX833" s="13"/>
      <c r="GBY833" s="13"/>
      <c r="GBZ833" s="13"/>
      <c r="GCA833" s="13"/>
      <c r="GCB833" s="13"/>
      <c r="GCC833" s="13"/>
      <c r="GCD833" s="13"/>
      <c r="GCE833" s="13"/>
      <c r="GCF833" s="13"/>
      <c r="GCG833" s="13"/>
      <c r="GCH833" s="13"/>
      <c r="GCI833" s="13"/>
      <c r="GCJ833" s="13"/>
      <c r="GCK833" s="13"/>
      <c r="GCL833" s="13"/>
      <c r="GCM833" s="13"/>
      <c r="GCN833" s="13"/>
      <c r="GCO833" s="13"/>
      <c r="GCP833" s="13"/>
      <c r="GCQ833" s="13"/>
      <c r="GCR833" s="13"/>
      <c r="GCS833" s="13"/>
      <c r="GCT833" s="13"/>
      <c r="GCU833" s="13"/>
      <c r="GCV833" s="13"/>
      <c r="GCW833" s="13"/>
      <c r="GCX833" s="13"/>
      <c r="GCY833" s="13"/>
      <c r="GCZ833" s="13"/>
      <c r="GDA833" s="13"/>
      <c r="GDB833" s="13"/>
      <c r="GDC833" s="13"/>
      <c r="GDD833" s="13"/>
      <c r="GDE833" s="13"/>
      <c r="GDF833" s="13"/>
      <c r="GDG833" s="13"/>
      <c r="GDH833" s="13"/>
      <c r="GDI833" s="13"/>
      <c r="GDJ833" s="13"/>
      <c r="GDK833" s="13"/>
      <c r="GDL833" s="13"/>
      <c r="GDM833" s="13"/>
      <c r="GDN833" s="13"/>
      <c r="GDO833" s="13"/>
      <c r="GDP833" s="13"/>
      <c r="GDQ833" s="13"/>
      <c r="GDR833" s="13"/>
      <c r="GDS833" s="13"/>
      <c r="GDT833" s="13"/>
      <c r="GDU833" s="13"/>
      <c r="GDV833" s="13"/>
      <c r="GDW833" s="13"/>
      <c r="GDX833" s="13"/>
      <c r="GDY833" s="13"/>
      <c r="GDZ833" s="13"/>
      <c r="GEA833" s="13"/>
      <c r="GEB833" s="13"/>
      <c r="GEC833" s="13"/>
      <c r="GED833" s="13"/>
      <c r="GEE833" s="13"/>
      <c r="GEF833" s="13"/>
      <c r="GEG833" s="13"/>
      <c r="GEH833" s="13"/>
      <c r="GEI833" s="13"/>
      <c r="GEJ833" s="13"/>
      <c r="GEK833" s="13"/>
      <c r="GEL833" s="13"/>
      <c r="GEM833" s="13"/>
      <c r="GEN833" s="13"/>
      <c r="GEO833" s="13"/>
      <c r="GEP833" s="13"/>
      <c r="GEQ833" s="13"/>
      <c r="GER833" s="13"/>
      <c r="GES833" s="13"/>
      <c r="GET833" s="13"/>
      <c r="GEU833" s="13"/>
      <c r="GEV833" s="13"/>
      <c r="GEW833" s="13"/>
      <c r="GEX833" s="13"/>
      <c r="GEY833" s="13"/>
      <c r="GEZ833" s="13"/>
      <c r="GFA833" s="13"/>
      <c r="GFB833" s="13"/>
      <c r="GFC833" s="13"/>
      <c r="GFD833" s="13"/>
      <c r="GFE833" s="13"/>
      <c r="GFF833" s="13"/>
      <c r="GFG833" s="13"/>
      <c r="GFH833" s="13"/>
      <c r="GFI833" s="13"/>
      <c r="GFJ833" s="13"/>
      <c r="GFK833" s="13"/>
      <c r="GFL833" s="13"/>
      <c r="GFM833" s="13"/>
      <c r="GFN833" s="13"/>
      <c r="GFO833" s="13"/>
      <c r="GFP833" s="13"/>
      <c r="GFQ833" s="13"/>
      <c r="GFR833" s="13"/>
      <c r="GFS833" s="13"/>
      <c r="GFT833" s="13"/>
      <c r="GFU833" s="13"/>
      <c r="GFV833" s="13"/>
      <c r="GFW833" s="13"/>
      <c r="GFX833" s="13"/>
      <c r="GFY833" s="13"/>
      <c r="GFZ833" s="13"/>
      <c r="GGA833" s="13"/>
      <c r="GGB833" s="13"/>
      <c r="GGC833" s="13"/>
      <c r="GGD833" s="13"/>
      <c r="GGE833" s="13"/>
      <c r="GGF833" s="13"/>
      <c r="GGG833" s="13"/>
      <c r="GGH833" s="13"/>
      <c r="GGI833" s="13"/>
      <c r="GGJ833" s="13"/>
      <c r="GGK833" s="13"/>
      <c r="GGL833" s="13"/>
      <c r="GGM833" s="13"/>
      <c r="GGN833" s="13"/>
      <c r="GGO833" s="13"/>
      <c r="GGP833" s="13"/>
      <c r="GGQ833" s="13"/>
      <c r="GGR833" s="13"/>
      <c r="GGS833" s="13"/>
      <c r="GGT833" s="13"/>
      <c r="GGU833" s="13"/>
      <c r="GGV833" s="13"/>
      <c r="GGW833" s="13"/>
      <c r="GGX833" s="13"/>
      <c r="GGY833" s="13"/>
      <c r="GGZ833" s="13"/>
      <c r="GHA833" s="13"/>
      <c r="GHB833" s="13"/>
      <c r="GHC833" s="13"/>
      <c r="GHD833" s="13"/>
      <c r="GHE833" s="13"/>
      <c r="GHF833" s="13"/>
      <c r="GHG833" s="13"/>
      <c r="GHH833" s="13"/>
      <c r="GHI833" s="13"/>
      <c r="GHJ833" s="13"/>
      <c r="GHK833" s="13"/>
      <c r="GHL833" s="13"/>
      <c r="GHM833" s="13"/>
      <c r="GHN833" s="13"/>
      <c r="GHO833" s="13"/>
      <c r="GHP833" s="13"/>
      <c r="GHQ833" s="13"/>
      <c r="GHR833" s="13"/>
      <c r="GHS833" s="13"/>
      <c r="GHT833" s="13"/>
      <c r="GHU833" s="13"/>
      <c r="GHV833" s="13"/>
      <c r="GHW833" s="13"/>
      <c r="GHX833" s="13"/>
      <c r="GHY833" s="13"/>
      <c r="GHZ833" s="13"/>
      <c r="GIA833" s="13"/>
      <c r="GIB833" s="13"/>
      <c r="GIC833" s="13"/>
      <c r="GID833" s="13"/>
      <c r="GIE833" s="13"/>
      <c r="GIF833" s="13"/>
      <c r="GIG833" s="13"/>
      <c r="GIH833" s="13"/>
      <c r="GII833" s="13"/>
      <c r="GIJ833" s="13"/>
      <c r="GIK833" s="13"/>
      <c r="GIL833" s="13"/>
      <c r="GIM833" s="13"/>
      <c r="GIN833" s="13"/>
      <c r="GIO833" s="13"/>
      <c r="GIP833" s="13"/>
      <c r="GIQ833" s="13"/>
      <c r="GIR833" s="13"/>
      <c r="GIS833" s="13"/>
      <c r="GIT833" s="13"/>
      <c r="GIU833" s="13"/>
      <c r="GIV833" s="13"/>
      <c r="GIW833" s="13"/>
      <c r="GIX833" s="13"/>
      <c r="GIY833" s="13"/>
      <c r="GIZ833" s="13"/>
      <c r="GJA833" s="13"/>
      <c r="GJB833" s="13"/>
      <c r="GJC833" s="13"/>
      <c r="GJD833" s="13"/>
      <c r="GJE833" s="13"/>
      <c r="GJF833" s="13"/>
      <c r="GJG833" s="13"/>
      <c r="GJH833" s="13"/>
      <c r="GJI833" s="13"/>
      <c r="GJJ833" s="13"/>
      <c r="GJK833" s="13"/>
      <c r="GJL833" s="13"/>
      <c r="GJM833" s="13"/>
      <c r="GJN833" s="13"/>
      <c r="GJO833" s="13"/>
      <c r="GJP833" s="13"/>
      <c r="GJQ833" s="13"/>
      <c r="GJR833" s="13"/>
      <c r="GJS833" s="13"/>
      <c r="GJT833" s="13"/>
      <c r="GJU833" s="13"/>
      <c r="GJV833" s="13"/>
      <c r="GJW833" s="13"/>
      <c r="GJX833" s="13"/>
      <c r="GJY833" s="13"/>
      <c r="GJZ833" s="13"/>
      <c r="GKA833" s="13"/>
      <c r="GKB833" s="13"/>
      <c r="GKC833" s="13"/>
      <c r="GKD833" s="13"/>
      <c r="GKE833" s="13"/>
      <c r="GKF833" s="13"/>
      <c r="GKG833" s="13"/>
      <c r="GKH833" s="13"/>
      <c r="GKI833" s="13"/>
      <c r="GKJ833" s="13"/>
      <c r="GKK833" s="13"/>
      <c r="GKL833" s="13"/>
      <c r="GKM833" s="13"/>
      <c r="GKN833" s="13"/>
      <c r="GKO833" s="13"/>
      <c r="GKP833" s="13"/>
      <c r="GKQ833" s="13"/>
      <c r="GKR833" s="13"/>
      <c r="GKS833" s="13"/>
      <c r="GKT833" s="13"/>
      <c r="GKU833" s="13"/>
      <c r="GKV833" s="13"/>
      <c r="GKW833" s="13"/>
      <c r="GKX833" s="13"/>
      <c r="GKY833" s="13"/>
      <c r="GKZ833" s="13"/>
      <c r="GLA833" s="13"/>
      <c r="GLB833" s="13"/>
      <c r="GLC833" s="13"/>
      <c r="GLD833" s="13"/>
      <c r="GLE833" s="13"/>
      <c r="GLF833" s="13"/>
      <c r="GLG833" s="13"/>
      <c r="GLH833" s="13"/>
      <c r="GLI833" s="13"/>
      <c r="GLJ833" s="13"/>
      <c r="GLK833" s="13"/>
      <c r="GLL833" s="13"/>
      <c r="GLM833" s="13"/>
      <c r="GLN833" s="13"/>
      <c r="GLO833" s="13"/>
      <c r="GLP833" s="13"/>
      <c r="GLQ833" s="13"/>
      <c r="GLR833" s="13"/>
      <c r="GLS833" s="13"/>
      <c r="GLT833" s="13"/>
      <c r="GLU833" s="13"/>
      <c r="GLV833" s="13"/>
      <c r="GLW833" s="13"/>
      <c r="GLX833" s="13"/>
      <c r="GLY833" s="13"/>
      <c r="GLZ833" s="13"/>
      <c r="GMA833" s="13"/>
      <c r="GMB833" s="13"/>
      <c r="GMC833" s="13"/>
      <c r="GMD833" s="13"/>
      <c r="GME833" s="13"/>
      <c r="GMF833" s="13"/>
      <c r="GMG833" s="13"/>
      <c r="GMH833" s="13"/>
      <c r="GMI833" s="13"/>
      <c r="GMJ833" s="13"/>
      <c r="GMK833" s="13"/>
      <c r="GML833" s="13"/>
      <c r="GMM833" s="13"/>
      <c r="GMN833" s="13"/>
      <c r="GMO833" s="13"/>
      <c r="GMP833" s="13"/>
      <c r="GMQ833" s="13"/>
      <c r="GMR833" s="13"/>
      <c r="GMS833" s="13"/>
      <c r="GMT833" s="13"/>
      <c r="GMU833" s="13"/>
      <c r="GMV833" s="13"/>
      <c r="GMW833" s="13"/>
      <c r="GMX833" s="13"/>
      <c r="GMY833" s="13"/>
      <c r="GMZ833" s="13"/>
      <c r="GNA833" s="13"/>
      <c r="GNB833" s="13"/>
      <c r="GNC833" s="13"/>
      <c r="GND833" s="13"/>
      <c r="GNE833" s="13"/>
      <c r="GNF833" s="13"/>
      <c r="GNG833" s="13"/>
      <c r="GNH833" s="13"/>
      <c r="GNI833" s="13"/>
      <c r="GNJ833" s="13"/>
      <c r="GNK833" s="13"/>
      <c r="GNL833" s="13"/>
      <c r="GNM833" s="13"/>
      <c r="GNN833" s="13"/>
      <c r="GNO833" s="13"/>
      <c r="GNP833" s="13"/>
      <c r="GNQ833" s="13"/>
      <c r="GNR833" s="13"/>
      <c r="GNS833" s="13"/>
      <c r="GNT833" s="13"/>
      <c r="GNU833" s="13"/>
      <c r="GNV833" s="13"/>
      <c r="GNW833" s="13"/>
      <c r="GNX833" s="13"/>
      <c r="GNY833" s="13"/>
      <c r="GNZ833" s="13"/>
      <c r="GOA833" s="13"/>
      <c r="GOB833" s="13"/>
      <c r="GOC833" s="13"/>
      <c r="GOD833" s="13"/>
      <c r="GOE833" s="13"/>
      <c r="GOF833" s="13"/>
      <c r="GOG833" s="13"/>
      <c r="GOH833" s="13"/>
      <c r="GOI833" s="13"/>
      <c r="GOJ833" s="13"/>
      <c r="GOK833" s="13"/>
      <c r="GOL833" s="13"/>
      <c r="GOM833" s="13"/>
      <c r="GON833" s="13"/>
      <c r="GOO833" s="13"/>
      <c r="GOP833" s="13"/>
      <c r="GOQ833" s="13"/>
      <c r="GOR833" s="13"/>
      <c r="GOS833" s="13"/>
      <c r="GOT833" s="13"/>
      <c r="GOU833" s="13"/>
      <c r="GOV833" s="13"/>
      <c r="GOW833" s="13"/>
      <c r="GOX833" s="13"/>
      <c r="GOY833" s="13"/>
      <c r="GOZ833" s="13"/>
      <c r="GPA833" s="13"/>
      <c r="GPB833" s="13"/>
      <c r="GPC833" s="13"/>
      <c r="GPD833" s="13"/>
      <c r="GPE833" s="13"/>
      <c r="GPF833" s="13"/>
      <c r="GPG833" s="13"/>
      <c r="GPH833" s="13"/>
      <c r="GPI833" s="13"/>
      <c r="GPJ833" s="13"/>
      <c r="GPK833" s="13"/>
      <c r="GPL833" s="13"/>
      <c r="GPM833" s="13"/>
      <c r="GPN833" s="13"/>
      <c r="GPO833" s="13"/>
      <c r="GPP833" s="13"/>
      <c r="GPQ833" s="13"/>
      <c r="GPR833" s="13"/>
      <c r="GPS833" s="13"/>
      <c r="GPT833" s="13"/>
      <c r="GPU833" s="13"/>
      <c r="GPV833" s="13"/>
      <c r="GPW833" s="13"/>
      <c r="GPX833" s="13"/>
      <c r="GPY833" s="13"/>
      <c r="GPZ833" s="13"/>
      <c r="GQA833" s="13"/>
      <c r="GQB833" s="13"/>
      <c r="GQC833" s="13"/>
      <c r="GQD833" s="13"/>
      <c r="GQE833" s="13"/>
      <c r="GQF833" s="13"/>
      <c r="GQG833" s="13"/>
      <c r="GQH833" s="13"/>
      <c r="GQI833" s="13"/>
      <c r="GQJ833" s="13"/>
      <c r="GQK833" s="13"/>
      <c r="GQL833" s="13"/>
      <c r="GQM833" s="13"/>
      <c r="GQN833" s="13"/>
      <c r="GQO833" s="13"/>
      <c r="GQP833" s="13"/>
      <c r="GQQ833" s="13"/>
      <c r="GQR833" s="13"/>
      <c r="GQS833" s="13"/>
      <c r="GQT833" s="13"/>
      <c r="GQU833" s="13"/>
      <c r="GQV833" s="13"/>
      <c r="GQW833" s="13"/>
      <c r="GQX833" s="13"/>
      <c r="GQY833" s="13"/>
      <c r="GQZ833" s="13"/>
      <c r="GRA833" s="13"/>
      <c r="GRB833" s="13"/>
      <c r="GRC833" s="13"/>
      <c r="GRD833" s="13"/>
      <c r="GRE833" s="13"/>
      <c r="GRF833" s="13"/>
      <c r="GRG833" s="13"/>
      <c r="GRH833" s="13"/>
      <c r="GRI833" s="13"/>
      <c r="GRJ833" s="13"/>
      <c r="GRK833" s="13"/>
      <c r="GRL833" s="13"/>
      <c r="GRM833" s="13"/>
      <c r="GRN833" s="13"/>
      <c r="GRO833" s="13"/>
      <c r="GRP833" s="13"/>
      <c r="GRQ833" s="13"/>
      <c r="GRR833" s="13"/>
      <c r="GRS833" s="13"/>
      <c r="GRT833" s="13"/>
      <c r="GRU833" s="13"/>
      <c r="GRV833" s="13"/>
      <c r="GRW833" s="13"/>
      <c r="GRX833" s="13"/>
      <c r="GRY833" s="13"/>
      <c r="GRZ833" s="13"/>
      <c r="GSA833" s="13"/>
      <c r="GSB833" s="13"/>
      <c r="GSC833" s="13"/>
      <c r="GSD833" s="13"/>
      <c r="GSE833" s="13"/>
      <c r="GSF833" s="13"/>
      <c r="GSG833" s="13"/>
      <c r="GSH833" s="13"/>
      <c r="GSI833" s="13"/>
      <c r="GSJ833" s="13"/>
      <c r="GSK833" s="13"/>
      <c r="GSL833" s="13"/>
      <c r="GSM833" s="13"/>
      <c r="GSN833" s="13"/>
      <c r="GSO833" s="13"/>
      <c r="GSP833" s="13"/>
      <c r="GSQ833" s="13"/>
      <c r="GSR833" s="13"/>
      <c r="GSS833" s="13"/>
      <c r="GST833" s="13"/>
      <c r="GSU833" s="13"/>
      <c r="GSV833" s="13"/>
      <c r="GSW833" s="13"/>
      <c r="GSX833" s="13"/>
      <c r="GSY833" s="13"/>
      <c r="GSZ833" s="13"/>
      <c r="GTA833" s="13"/>
      <c r="GTB833" s="13"/>
      <c r="GTC833" s="13"/>
      <c r="GTD833" s="13"/>
      <c r="GTE833" s="13"/>
      <c r="GTF833" s="13"/>
      <c r="GTG833" s="13"/>
      <c r="GTH833" s="13"/>
      <c r="GTI833" s="13"/>
      <c r="GTJ833" s="13"/>
      <c r="GTK833" s="13"/>
      <c r="GTL833" s="13"/>
      <c r="GTM833" s="13"/>
      <c r="GTN833" s="13"/>
      <c r="GTO833" s="13"/>
      <c r="GTP833" s="13"/>
      <c r="GTQ833" s="13"/>
      <c r="GTR833" s="13"/>
      <c r="GTS833" s="13"/>
      <c r="GTT833" s="13"/>
      <c r="GTU833" s="13"/>
      <c r="GTV833" s="13"/>
      <c r="GTW833" s="13"/>
      <c r="GTX833" s="13"/>
      <c r="GTY833" s="13"/>
      <c r="GTZ833" s="13"/>
      <c r="GUA833" s="13"/>
      <c r="GUB833" s="13"/>
      <c r="GUC833" s="13"/>
      <c r="GUD833" s="13"/>
      <c r="GUE833" s="13"/>
      <c r="GUF833" s="13"/>
      <c r="GUG833" s="13"/>
      <c r="GUH833" s="13"/>
      <c r="GUI833" s="13"/>
      <c r="GUJ833" s="13"/>
      <c r="GUK833" s="13"/>
      <c r="GUL833" s="13"/>
      <c r="GUM833" s="13"/>
      <c r="GUN833" s="13"/>
      <c r="GUO833" s="13"/>
      <c r="GUP833" s="13"/>
      <c r="GUQ833" s="13"/>
      <c r="GUR833" s="13"/>
      <c r="GUS833" s="13"/>
      <c r="GUT833" s="13"/>
      <c r="GUU833" s="13"/>
      <c r="GUV833" s="13"/>
      <c r="GUW833" s="13"/>
      <c r="GUX833" s="13"/>
      <c r="GUY833" s="13"/>
      <c r="GUZ833" s="13"/>
      <c r="GVA833" s="13"/>
      <c r="GVB833" s="13"/>
      <c r="GVC833" s="13"/>
      <c r="GVD833" s="13"/>
      <c r="GVE833" s="13"/>
      <c r="GVF833" s="13"/>
      <c r="GVG833" s="13"/>
      <c r="GVH833" s="13"/>
      <c r="GVI833" s="13"/>
      <c r="GVJ833" s="13"/>
      <c r="GVK833" s="13"/>
      <c r="GVL833" s="13"/>
      <c r="GVM833" s="13"/>
      <c r="GVN833" s="13"/>
      <c r="GVO833" s="13"/>
      <c r="GVP833" s="13"/>
      <c r="GVQ833" s="13"/>
      <c r="GVR833" s="13"/>
      <c r="GVS833" s="13"/>
      <c r="GVT833" s="13"/>
      <c r="GVU833" s="13"/>
      <c r="GVV833" s="13"/>
      <c r="GVW833" s="13"/>
      <c r="GVX833" s="13"/>
      <c r="GVY833" s="13"/>
      <c r="GVZ833" s="13"/>
      <c r="GWA833" s="13"/>
      <c r="GWB833" s="13"/>
      <c r="GWC833" s="13"/>
      <c r="GWD833" s="13"/>
      <c r="GWE833" s="13"/>
      <c r="GWF833" s="13"/>
      <c r="GWG833" s="13"/>
      <c r="GWH833" s="13"/>
      <c r="GWI833" s="13"/>
      <c r="GWJ833" s="13"/>
      <c r="GWK833" s="13"/>
      <c r="GWL833" s="13"/>
      <c r="GWM833" s="13"/>
      <c r="GWN833" s="13"/>
      <c r="GWO833" s="13"/>
      <c r="GWP833" s="13"/>
      <c r="GWQ833" s="13"/>
      <c r="GWR833" s="13"/>
      <c r="GWS833" s="13"/>
      <c r="GWT833" s="13"/>
      <c r="GWU833" s="13"/>
      <c r="GWV833" s="13"/>
      <c r="GWW833" s="13"/>
      <c r="GWX833" s="13"/>
      <c r="GWY833" s="13"/>
      <c r="GWZ833" s="13"/>
      <c r="GXA833" s="13"/>
      <c r="GXB833" s="13"/>
      <c r="GXC833" s="13"/>
      <c r="GXD833" s="13"/>
      <c r="GXE833" s="13"/>
      <c r="GXF833" s="13"/>
      <c r="GXG833" s="13"/>
      <c r="GXH833" s="13"/>
      <c r="GXI833" s="13"/>
      <c r="GXJ833" s="13"/>
      <c r="GXK833" s="13"/>
      <c r="GXL833" s="13"/>
      <c r="GXM833" s="13"/>
      <c r="GXN833" s="13"/>
      <c r="GXO833" s="13"/>
      <c r="GXP833" s="13"/>
      <c r="GXQ833" s="13"/>
      <c r="GXR833" s="13"/>
      <c r="GXS833" s="13"/>
      <c r="GXT833" s="13"/>
      <c r="GXU833" s="13"/>
      <c r="GXV833" s="13"/>
      <c r="GXW833" s="13"/>
      <c r="GXX833" s="13"/>
      <c r="GXY833" s="13"/>
      <c r="GXZ833" s="13"/>
      <c r="GYA833" s="13"/>
      <c r="GYB833" s="13"/>
      <c r="GYC833" s="13"/>
      <c r="GYD833" s="13"/>
      <c r="GYE833" s="13"/>
      <c r="GYF833" s="13"/>
      <c r="GYG833" s="13"/>
      <c r="GYH833" s="13"/>
      <c r="GYI833" s="13"/>
      <c r="GYJ833" s="13"/>
      <c r="GYK833" s="13"/>
      <c r="GYL833" s="13"/>
      <c r="GYM833" s="13"/>
      <c r="GYN833" s="13"/>
      <c r="GYO833" s="13"/>
      <c r="GYP833" s="13"/>
      <c r="GYQ833" s="13"/>
      <c r="GYR833" s="13"/>
      <c r="GYS833" s="13"/>
      <c r="GYT833" s="13"/>
      <c r="GYU833" s="13"/>
      <c r="GYV833" s="13"/>
      <c r="GYW833" s="13"/>
      <c r="GYX833" s="13"/>
      <c r="GYY833" s="13"/>
      <c r="GYZ833" s="13"/>
      <c r="GZA833" s="13"/>
      <c r="GZB833" s="13"/>
      <c r="GZC833" s="13"/>
      <c r="GZD833" s="13"/>
      <c r="GZE833" s="13"/>
      <c r="GZF833" s="13"/>
      <c r="GZG833" s="13"/>
      <c r="GZH833" s="13"/>
      <c r="GZI833" s="13"/>
      <c r="GZJ833" s="13"/>
      <c r="GZK833" s="13"/>
      <c r="GZL833" s="13"/>
      <c r="GZM833" s="13"/>
      <c r="GZN833" s="13"/>
      <c r="GZO833" s="13"/>
      <c r="GZP833" s="13"/>
      <c r="GZQ833" s="13"/>
      <c r="GZR833" s="13"/>
      <c r="GZS833" s="13"/>
      <c r="GZT833" s="13"/>
      <c r="GZU833" s="13"/>
      <c r="GZV833" s="13"/>
      <c r="GZW833" s="13"/>
      <c r="GZX833" s="13"/>
      <c r="GZY833" s="13"/>
      <c r="GZZ833" s="13"/>
      <c r="HAA833" s="13"/>
      <c r="HAB833" s="13"/>
      <c r="HAC833" s="13"/>
      <c r="HAD833" s="13"/>
      <c r="HAE833" s="13"/>
      <c r="HAF833" s="13"/>
      <c r="HAG833" s="13"/>
      <c r="HAH833" s="13"/>
      <c r="HAI833" s="13"/>
      <c r="HAJ833" s="13"/>
      <c r="HAK833" s="13"/>
      <c r="HAL833" s="13"/>
      <c r="HAM833" s="13"/>
      <c r="HAN833" s="13"/>
      <c r="HAO833" s="13"/>
      <c r="HAP833" s="13"/>
      <c r="HAQ833" s="13"/>
      <c r="HAR833" s="13"/>
      <c r="HAS833" s="13"/>
      <c r="HAT833" s="13"/>
      <c r="HAU833" s="13"/>
      <c r="HAV833" s="13"/>
      <c r="HAW833" s="13"/>
      <c r="HAX833" s="13"/>
      <c r="HAY833" s="13"/>
      <c r="HAZ833" s="13"/>
      <c r="HBA833" s="13"/>
      <c r="HBB833" s="13"/>
      <c r="HBC833" s="13"/>
      <c r="HBD833" s="13"/>
      <c r="HBE833" s="13"/>
      <c r="HBF833" s="13"/>
      <c r="HBG833" s="13"/>
      <c r="HBH833" s="13"/>
      <c r="HBI833" s="13"/>
      <c r="HBJ833" s="13"/>
      <c r="HBK833" s="13"/>
      <c r="HBL833" s="13"/>
      <c r="HBM833" s="13"/>
      <c r="HBN833" s="13"/>
      <c r="HBO833" s="13"/>
      <c r="HBP833" s="13"/>
      <c r="HBQ833" s="13"/>
      <c r="HBR833" s="13"/>
      <c r="HBS833" s="13"/>
      <c r="HBT833" s="13"/>
      <c r="HBU833" s="13"/>
      <c r="HBV833" s="13"/>
      <c r="HBW833" s="13"/>
      <c r="HBX833" s="13"/>
      <c r="HBY833" s="13"/>
      <c r="HBZ833" s="13"/>
      <c r="HCA833" s="13"/>
      <c r="HCB833" s="13"/>
      <c r="HCC833" s="13"/>
      <c r="HCD833" s="13"/>
      <c r="HCE833" s="13"/>
      <c r="HCF833" s="13"/>
      <c r="HCG833" s="13"/>
      <c r="HCH833" s="13"/>
      <c r="HCI833" s="13"/>
      <c r="HCJ833" s="13"/>
      <c r="HCK833" s="13"/>
      <c r="HCL833" s="13"/>
      <c r="HCM833" s="13"/>
      <c r="HCN833" s="13"/>
      <c r="HCO833" s="13"/>
      <c r="HCP833" s="13"/>
      <c r="HCQ833" s="13"/>
      <c r="HCR833" s="13"/>
      <c r="HCS833" s="13"/>
      <c r="HCT833" s="13"/>
      <c r="HCU833" s="13"/>
      <c r="HCV833" s="13"/>
      <c r="HCW833" s="13"/>
      <c r="HCX833" s="13"/>
      <c r="HCY833" s="13"/>
      <c r="HCZ833" s="13"/>
      <c r="HDA833" s="13"/>
      <c r="HDB833" s="13"/>
      <c r="HDC833" s="13"/>
      <c r="HDD833" s="13"/>
      <c r="HDE833" s="13"/>
      <c r="HDF833" s="13"/>
      <c r="HDG833" s="13"/>
      <c r="HDH833" s="13"/>
      <c r="HDI833" s="13"/>
      <c r="HDJ833" s="13"/>
      <c r="HDK833" s="13"/>
      <c r="HDL833" s="13"/>
      <c r="HDM833" s="13"/>
      <c r="HDN833" s="13"/>
      <c r="HDO833" s="13"/>
      <c r="HDP833" s="13"/>
      <c r="HDQ833" s="13"/>
      <c r="HDR833" s="13"/>
      <c r="HDS833" s="13"/>
      <c r="HDT833" s="13"/>
      <c r="HDU833" s="13"/>
      <c r="HDV833" s="13"/>
      <c r="HDW833" s="13"/>
      <c r="HDX833" s="13"/>
      <c r="HDY833" s="13"/>
      <c r="HDZ833" s="13"/>
      <c r="HEA833" s="13"/>
      <c r="HEB833" s="13"/>
      <c r="HEC833" s="13"/>
      <c r="HED833" s="13"/>
      <c r="HEE833" s="13"/>
      <c r="HEF833" s="13"/>
      <c r="HEG833" s="13"/>
      <c r="HEH833" s="13"/>
      <c r="HEI833" s="13"/>
      <c r="HEJ833" s="13"/>
      <c r="HEK833" s="13"/>
      <c r="HEL833" s="13"/>
      <c r="HEM833" s="13"/>
      <c r="HEN833" s="13"/>
      <c r="HEO833" s="13"/>
      <c r="HEP833" s="13"/>
      <c r="HEQ833" s="13"/>
      <c r="HER833" s="13"/>
      <c r="HES833" s="13"/>
      <c r="HET833" s="13"/>
      <c r="HEU833" s="13"/>
      <c r="HEV833" s="13"/>
      <c r="HEW833" s="13"/>
      <c r="HEX833" s="13"/>
      <c r="HEY833" s="13"/>
      <c r="HEZ833" s="13"/>
      <c r="HFA833" s="13"/>
      <c r="HFB833" s="13"/>
      <c r="HFC833" s="13"/>
      <c r="HFD833" s="13"/>
      <c r="HFE833" s="13"/>
      <c r="HFF833" s="13"/>
      <c r="HFG833" s="13"/>
      <c r="HFH833" s="13"/>
      <c r="HFI833" s="13"/>
      <c r="HFJ833" s="13"/>
      <c r="HFK833" s="13"/>
      <c r="HFL833" s="13"/>
      <c r="HFM833" s="13"/>
      <c r="HFN833" s="13"/>
      <c r="HFO833" s="13"/>
      <c r="HFP833" s="13"/>
      <c r="HFQ833" s="13"/>
      <c r="HFR833" s="13"/>
      <c r="HFS833" s="13"/>
      <c r="HFT833" s="13"/>
      <c r="HFU833" s="13"/>
      <c r="HFV833" s="13"/>
      <c r="HFW833" s="13"/>
      <c r="HFX833" s="13"/>
      <c r="HFY833" s="13"/>
      <c r="HFZ833" s="13"/>
      <c r="HGA833" s="13"/>
      <c r="HGB833" s="13"/>
      <c r="HGC833" s="13"/>
      <c r="HGD833" s="13"/>
      <c r="HGE833" s="13"/>
      <c r="HGF833" s="13"/>
      <c r="HGG833" s="13"/>
      <c r="HGH833" s="13"/>
      <c r="HGI833" s="13"/>
      <c r="HGJ833" s="13"/>
      <c r="HGK833" s="13"/>
      <c r="HGL833" s="13"/>
      <c r="HGM833" s="13"/>
      <c r="HGN833" s="13"/>
      <c r="HGO833" s="13"/>
      <c r="HGP833" s="13"/>
      <c r="HGQ833" s="13"/>
      <c r="HGR833" s="13"/>
      <c r="HGS833" s="13"/>
      <c r="HGT833" s="13"/>
      <c r="HGU833" s="13"/>
      <c r="HGV833" s="13"/>
      <c r="HGW833" s="13"/>
      <c r="HGX833" s="13"/>
      <c r="HGY833" s="13"/>
      <c r="HGZ833" s="13"/>
      <c r="HHA833" s="13"/>
      <c r="HHB833" s="13"/>
      <c r="HHC833" s="13"/>
      <c r="HHD833" s="13"/>
      <c r="HHE833" s="13"/>
      <c r="HHF833" s="13"/>
      <c r="HHG833" s="13"/>
      <c r="HHH833" s="13"/>
      <c r="HHI833" s="13"/>
      <c r="HHJ833" s="13"/>
      <c r="HHK833" s="13"/>
      <c r="HHL833" s="13"/>
      <c r="HHM833" s="13"/>
      <c r="HHN833" s="13"/>
      <c r="HHO833" s="13"/>
      <c r="HHP833" s="13"/>
      <c r="HHQ833" s="13"/>
      <c r="HHR833" s="13"/>
      <c r="HHS833" s="13"/>
      <c r="HHT833" s="13"/>
      <c r="HHU833" s="13"/>
      <c r="HHV833" s="13"/>
      <c r="HHW833" s="13"/>
      <c r="HHX833" s="13"/>
      <c r="HHY833" s="13"/>
      <c r="HHZ833" s="13"/>
      <c r="HIA833" s="13"/>
      <c r="HIB833" s="13"/>
      <c r="HIC833" s="13"/>
      <c r="HID833" s="13"/>
      <c r="HIE833" s="13"/>
      <c r="HIF833" s="13"/>
      <c r="HIG833" s="13"/>
      <c r="HIH833" s="13"/>
      <c r="HII833" s="13"/>
      <c r="HIJ833" s="13"/>
      <c r="HIK833" s="13"/>
      <c r="HIL833" s="13"/>
      <c r="HIM833" s="13"/>
      <c r="HIN833" s="13"/>
      <c r="HIO833" s="13"/>
      <c r="HIP833" s="13"/>
      <c r="HIQ833" s="13"/>
      <c r="HIR833" s="13"/>
      <c r="HIS833" s="13"/>
      <c r="HIT833" s="13"/>
      <c r="HIU833" s="13"/>
      <c r="HIV833" s="13"/>
      <c r="HIW833" s="13"/>
      <c r="HIX833" s="13"/>
      <c r="HIY833" s="13"/>
      <c r="HIZ833" s="13"/>
      <c r="HJA833" s="13"/>
      <c r="HJB833" s="13"/>
      <c r="HJC833" s="13"/>
      <c r="HJD833" s="13"/>
      <c r="HJE833" s="13"/>
      <c r="HJF833" s="13"/>
      <c r="HJG833" s="13"/>
      <c r="HJH833" s="13"/>
      <c r="HJI833" s="13"/>
      <c r="HJJ833" s="13"/>
      <c r="HJK833" s="13"/>
      <c r="HJL833" s="13"/>
      <c r="HJM833" s="13"/>
      <c r="HJN833" s="13"/>
      <c r="HJO833" s="13"/>
      <c r="HJP833" s="13"/>
      <c r="HJQ833" s="13"/>
      <c r="HJR833" s="13"/>
      <c r="HJS833" s="13"/>
      <c r="HJT833" s="13"/>
      <c r="HJU833" s="13"/>
      <c r="HJV833" s="13"/>
      <c r="HJW833" s="13"/>
      <c r="HJX833" s="13"/>
      <c r="HJY833" s="13"/>
      <c r="HJZ833" s="13"/>
      <c r="HKA833" s="13"/>
      <c r="HKB833" s="13"/>
      <c r="HKC833" s="13"/>
      <c r="HKD833" s="13"/>
      <c r="HKE833" s="13"/>
      <c r="HKF833" s="13"/>
      <c r="HKG833" s="13"/>
      <c r="HKH833" s="13"/>
      <c r="HKI833" s="13"/>
      <c r="HKJ833" s="13"/>
      <c r="HKK833" s="13"/>
      <c r="HKL833" s="13"/>
      <c r="HKM833" s="13"/>
      <c r="HKN833" s="13"/>
      <c r="HKO833" s="13"/>
      <c r="HKP833" s="13"/>
      <c r="HKQ833" s="13"/>
      <c r="HKR833" s="13"/>
      <c r="HKS833" s="13"/>
      <c r="HKT833" s="13"/>
      <c r="HKU833" s="13"/>
      <c r="HKV833" s="13"/>
      <c r="HKW833" s="13"/>
      <c r="HKX833" s="13"/>
      <c r="HKY833" s="13"/>
      <c r="HKZ833" s="13"/>
      <c r="HLA833" s="13"/>
      <c r="HLB833" s="13"/>
      <c r="HLC833" s="13"/>
      <c r="HLD833" s="13"/>
      <c r="HLE833" s="13"/>
      <c r="HLF833" s="13"/>
      <c r="HLG833" s="13"/>
      <c r="HLH833" s="13"/>
      <c r="HLI833" s="13"/>
      <c r="HLJ833" s="13"/>
      <c r="HLK833" s="13"/>
      <c r="HLL833" s="13"/>
      <c r="HLM833" s="13"/>
      <c r="HLN833" s="13"/>
      <c r="HLO833" s="13"/>
      <c r="HLP833" s="13"/>
      <c r="HLQ833" s="13"/>
      <c r="HLR833" s="13"/>
      <c r="HLS833" s="13"/>
      <c r="HLT833" s="13"/>
      <c r="HLU833" s="13"/>
      <c r="HLV833" s="13"/>
      <c r="HLW833" s="13"/>
      <c r="HLX833" s="13"/>
      <c r="HLY833" s="13"/>
      <c r="HLZ833" s="13"/>
      <c r="HMA833" s="13"/>
      <c r="HMB833" s="13"/>
      <c r="HMC833" s="13"/>
      <c r="HMD833" s="13"/>
      <c r="HME833" s="13"/>
      <c r="HMF833" s="13"/>
      <c r="HMG833" s="13"/>
      <c r="HMH833" s="13"/>
      <c r="HMI833" s="13"/>
      <c r="HMJ833" s="13"/>
      <c r="HMK833" s="13"/>
      <c r="HML833" s="13"/>
      <c r="HMM833" s="13"/>
      <c r="HMN833" s="13"/>
      <c r="HMO833" s="13"/>
      <c r="HMP833" s="13"/>
      <c r="HMQ833" s="13"/>
      <c r="HMR833" s="13"/>
      <c r="HMS833" s="13"/>
      <c r="HMT833" s="13"/>
      <c r="HMU833" s="13"/>
      <c r="HMV833" s="13"/>
      <c r="HMW833" s="13"/>
      <c r="HMX833" s="13"/>
      <c r="HMY833" s="13"/>
      <c r="HMZ833" s="13"/>
      <c r="HNA833" s="13"/>
      <c r="HNB833" s="13"/>
      <c r="HNC833" s="13"/>
      <c r="HND833" s="13"/>
      <c r="HNE833" s="13"/>
      <c r="HNF833" s="13"/>
      <c r="HNG833" s="13"/>
      <c r="HNH833" s="13"/>
      <c r="HNI833" s="13"/>
      <c r="HNJ833" s="13"/>
      <c r="HNK833" s="13"/>
      <c r="HNL833" s="13"/>
      <c r="HNM833" s="13"/>
      <c r="HNN833" s="13"/>
      <c r="HNO833" s="13"/>
      <c r="HNP833" s="13"/>
      <c r="HNQ833" s="13"/>
      <c r="HNR833" s="13"/>
      <c r="HNS833" s="13"/>
      <c r="HNT833" s="13"/>
      <c r="HNU833" s="13"/>
      <c r="HNV833" s="13"/>
      <c r="HNW833" s="13"/>
      <c r="HNX833" s="13"/>
      <c r="HNY833" s="13"/>
      <c r="HNZ833" s="13"/>
      <c r="HOA833" s="13"/>
      <c r="HOB833" s="13"/>
      <c r="HOC833" s="13"/>
      <c r="HOD833" s="13"/>
      <c r="HOE833" s="13"/>
      <c r="HOF833" s="13"/>
      <c r="HOG833" s="13"/>
      <c r="HOH833" s="13"/>
      <c r="HOI833" s="13"/>
      <c r="HOJ833" s="13"/>
      <c r="HOK833" s="13"/>
      <c r="HOL833" s="13"/>
      <c r="HOM833" s="13"/>
      <c r="HON833" s="13"/>
      <c r="HOO833" s="13"/>
      <c r="HOP833" s="13"/>
      <c r="HOQ833" s="13"/>
      <c r="HOR833" s="13"/>
      <c r="HOS833" s="13"/>
      <c r="HOT833" s="13"/>
      <c r="HOU833" s="13"/>
      <c r="HOV833" s="13"/>
      <c r="HOW833" s="13"/>
      <c r="HOX833" s="13"/>
      <c r="HOY833" s="13"/>
      <c r="HOZ833" s="13"/>
      <c r="HPA833" s="13"/>
      <c r="HPB833" s="13"/>
      <c r="HPC833" s="13"/>
      <c r="HPD833" s="13"/>
      <c r="HPE833" s="13"/>
      <c r="HPF833" s="13"/>
      <c r="HPG833" s="13"/>
      <c r="HPH833" s="13"/>
      <c r="HPI833" s="13"/>
      <c r="HPJ833" s="13"/>
      <c r="HPK833" s="13"/>
      <c r="HPL833" s="13"/>
      <c r="HPM833" s="13"/>
      <c r="HPN833" s="13"/>
      <c r="HPO833" s="13"/>
      <c r="HPP833" s="13"/>
      <c r="HPQ833" s="13"/>
      <c r="HPR833" s="13"/>
      <c r="HPS833" s="13"/>
      <c r="HPT833" s="13"/>
      <c r="HPU833" s="13"/>
      <c r="HPV833" s="13"/>
      <c r="HPW833" s="13"/>
      <c r="HPX833" s="13"/>
      <c r="HPY833" s="13"/>
      <c r="HPZ833" s="13"/>
      <c r="HQA833" s="13"/>
      <c r="HQB833" s="13"/>
      <c r="HQC833" s="13"/>
      <c r="HQD833" s="13"/>
      <c r="HQE833" s="13"/>
      <c r="HQF833" s="13"/>
      <c r="HQG833" s="13"/>
      <c r="HQH833" s="13"/>
      <c r="HQI833" s="13"/>
      <c r="HQJ833" s="13"/>
      <c r="HQK833" s="13"/>
      <c r="HQL833" s="13"/>
      <c r="HQM833" s="13"/>
      <c r="HQN833" s="13"/>
      <c r="HQO833" s="13"/>
      <c r="HQP833" s="13"/>
      <c r="HQQ833" s="13"/>
      <c r="HQR833" s="13"/>
      <c r="HQS833" s="13"/>
      <c r="HQT833" s="13"/>
      <c r="HQU833" s="13"/>
      <c r="HQV833" s="13"/>
      <c r="HQW833" s="13"/>
      <c r="HQX833" s="13"/>
      <c r="HQY833" s="13"/>
      <c r="HQZ833" s="13"/>
      <c r="HRA833" s="13"/>
      <c r="HRB833" s="13"/>
      <c r="HRC833" s="13"/>
      <c r="HRD833" s="13"/>
      <c r="HRE833" s="13"/>
      <c r="HRF833" s="13"/>
      <c r="HRG833" s="13"/>
      <c r="HRH833" s="13"/>
      <c r="HRI833" s="13"/>
      <c r="HRJ833" s="13"/>
      <c r="HRK833" s="13"/>
      <c r="HRL833" s="13"/>
      <c r="HRM833" s="13"/>
      <c r="HRN833" s="13"/>
      <c r="HRO833" s="13"/>
      <c r="HRP833" s="13"/>
      <c r="HRQ833" s="13"/>
      <c r="HRR833" s="13"/>
      <c r="HRS833" s="13"/>
      <c r="HRT833" s="13"/>
      <c r="HRU833" s="13"/>
      <c r="HRV833" s="13"/>
      <c r="HRW833" s="13"/>
      <c r="HRX833" s="13"/>
      <c r="HRY833" s="13"/>
      <c r="HRZ833" s="13"/>
      <c r="HSA833" s="13"/>
      <c r="HSB833" s="13"/>
      <c r="HSC833" s="13"/>
      <c r="HSD833" s="13"/>
      <c r="HSE833" s="13"/>
      <c r="HSF833" s="13"/>
      <c r="HSG833" s="13"/>
      <c r="HSH833" s="13"/>
      <c r="HSI833" s="13"/>
      <c r="HSJ833" s="13"/>
      <c r="HSK833" s="13"/>
      <c r="HSL833" s="13"/>
      <c r="HSM833" s="13"/>
      <c r="HSN833" s="13"/>
      <c r="HSO833" s="13"/>
      <c r="HSP833" s="13"/>
      <c r="HSQ833" s="13"/>
      <c r="HSR833" s="13"/>
      <c r="HSS833" s="13"/>
      <c r="HST833" s="13"/>
      <c r="HSU833" s="13"/>
      <c r="HSV833" s="13"/>
      <c r="HSW833" s="13"/>
      <c r="HSX833" s="13"/>
      <c r="HSY833" s="13"/>
      <c r="HSZ833" s="13"/>
      <c r="HTA833" s="13"/>
      <c r="HTB833" s="13"/>
      <c r="HTC833" s="13"/>
      <c r="HTD833" s="13"/>
      <c r="HTE833" s="13"/>
      <c r="HTF833" s="13"/>
      <c r="HTG833" s="13"/>
      <c r="HTH833" s="13"/>
      <c r="HTI833" s="13"/>
      <c r="HTJ833" s="13"/>
      <c r="HTK833" s="13"/>
      <c r="HTL833" s="13"/>
      <c r="HTM833" s="13"/>
      <c r="HTN833" s="13"/>
      <c r="HTO833" s="13"/>
      <c r="HTP833" s="13"/>
      <c r="HTQ833" s="13"/>
      <c r="HTR833" s="13"/>
      <c r="HTS833" s="13"/>
      <c r="HTT833" s="13"/>
      <c r="HTU833" s="13"/>
      <c r="HTV833" s="13"/>
      <c r="HTW833" s="13"/>
      <c r="HTX833" s="13"/>
      <c r="HTY833" s="13"/>
      <c r="HTZ833" s="13"/>
      <c r="HUA833" s="13"/>
      <c r="HUB833" s="13"/>
      <c r="HUC833" s="13"/>
      <c r="HUD833" s="13"/>
      <c r="HUE833" s="13"/>
      <c r="HUF833" s="13"/>
      <c r="HUG833" s="13"/>
      <c r="HUH833" s="13"/>
      <c r="HUI833" s="13"/>
      <c r="HUJ833" s="13"/>
      <c r="HUK833" s="13"/>
      <c r="HUL833" s="13"/>
      <c r="HUM833" s="13"/>
      <c r="HUN833" s="13"/>
      <c r="HUO833" s="13"/>
      <c r="HUP833" s="13"/>
      <c r="HUQ833" s="13"/>
      <c r="HUR833" s="13"/>
      <c r="HUS833" s="13"/>
      <c r="HUT833" s="13"/>
      <c r="HUU833" s="13"/>
      <c r="HUV833" s="13"/>
      <c r="HUW833" s="13"/>
      <c r="HUX833" s="13"/>
      <c r="HUY833" s="13"/>
      <c r="HUZ833" s="13"/>
      <c r="HVA833" s="13"/>
      <c r="HVB833" s="13"/>
      <c r="HVC833" s="13"/>
      <c r="HVD833" s="13"/>
      <c r="HVE833" s="13"/>
      <c r="HVF833" s="13"/>
      <c r="HVG833" s="13"/>
      <c r="HVH833" s="13"/>
      <c r="HVI833" s="13"/>
      <c r="HVJ833" s="13"/>
      <c r="HVK833" s="13"/>
      <c r="HVL833" s="13"/>
      <c r="HVM833" s="13"/>
      <c r="HVN833" s="13"/>
      <c r="HVO833" s="13"/>
      <c r="HVP833" s="13"/>
      <c r="HVQ833" s="13"/>
      <c r="HVR833" s="13"/>
      <c r="HVS833" s="13"/>
      <c r="HVT833" s="13"/>
      <c r="HVU833" s="13"/>
      <c r="HVV833" s="13"/>
      <c r="HVW833" s="13"/>
      <c r="HVX833" s="13"/>
      <c r="HVY833" s="13"/>
      <c r="HVZ833" s="13"/>
      <c r="HWA833" s="13"/>
      <c r="HWB833" s="13"/>
      <c r="HWC833" s="13"/>
      <c r="HWD833" s="13"/>
      <c r="HWE833" s="13"/>
      <c r="HWF833" s="13"/>
      <c r="HWG833" s="13"/>
      <c r="HWH833" s="13"/>
      <c r="HWI833" s="13"/>
      <c r="HWJ833" s="13"/>
      <c r="HWK833" s="13"/>
      <c r="HWL833" s="13"/>
      <c r="HWM833" s="13"/>
      <c r="HWN833" s="13"/>
      <c r="HWO833" s="13"/>
      <c r="HWP833" s="13"/>
      <c r="HWQ833" s="13"/>
      <c r="HWR833" s="13"/>
      <c r="HWS833" s="13"/>
      <c r="HWT833" s="13"/>
      <c r="HWU833" s="13"/>
      <c r="HWV833" s="13"/>
      <c r="HWW833" s="13"/>
      <c r="HWX833" s="13"/>
      <c r="HWY833" s="13"/>
      <c r="HWZ833" s="13"/>
      <c r="HXA833" s="13"/>
      <c r="HXB833" s="13"/>
      <c r="HXC833" s="13"/>
      <c r="HXD833" s="13"/>
      <c r="HXE833" s="13"/>
      <c r="HXF833" s="13"/>
      <c r="HXG833" s="13"/>
      <c r="HXH833" s="13"/>
      <c r="HXI833" s="13"/>
      <c r="HXJ833" s="13"/>
      <c r="HXK833" s="13"/>
      <c r="HXL833" s="13"/>
      <c r="HXM833" s="13"/>
      <c r="HXN833" s="13"/>
      <c r="HXO833" s="13"/>
      <c r="HXP833" s="13"/>
      <c r="HXQ833" s="13"/>
      <c r="HXR833" s="13"/>
      <c r="HXS833" s="13"/>
      <c r="HXT833" s="13"/>
      <c r="HXU833" s="13"/>
      <c r="HXV833" s="13"/>
      <c r="HXW833" s="13"/>
      <c r="HXX833" s="13"/>
      <c r="HXY833" s="13"/>
      <c r="HXZ833" s="13"/>
      <c r="HYA833" s="13"/>
      <c r="HYB833" s="13"/>
      <c r="HYC833" s="13"/>
      <c r="HYD833" s="13"/>
      <c r="HYE833" s="13"/>
      <c r="HYF833" s="13"/>
      <c r="HYG833" s="13"/>
      <c r="HYH833" s="13"/>
      <c r="HYI833" s="13"/>
      <c r="HYJ833" s="13"/>
      <c r="HYK833" s="13"/>
      <c r="HYL833" s="13"/>
      <c r="HYM833" s="13"/>
      <c r="HYN833" s="13"/>
      <c r="HYO833" s="13"/>
      <c r="HYP833" s="13"/>
      <c r="HYQ833" s="13"/>
      <c r="HYR833" s="13"/>
      <c r="HYS833" s="13"/>
      <c r="HYT833" s="13"/>
      <c r="HYU833" s="13"/>
      <c r="HYV833" s="13"/>
      <c r="HYW833" s="13"/>
      <c r="HYX833" s="13"/>
      <c r="HYY833" s="13"/>
      <c r="HYZ833" s="13"/>
      <c r="HZA833" s="13"/>
      <c r="HZB833" s="13"/>
      <c r="HZC833" s="13"/>
      <c r="HZD833" s="13"/>
      <c r="HZE833" s="13"/>
      <c r="HZF833" s="13"/>
      <c r="HZG833" s="13"/>
      <c r="HZH833" s="13"/>
      <c r="HZI833" s="13"/>
      <c r="HZJ833" s="13"/>
      <c r="HZK833" s="13"/>
      <c r="HZL833" s="13"/>
      <c r="HZM833" s="13"/>
      <c r="HZN833" s="13"/>
      <c r="HZO833" s="13"/>
      <c r="HZP833" s="13"/>
      <c r="HZQ833" s="13"/>
      <c r="HZR833" s="13"/>
      <c r="HZS833" s="13"/>
      <c r="HZT833" s="13"/>
      <c r="HZU833" s="13"/>
      <c r="HZV833" s="13"/>
      <c r="HZW833" s="13"/>
      <c r="HZX833" s="13"/>
      <c r="HZY833" s="13"/>
      <c r="HZZ833" s="13"/>
      <c r="IAA833" s="13"/>
      <c r="IAB833" s="13"/>
      <c r="IAC833" s="13"/>
      <c r="IAD833" s="13"/>
      <c r="IAE833" s="13"/>
      <c r="IAF833" s="13"/>
      <c r="IAG833" s="13"/>
      <c r="IAH833" s="13"/>
      <c r="IAI833" s="13"/>
      <c r="IAJ833" s="13"/>
      <c r="IAK833" s="13"/>
      <c r="IAL833" s="13"/>
      <c r="IAM833" s="13"/>
      <c r="IAN833" s="13"/>
      <c r="IAO833" s="13"/>
      <c r="IAP833" s="13"/>
      <c r="IAQ833" s="13"/>
      <c r="IAR833" s="13"/>
      <c r="IAS833" s="13"/>
      <c r="IAT833" s="13"/>
      <c r="IAU833" s="13"/>
      <c r="IAV833" s="13"/>
      <c r="IAW833" s="13"/>
      <c r="IAX833" s="13"/>
      <c r="IAY833" s="13"/>
      <c r="IAZ833" s="13"/>
      <c r="IBA833" s="13"/>
      <c r="IBB833" s="13"/>
      <c r="IBC833" s="13"/>
      <c r="IBD833" s="13"/>
      <c r="IBE833" s="13"/>
      <c r="IBF833" s="13"/>
      <c r="IBG833" s="13"/>
      <c r="IBH833" s="13"/>
      <c r="IBI833" s="13"/>
      <c r="IBJ833" s="13"/>
      <c r="IBK833" s="13"/>
      <c r="IBL833" s="13"/>
      <c r="IBM833" s="13"/>
      <c r="IBN833" s="13"/>
      <c r="IBO833" s="13"/>
      <c r="IBP833" s="13"/>
      <c r="IBQ833" s="13"/>
      <c r="IBR833" s="13"/>
      <c r="IBS833" s="13"/>
      <c r="IBT833" s="13"/>
      <c r="IBU833" s="13"/>
      <c r="IBV833" s="13"/>
      <c r="IBW833" s="13"/>
      <c r="IBX833" s="13"/>
      <c r="IBY833" s="13"/>
      <c r="IBZ833" s="13"/>
      <c r="ICA833" s="13"/>
      <c r="ICB833" s="13"/>
      <c r="ICC833" s="13"/>
      <c r="ICD833" s="13"/>
      <c r="ICE833" s="13"/>
      <c r="ICF833" s="13"/>
      <c r="ICG833" s="13"/>
      <c r="ICH833" s="13"/>
      <c r="ICI833" s="13"/>
      <c r="ICJ833" s="13"/>
      <c r="ICK833" s="13"/>
      <c r="ICL833" s="13"/>
      <c r="ICM833" s="13"/>
      <c r="ICN833" s="13"/>
      <c r="ICO833" s="13"/>
      <c r="ICP833" s="13"/>
      <c r="ICQ833" s="13"/>
      <c r="ICR833" s="13"/>
      <c r="ICS833" s="13"/>
      <c r="ICT833" s="13"/>
      <c r="ICU833" s="13"/>
      <c r="ICV833" s="13"/>
      <c r="ICW833" s="13"/>
      <c r="ICX833" s="13"/>
      <c r="ICY833" s="13"/>
      <c r="ICZ833" s="13"/>
      <c r="IDA833" s="13"/>
      <c r="IDB833" s="13"/>
      <c r="IDC833" s="13"/>
      <c r="IDD833" s="13"/>
      <c r="IDE833" s="13"/>
      <c r="IDF833" s="13"/>
      <c r="IDG833" s="13"/>
      <c r="IDH833" s="13"/>
      <c r="IDI833" s="13"/>
      <c r="IDJ833" s="13"/>
      <c r="IDK833" s="13"/>
      <c r="IDL833" s="13"/>
      <c r="IDM833" s="13"/>
      <c r="IDN833" s="13"/>
      <c r="IDO833" s="13"/>
      <c r="IDP833" s="13"/>
      <c r="IDQ833" s="13"/>
      <c r="IDR833" s="13"/>
      <c r="IDS833" s="13"/>
      <c r="IDT833" s="13"/>
      <c r="IDU833" s="13"/>
      <c r="IDV833" s="13"/>
      <c r="IDW833" s="13"/>
      <c r="IDX833" s="13"/>
      <c r="IDY833" s="13"/>
      <c r="IDZ833" s="13"/>
      <c r="IEA833" s="13"/>
      <c r="IEB833" s="13"/>
      <c r="IEC833" s="13"/>
      <c r="IED833" s="13"/>
      <c r="IEE833" s="13"/>
      <c r="IEF833" s="13"/>
      <c r="IEG833" s="13"/>
      <c r="IEH833" s="13"/>
      <c r="IEI833" s="13"/>
      <c r="IEJ833" s="13"/>
      <c r="IEK833" s="13"/>
      <c r="IEL833" s="13"/>
      <c r="IEM833" s="13"/>
      <c r="IEN833" s="13"/>
      <c r="IEO833" s="13"/>
      <c r="IEP833" s="13"/>
      <c r="IEQ833" s="13"/>
      <c r="IER833" s="13"/>
      <c r="IES833" s="13"/>
      <c r="IET833" s="13"/>
      <c r="IEU833" s="13"/>
      <c r="IEV833" s="13"/>
      <c r="IEW833" s="13"/>
      <c r="IEX833" s="13"/>
      <c r="IEY833" s="13"/>
      <c r="IEZ833" s="13"/>
      <c r="IFA833" s="13"/>
      <c r="IFB833" s="13"/>
      <c r="IFC833" s="13"/>
      <c r="IFD833" s="13"/>
      <c r="IFE833" s="13"/>
      <c r="IFF833" s="13"/>
      <c r="IFG833" s="13"/>
      <c r="IFH833" s="13"/>
      <c r="IFI833" s="13"/>
      <c r="IFJ833" s="13"/>
      <c r="IFK833" s="13"/>
      <c r="IFL833" s="13"/>
      <c r="IFM833" s="13"/>
      <c r="IFN833" s="13"/>
      <c r="IFO833" s="13"/>
      <c r="IFP833" s="13"/>
      <c r="IFQ833" s="13"/>
      <c r="IFR833" s="13"/>
      <c r="IFS833" s="13"/>
      <c r="IFT833" s="13"/>
      <c r="IFU833" s="13"/>
      <c r="IFV833" s="13"/>
      <c r="IFW833" s="13"/>
      <c r="IFX833" s="13"/>
      <c r="IFY833" s="13"/>
      <c r="IFZ833" s="13"/>
      <c r="IGA833" s="13"/>
      <c r="IGB833" s="13"/>
      <c r="IGC833" s="13"/>
      <c r="IGD833" s="13"/>
      <c r="IGE833" s="13"/>
      <c r="IGF833" s="13"/>
      <c r="IGG833" s="13"/>
      <c r="IGH833" s="13"/>
      <c r="IGI833" s="13"/>
      <c r="IGJ833" s="13"/>
      <c r="IGK833" s="13"/>
      <c r="IGL833" s="13"/>
      <c r="IGM833" s="13"/>
      <c r="IGN833" s="13"/>
      <c r="IGO833" s="13"/>
      <c r="IGP833" s="13"/>
      <c r="IGQ833" s="13"/>
      <c r="IGR833" s="13"/>
      <c r="IGS833" s="13"/>
      <c r="IGT833" s="13"/>
      <c r="IGU833" s="13"/>
      <c r="IGV833" s="13"/>
      <c r="IGW833" s="13"/>
      <c r="IGX833" s="13"/>
      <c r="IGY833" s="13"/>
      <c r="IGZ833" s="13"/>
      <c r="IHA833" s="13"/>
      <c r="IHB833" s="13"/>
      <c r="IHC833" s="13"/>
      <c r="IHD833" s="13"/>
      <c r="IHE833" s="13"/>
      <c r="IHF833" s="13"/>
      <c r="IHG833" s="13"/>
      <c r="IHH833" s="13"/>
      <c r="IHI833" s="13"/>
      <c r="IHJ833" s="13"/>
      <c r="IHK833" s="13"/>
      <c r="IHL833" s="13"/>
      <c r="IHM833" s="13"/>
      <c r="IHN833" s="13"/>
      <c r="IHO833" s="13"/>
      <c r="IHP833" s="13"/>
      <c r="IHQ833" s="13"/>
      <c r="IHR833" s="13"/>
      <c r="IHS833" s="13"/>
      <c r="IHT833" s="13"/>
      <c r="IHU833" s="13"/>
      <c r="IHV833" s="13"/>
      <c r="IHW833" s="13"/>
      <c r="IHX833" s="13"/>
      <c r="IHY833" s="13"/>
      <c r="IHZ833" s="13"/>
      <c r="IIA833" s="13"/>
      <c r="IIB833" s="13"/>
      <c r="IIC833" s="13"/>
      <c r="IID833" s="13"/>
      <c r="IIE833" s="13"/>
      <c r="IIF833" s="13"/>
      <c r="IIG833" s="13"/>
      <c r="IIH833" s="13"/>
      <c r="III833" s="13"/>
      <c r="IIJ833" s="13"/>
      <c r="IIK833" s="13"/>
      <c r="IIL833" s="13"/>
      <c r="IIM833" s="13"/>
      <c r="IIN833" s="13"/>
      <c r="IIO833" s="13"/>
      <c r="IIP833" s="13"/>
      <c r="IIQ833" s="13"/>
      <c r="IIR833" s="13"/>
      <c r="IIS833" s="13"/>
      <c r="IIT833" s="13"/>
      <c r="IIU833" s="13"/>
      <c r="IIV833" s="13"/>
      <c r="IIW833" s="13"/>
      <c r="IIX833" s="13"/>
      <c r="IIY833" s="13"/>
      <c r="IIZ833" s="13"/>
      <c r="IJA833" s="13"/>
      <c r="IJB833" s="13"/>
      <c r="IJC833" s="13"/>
      <c r="IJD833" s="13"/>
      <c r="IJE833" s="13"/>
      <c r="IJF833" s="13"/>
      <c r="IJG833" s="13"/>
      <c r="IJH833" s="13"/>
      <c r="IJI833" s="13"/>
      <c r="IJJ833" s="13"/>
      <c r="IJK833" s="13"/>
      <c r="IJL833" s="13"/>
      <c r="IJM833" s="13"/>
      <c r="IJN833" s="13"/>
      <c r="IJO833" s="13"/>
      <c r="IJP833" s="13"/>
      <c r="IJQ833" s="13"/>
      <c r="IJR833" s="13"/>
      <c r="IJS833" s="13"/>
      <c r="IJT833" s="13"/>
      <c r="IJU833" s="13"/>
      <c r="IJV833" s="13"/>
      <c r="IJW833" s="13"/>
      <c r="IJX833" s="13"/>
      <c r="IJY833" s="13"/>
      <c r="IJZ833" s="13"/>
      <c r="IKA833" s="13"/>
      <c r="IKB833" s="13"/>
      <c r="IKC833" s="13"/>
      <c r="IKD833" s="13"/>
      <c r="IKE833" s="13"/>
      <c r="IKF833" s="13"/>
      <c r="IKG833" s="13"/>
      <c r="IKH833" s="13"/>
      <c r="IKI833" s="13"/>
      <c r="IKJ833" s="13"/>
      <c r="IKK833" s="13"/>
      <c r="IKL833" s="13"/>
      <c r="IKM833" s="13"/>
      <c r="IKN833" s="13"/>
      <c r="IKO833" s="13"/>
      <c r="IKP833" s="13"/>
      <c r="IKQ833" s="13"/>
      <c r="IKR833" s="13"/>
      <c r="IKS833" s="13"/>
      <c r="IKT833" s="13"/>
      <c r="IKU833" s="13"/>
      <c r="IKV833" s="13"/>
      <c r="IKW833" s="13"/>
      <c r="IKX833" s="13"/>
      <c r="IKY833" s="13"/>
      <c r="IKZ833" s="13"/>
      <c r="ILA833" s="13"/>
      <c r="ILB833" s="13"/>
      <c r="ILC833" s="13"/>
      <c r="ILD833" s="13"/>
      <c r="ILE833" s="13"/>
      <c r="ILF833" s="13"/>
      <c r="ILG833" s="13"/>
      <c r="ILH833" s="13"/>
      <c r="ILI833" s="13"/>
      <c r="ILJ833" s="13"/>
      <c r="ILK833" s="13"/>
      <c r="ILL833" s="13"/>
      <c r="ILM833" s="13"/>
      <c r="ILN833" s="13"/>
      <c r="ILO833" s="13"/>
      <c r="ILP833" s="13"/>
      <c r="ILQ833" s="13"/>
      <c r="ILR833" s="13"/>
      <c r="ILS833" s="13"/>
      <c r="ILT833" s="13"/>
      <c r="ILU833" s="13"/>
      <c r="ILV833" s="13"/>
      <c r="ILW833" s="13"/>
      <c r="ILX833" s="13"/>
      <c r="ILY833" s="13"/>
      <c r="ILZ833" s="13"/>
      <c r="IMA833" s="13"/>
      <c r="IMB833" s="13"/>
      <c r="IMC833" s="13"/>
      <c r="IMD833" s="13"/>
      <c r="IME833" s="13"/>
      <c r="IMF833" s="13"/>
      <c r="IMG833" s="13"/>
      <c r="IMH833" s="13"/>
      <c r="IMI833" s="13"/>
      <c r="IMJ833" s="13"/>
      <c r="IMK833" s="13"/>
      <c r="IML833" s="13"/>
      <c r="IMM833" s="13"/>
      <c r="IMN833" s="13"/>
      <c r="IMO833" s="13"/>
      <c r="IMP833" s="13"/>
      <c r="IMQ833" s="13"/>
      <c r="IMR833" s="13"/>
      <c r="IMS833" s="13"/>
      <c r="IMT833" s="13"/>
      <c r="IMU833" s="13"/>
      <c r="IMV833" s="13"/>
      <c r="IMW833" s="13"/>
      <c r="IMX833" s="13"/>
      <c r="IMY833" s="13"/>
      <c r="IMZ833" s="13"/>
      <c r="INA833" s="13"/>
      <c r="INB833" s="13"/>
      <c r="INC833" s="13"/>
      <c r="IND833" s="13"/>
      <c r="INE833" s="13"/>
      <c r="INF833" s="13"/>
      <c r="ING833" s="13"/>
      <c r="INH833" s="13"/>
      <c r="INI833" s="13"/>
      <c r="INJ833" s="13"/>
      <c r="INK833" s="13"/>
      <c r="INL833" s="13"/>
      <c r="INM833" s="13"/>
      <c r="INN833" s="13"/>
      <c r="INO833" s="13"/>
      <c r="INP833" s="13"/>
      <c r="INQ833" s="13"/>
      <c r="INR833" s="13"/>
      <c r="INS833" s="13"/>
      <c r="INT833" s="13"/>
      <c r="INU833" s="13"/>
      <c r="INV833" s="13"/>
      <c r="INW833" s="13"/>
      <c r="INX833" s="13"/>
      <c r="INY833" s="13"/>
      <c r="INZ833" s="13"/>
      <c r="IOA833" s="13"/>
      <c r="IOB833" s="13"/>
      <c r="IOC833" s="13"/>
      <c r="IOD833" s="13"/>
      <c r="IOE833" s="13"/>
      <c r="IOF833" s="13"/>
      <c r="IOG833" s="13"/>
      <c r="IOH833" s="13"/>
      <c r="IOI833" s="13"/>
      <c r="IOJ833" s="13"/>
      <c r="IOK833" s="13"/>
      <c r="IOL833" s="13"/>
      <c r="IOM833" s="13"/>
      <c r="ION833" s="13"/>
      <c r="IOO833" s="13"/>
      <c r="IOP833" s="13"/>
      <c r="IOQ833" s="13"/>
      <c r="IOR833" s="13"/>
      <c r="IOS833" s="13"/>
      <c r="IOT833" s="13"/>
      <c r="IOU833" s="13"/>
      <c r="IOV833" s="13"/>
      <c r="IOW833" s="13"/>
      <c r="IOX833" s="13"/>
      <c r="IOY833" s="13"/>
      <c r="IOZ833" s="13"/>
      <c r="IPA833" s="13"/>
      <c r="IPB833" s="13"/>
      <c r="IPC833" s="13"/>
      <c r="IPD833" s="13"/>
      <c r="IPE833" s="13"/>
      <c r="IPF833" s="13"/>
      <c r="IPG833" s="13"/>
      <c r="IPH833" s="13"/>
      <c r="IPI833" s="13"/>
      <c r="IPJ833" s="13"/>
      <c r="IPK833" s="13"/>
      <c r="IPL833" s="13"/>
      <c r="IPM833" s="13"/>
      <c r="IPN833" s="13"/>
      <c r="IPO833" s="13"/>
      <c r="IPP833" s="13"/>
      <c r="IPQ833" s="13"/>
      <c r="IPR833" s="13"/>
      <c r="IPS833" s="13"/>
      <c r="IPT833" s="13"/>
      <c r="IPU833" s="13"/>
      <c r="IPV833" s="13"/>
      <c r="IPW833" s="13"/>
      <c r="IPX833" s="13"/>
      <c r="IPY833" s="13"/>
      <c r="IPZ833" s="13"/>
      <c r="IQA833" s="13"/>
      <c r="IQB833" s="13"/>
      <c r="IQC833" s="13"/>
      <c r="IQD833" s="13"/>
      <c r="IQE833" s="13"/>
      <c r="IQF833" s="13"/>
      <c r="IQG833" s="13"/>
      <c r="IQH833" s="13"/>
      <c r="IQI833" s="13"/>
      <c r="IQJ833" s="13"/>
      <c r="IQK833" s="13"/>
      <c r="IQL833" s="13"/>
      <c r="IQM833" s="13"/>
      <c r="IQN833" s="13"/>
      <c r="IQO833" s="13"/>
      <c r="IQP833" s="13"/>
      <c r="IQQ833" s="13"/>
      <c r="IQR833" s="13"/>
      <c r="IQS833" s="13"/>
      <c r="IQT833" s="13"/>
      <c r="IQU833" s="13"/>
      <c r="IQV833" s="13"/>
      <c r="IQW833" s="13"/>
      <c r="IQX833" s="13"/>
      <c r="IQY833" s="13"/>
      <c r="IQZ833" s="13"/>
      <c r="IRA833" s="13"/>
      <c r="IRB833" s="13"/>
      <c r="IRC833" s="13"/>
      <c r="IRD833" s="13"/>
      <c r="IRE833" s="13"/>
      <c r="IRF833" s="13"/>
      <c r="IRG833" s="13"/>
      <c r="IRH833" s="13"/>
      <c r="IRI833" s="13"/>
      <c r="IRJ833" s="13"/>
      <c r="IRK833" s="13"/>
      <c r="IRL833" s="13"/>
      <c r="IRM833" s="13"/>
      <c r="IRN833" s="13"/>
      <c r="IRO833" s="13"/>
      <c r="IRP833" s="13"/>
      <c r="IRQ833" s="13"/>
      <c r="IRR833" s="13"/>
      <c r="IRS833" s="13"/>
      <c r="IRT833" s="13"/>
      <c r="IRU833" s="13"/>
      <c r="IRV833" s="13"/>
      <c r="IRW833" s="13"/>
      <c r="IRX833" s="13"/>
      <c r="IRY833" s="13"/>
      <c r="IRZ833" s="13"/>
      <c r="ISA833" s="13"/>
      <c r="ISB833" s="13"/>
      <c r="ISC833" s="13"/>
      <c r="ISD833" s="13"/>
      <c r="ISE833" s="13"/>
      <c r="ISF833" s="13"/>
      <c r="ISG833" s="13"/>
      <c r="ISH833" s="13"/>
      <c r="ISI833" s="13"/>
      <c r="ISJ833" s="13"/>
      <c r="ISK833" s="13"/>
      <c r="ISL833" s="13"/>
      <c r="ISM833" s="13"/>
      <c r="ISN833" s="13"/>
      <c r="ISO833" s="13"/>
      <c r="ISP833" s="13"/>
      <c r="ISQ833" s="13"/>
      <c r="ISR833" s="13"/>
      <c r="ISS833" s="13"/>
      <c r="IST833" s="13"/>
      <c r="ISU833" s="13"/>
      <c r="ISV833" s="13"/>
      <c r="ISW833" s="13"/>
      <c r="ISX833" s="13"/>
      <c r="ISY833" s="13"/>
      <c r="ISZ833" s="13"/>
      <c r="ITA833" s="13"/>
      <c r="ITB833" s="13"/>
      <c r="ITC833" s="13"/>
      <c r="ITD833" s="13"/>
      <c r="ITE833" s="13"/>
      <c r="ITF833" s="13"/>
      <c r="ITG833" s="13"/>
      <c r="ITH833" s="13"/>
      <c r="ITI833" s="13"/>
      <c r="ITJ833" s="13"/>
      <c r="ITK833" s="13"/>
      <c r="ITL833" s="13"/>
      <c r="ITM833" s="13"/>
      <c r="ITN833" s="13"/>
      <c r="ITO833" s="13"/>
      <c r="ITP833" s="13"/>
      <c r="ITQ833" s="13"/>
      <c r="ITR833" s="13"/>
      <c r="ITS833" s="13"/>
      <c r="ITT833" s="13"/>
      <c r="ITU833" s="13"/>
      <c r="ITV833" s="13"/>
      <c r="ITW833" s="13"/>
      <c r="ITX833" s="13"/>
      <c r="ITY833" s="13"/>
      <c r="ITZ833" s="13"/>
      <c r="IUA833" s="13"/>
      <c r="IUB833" s="13"/>
      <c r="IUC833" s="13"/>
      <c r="IUD833" s="13"/>
      <c r="IUE833" s="13"/>
      <c r="IUF833" s="13"/>
      <c r="IUG833" s="13"/>
      <c r="IUH833" s="13"/>
      <c r="IUI833" s="13"/>
      <c r="IUJ833" s="13"/>
      <c r="IUK833" s="13"/>
      <c r="IUL833" s="13"/>
      <c r="IUM833" s="13"/>
      <c r="IUN833" s="13"/>
      <c r="IUO833" s="13"/>
      <c r="IUP833" s="13"/>
      <c r="IUQ833" s="13"/>
      <c r="IUR833" s="13"/>
      <c r="IUS833" s="13"/>
      <c r="IUT833" s="13"/>
      <c r="IUU833" s="13"/>
      <c r="IUV833" s="13"/>
      <c r="IUW833" s="13"/>
      <c r="IUX833" s="13"/>
      <c r="IUY833" s="13"/>
      <c r="IUZ833" s="13"/>
      <c r="IVA833" s="13"/>
      <c r="IVB833" s="13"/>
      <c r="IVC833" s="13"/>
      <c r="IVD833" s="13"/>
      <c r="IVE833" s="13"/>
      <c r="IVF833" s="13"/>
      <c r="IVG833" s="13"/>
      <c r="IVH833" s="13"/>
      <c r="IVI833" s="13"/>
      <c r="IVJ833" s="13"/>
      <c r="IVK833" s="13"/>
      <c r="IVL833" s="13"/>
      <c r="IVM833" s="13"/>
      <c r="IVN833" s="13"/>
      <c r="IVO833" s="13"/>
      <c r="IVP833" s="13"/>
      <c r="IVQ833" s="13"/>
      <c r="IVR833" s="13"/>
      <c r="IVS833" s="13"/>
      <c r="IVT833" s="13"/>
      <c r="IVU833" s="13"/>
      <c r="IVV833" s="13"/>
      <c r="IVW833" s="13"/>
      <c r="IVX833" s="13"/>
      <c r="IVY833" s="13"/>
      <c r="IVZ833" s="13"/>
      <c r="IWA833" s="13"/>
      <c r="IWB833" s="13"/>
      <c r="IWC833" s="13"/>
      <c r="IWD833" s="13"/>
      <c r="IWE833" s="13"/>
      <c r="IWF833" s="13"/>
      <c r="IWG833" s="13"/>
      <c r="IWH833" s="13"/>
      <c r="IWI833" s="13"/>
      <c r="IWJ833" s="13"/>
      <c r="IWK833" s="13"/>
      <c r="IWL833" s="13"/>
      <c r="IWM833" s="13"/>
      <c r="IWN833" s="13"/>
      <c r="IWO833" s="13"/>
      <c r="IWP833" s="13"/>
      <c r="IWQ833" s="13"/>
      <c r="IWR833" s="13"/>
      <c r="IWS833" s="13"/>
      <c r="IWT833" s="13"/>
      <c r="IWU833" s="13"/>
      <c r="IWV833" s="13"/>
      <c r="IWW833" s="13"/>
      <c r="IWX833" s="13"/>
      <c r="IWY833" s="13"/>
      <c r="IWZ833" s="13"/>
      <c r="IXA833" s="13"/>
      <c r="IXB833" s="13"/>
      <c r="IXC833" s="13"/>
      <c r="IXD833" s="13"/>
      <c r="IXE833" s="13"/>
      <c r="IXF833" s="13"/>
      <c r="IXG833" s="13"/>
      <c r="IXH833" s="13"/>
      <c r="IXI833" s="13"/>
      <c r="IXJ833" s="13"/>
      <c r="IXK833" s="13"/>
      <c r="IXL833" s="13"/>
      <c r="IXM833" s="13"/>
      <c r="IXN833" s="13"/>
      <c r="IXO833" s="13"/>
      <c r="IXP833" s="13"/>
      <c r="IXQ833" s="13"/>
      <c r="IXR833" s="13"/>
      <c r="IXS833" s="13"/>
      <c r="IXT833" s="13"/>
      <c r="IXU833" s="13"/>
      <c r="IXV833" s="13"/>
      <c r="IXW833" s="13"/>
      <c r="IXX833" s="13"/>
      <c r="IXY833" s="13"/>
      <c r="IXZ833" s="13"/>
      <c r="IYA833" s="13"/>
      <c r="IYB833" s="13"/>
      <c r="IYC833" s="13"/>
      <c r="IYD833" s="13"/>
      <c r="IYE833" s="13"/>
      <c r="IYF833" s="13"/>
      <c r="IYG833" s="13"/>
      <c r="IYH833" s="13"/>
      <c r="IYI833" s="13"/>
      <c r="IYJ833" s="13"/>
      <c r="IYK833" s="13"/>
      <c r="IYL833" s="13"/>
      <c r="IYM833" s="13"/>
      <c r="IYN833" s="13"/>
      <c r="IYO833" s="13"/>
      <c r="IYP833" s="13"/>
      <c r="IYQ833" s="13"/>
      <c r="IYR833" s="13"/>
      <c r="IYS833" s="13"/>
      <c r="IYT833" s="13"/>
      <c r="IYU833" s="13"/>
      <c r="IYV833" s="13"/>
      <c r="IYW833" s="13"/>
      <c r="IYX833" s="13"/>
      <c r="IYY833" s="13"/>
      <c r="IYZ833" s="13"/>
      <c r="IZA833" s="13"/>
      <c r="IZB833" s="13"/>
      <c r="IZC833" s="13"/>
      <c r="IZD833" s="13"/>
      <c r="IZE833" s="13"/>
      <c r="IZF833" s="13"/>
      <c r="IZG833" s="13"/>
      <c r="IZH833" s="13"/>
      <c r="IZI833" s="13"/>
      <c r="IZJ833" s="13"/>
      <c r="IZK833" s="13"/>
      <c r="IZL833" s="13"/>
      <c r="IZM833" s="13"/>
      <c r="IZN833" s="13"/>
      <c r="IZO833" s="13"/>
      <c r="IZP833" s="13"/>
      <c r="IZQ833" s="13"/>
      <c r="IZR833" s="13"/>
      <c r="IZS833" s="13"/>
      <c r="IZT833" s="13"/>
      <c r="IZU833" s="13"/>
      <c r="IZV833" s="13"/>
      <c r="IZW833" s="13"/>
      <c r="IZX833" s="13"/>
      <c r="IZY833" s="13"/>
      <c r="IZZ833" s="13"/>
      <c r="JAA833" s="13"/>
      <c r="JAB833" s="13"/>
      <c r="JAC833" s="13"/>
      <c r="JAD833" s="13"/>
      <c r="JAE833" s="13"/>
      <c r="JAF833" s="13"/>
      <c r="JAG833" s="13"/>
      <c r="JAH833" s="13"/>
      <c r="JAI833" s="13"/>
      <c r="JAJ833" s="13"/>
      <c r="JAK833" s="13"/>
      <c r="JAL833" s="13"/>
      <c r="JAM833" s="13"/>
      <c r="JAN833" s="13"/>
      <c r="JAO833" s="13"/>
      <c r="JAP833" s="13"/>
      <c r="JAQ833" s="13"/>
      <c r="JAR833" s="13"/>
      <c r="JAS833" s="13"/>
      <c r="JAT833" s="13"/>
      <c r="JAU833" s="13"/>
      <c r="JAV833" s="13"/>
      <c r="JAW833" s="13"/>
      <c r="JAX833" s="13"/>
      <c r="JAY833" s="13"/>
      <c r="JAZ833" s="13"/>
      <c r="JBA833" s="13"/>
      <c r="JBB833" s="13"/>
      <c r="JBC833" s="13"/>
      <c r="JBD833" s="13"/>
      <c r="JBE833" s="13"/>
      <c r="JBF833" s="13"/>
      <c r="JBG833" s="13"/>
      <c r="JBH833" s="13"/>
      <c r="JBI833" s="13"/>
      <c r="JBJ833" s="13"/>
      <c r="JBK833" s="13"/>
      <c r="JBL833" s="13"/>
      <c r="JBM833" s="13"/>
      <c r="JBN833" s="13"/>
      <c r="JBO833" s="13"/>
      <c r="JBP833" s="13"/>
      <c r="JBQ833" s="13"/>
      <c r="JBR833" s="13"/>
      <c r="JBS833" s="13"/>
      <c r="JBT833" s="13"/>
      <c r="JBU833" s="13"/>
      <c r="JBV833" s="13"/>
      <c r="JBW833" s="13"/>
      <c r="JBX833" s="13"/>
      <c r="JBY833" s="13"/>
      <c r="JBZ833" s="13"/>
      <c r="JCA833" s="13"/>
      <c r="JCB833" s="13"/>
      <c r="JCC833" s="13"/>
      <c r="JCD833" s="13"/>
      <c r="JCE833" s="13"/>
      <c r="JCF833" s="13"/>
      <c r="JCG833" s="13"/>
      <c r="JCH833" s="13"/>
      <c r="JCI833" s="13"/>
      <c r="JCJ833" s="13"/>
      <c r="JCK833" s="13"/>
      <c r="JCL833" s="13"/>
      <c r="JCM833" s="13"/>
      <c r="JCN833" s="13"/>
      <c r="JCO833" s="13"/>
      <c r="JCP833" s="13"/>
      <c r="JCQ833" s="13"/>
      <c r="JCR833" s="13"/>
      <c r="JCS833" s="13"/>
      <c r="JCT833" s="13"/>
      <c r="JCU833" s="13"/>
      <c r="JCV833" s="13"/>
      <c r="JCW833" s="13"/>
      <c r="JCX833" s="13"/>
      <c r="JCY833" s="13"/>
      <c r="JCZ833" s="13"/>
      <c r="JDA833" s="13"/>
      <c r="JDB833" s="13"/>
      <c r="JDC833" s="13"/>
      <c r="JDD833" s="13"/>
      <c r="JDE833" s="13"/>
      <c r="JDF833" s="13"/>
      <c r="JDG833" s="13"/>
      <c r="JDH833" s="13"/>
      <c r="JDI833" s="13"/>
      <c r="JDJ833" s="13"/>
      <c r="JDK833" s="13"/>
      <c r="JDL833" s="13"/>
      <c r="JDM833" s="13"/>
      <c r="JDN833" s="13"/>
      <c r="JDO833" s="13"/>
      <c r="JDP833" s="13"/>
      <c r="JDQ833" s="13"/>
      <c r="JDR833" s="13"/>
      <c r="JDS833" s="13"/>
      <c r="JDT833" s="13"/>
      <c r="JDU833" s="13"/>
      <c r="JDV833" s="13"/>
      <c r="JDW833" s="13"/>
      <c r="JDX833" s="13"/>
      <c r="JDY833" s="13"/>
      <c r="JDZ833" s="13"/>
      <c r="JEA833" s="13"/>
      <c r="JEB833" s="13"/>
      <c r="JEC833" s="13"/>
      <c r="JED833" s="13"/>
      <c r="JEE833" s="13"/>
      <c r="JEF833" s="13"/>
      <c r="JEG833" s="13"/>
      <c r="JEH833" s="13"/>
      <c r="JEI833" s="13"/>
      <c r="JEJ833" s="13"/>
      <c r="JEK833" s="13"/>
      <c r="JEL833" s="13"/>
      <c r="JEM833" s="13"/>
      <c r="JEN833" s="13"/>
      <c r="JEO833" s="13"/>
      <c r="JEP833" s="13"/>
      <c r="JEQ833" s="13"/>
      <c r="JER833" s="13"/>
      <c r="JES833" s="13"/>
      <c r="JET833" s="13"/>
      <c r="JEU833" s="13"/>
      <c r="JEV833" s="13"/>
      <c r="JEW833" s="13"/>
      <c r="JEX833" s="13"/>
      <c r="JEY833" s="13"/>
      <c r="JEZ833" s="13"/>
      <c r="JFA833" s="13"/>
      <c r="JFB833" s="13"/>
      <c r="JFC833" s="13"/>
      <c r="JFD833" s="13"/>
      <c r="JFE833" s="13"/>
      <c r="JFF833" s="13"/>
      <c r="JFG833" s="13"/>
      <c r="JFH833" s="13"/>
      <c r="JFI833" s="13"/>
      <c r="JFJ833" s="13"/>
      <c r="JFK833" s="13"/>
      <c r="JFL833" s="13"/>
      <c r="JFM833" s="13"/>
      <c r="JFN833" s="13"/>
      <c r="JFO833" s="13"/>
      <c r="JFP833" s="13"/>
      <c r="JFQ833" s="13"/>
      <c r="JFR833" s="13"/>
      <c r="JFS833" s="13"/>
      <c r="JFT833" s="13"/>
      <c r="JFU833" s="13"/>
      <c r="JFV833" s="13"/>
      <c r="JFW833" s="13"/>
      <c r="JFX833" s="13"/>
      <c r="JFY833" s="13"/>
      <c r="JFZ833" s="13"/>
      <c r="JGA833" s="13"/>
      <c r="JGB833" s="13"/>
      <c r="JGC833" s="13"/>
      <c r="JGD833" s="13"/>
      <c r="JGE833" s="13"/>
      <c r="JGF833" s="13"/>
      <c r="JGG833" s="13"/>
      <c r="JGH833" s="13"/>
      <c r="JGI833" s="13"/>
      <c r="JGJ833" s="13"/>
      <c r="JGK833" s="13"/>
      <c r="JGL833" s="13"/>
      <c r="JGM833" s="13"/>
      <c r="JGN833" s="13"/>
      <c r="JGO833" s="13"/>
      <c r="JGP833" s="13"/>
      <c r="JGQ833" s="13"/>
      <c r="JGR833" s="13"/>
      <c r="JGS833" s="13"/>
      <c r="JGT833" s="13"/>
      <c r="JGU833" s="13"/>
      <c r="JGV833" s="13"/>
      <c r="JGW833" s="13"/>
      <c r="JGX833" s="13"/>
      <c r="JGY833" s="13"/>
      <c r="JGZ833" s="13"/>
      <c r="JHA833" s="13"/>
      <c r="JHB833" s="13"/>
      <c r="JHC833" s="13"/>
      <c r="JHD833" s="13"/>
      <c r="JHE833" s="13"/>
      <c r="JHF833" s="13"/>
      <c r="JHG833" s="13"/>
      <c r="JHH833" s="13"/>
      <c r="JHI833" s="13"/>
      <c r="JHJ833" s="13"/>
      <c r="JHK833" s="13"/>
      <c r="JHL833" s="13"/>
      <c r="JHM833" s="13"/>
      <c r="JHN833" s="13"/>
      <c r="JHO833" s="13"/>
      <c r="JHP833" s="13"/>
      <c r="JHQ833" s="13"/>
      <c r="JHR833" s="13"/>
      <c r="JHS833" s="13"/>
      <c r="JHT833" s="13"/>
      <c r="JHU833" s="13"/>
      <c r="JHV833" s="13"/>
      <c r="JHW833" s="13"/>
      <c r="JHX833" s="13"/>
      <c r="JHY833" s="13"/>
      <c r="JHZ833" s="13"/>
      <c r="JIA833" s="13"/>
      <c r="JIB833" s="13"/>
      <c r="JIC833" s="13"/>
      <c r="JID833" s="13"/>
      <c r="JIE833" s="13"/>
      <c r="JIF833" s="13"/>
      <c r="JIG833" s="13"/>
      <c r="JIH833" s="13"/>
      <c r="JII833" s="13"/>
      <c r="JIJ833" s="13"/>
      <c r="JIK833" s="13"/>
      <c r="JIL833" s="13"/>
      <c r="JIM833" s="13"/>
      <c r="JIN833" s="13"/>
      <c r="JIO833" s="13"/>
      <c r="JIP833" s="13"/>
      <c r="JIQ833" s="13"/>
      <c r="JIR833" s="13"/>
      <c r="JIS833" s="13"/>
      <c r="JIT833" s="13"/>
      <c r="JIU833" s="13"/>
      <c r="JIV833" s="13"/>
      <c r="JIW833" s="13"/>
      <c r="JIX833" s="13"/>
      <c r="JIY833" s="13"/>
      <c r="JIZ833" s="13"/>
      <c r="JJA833" s="13"/>
      <c r="JJB833" s="13"/>
      <c r="JJC833" s="13"/>
      <c r="JJD833" s="13"/>
      <c r="JJE833" s="13"/>
      <c r="JJF833" s="13"/>
      <c r="JJG833" s="13"/>
      <c r="JJH833" s="13"/>
      <c r="JJI833" s="13"/>
      <c r="JJJ833" s="13"/>
      <c r="JJK833" s="13"/>
      <c r="JJL833" s="13"/>
      <c r="JJM833" s="13"/>
      <c r="JJN833" s="13"/>
      <c r="JJO833" s="13"/>
      <c r="JJP833" s="13"/>
      <c r="JJQ833" s="13"/>
      <c r="JJR833" s="13"/>
      <c r="JJS833" s="13"/>
      <c r="JJT833" s="13"/>
      <c r="JJU833" s="13"/>
      <c r="JJV833" s="13"/>
      <c r="JJW833" s="13"/>
      <c r="JJX833" s="13"/>
      <c r="JJY833" s="13"/>
      <c r="JJZ833" s="13"/>
      <c r="JKA833" s="13"/>
      <c r="JKB833" s="13"/>
      <c r="JKC833" s="13"/>
      <c r="JKD833" s="13"/>
      <c r="JKE833" s="13"/>
      <c r="JKF833" s="13"/>
      <c r="JKG833" s="13"/>
      <c r="JKH833" s="13"/>
      <c r="JKI833" s="13"/>
      <c r="JKJ833" s="13"/>
      <c r="JKK833" s="13"/>
      <c r="JKL833" s="13"/>
      <c r="JKM833" s="13"/>
      <c r="JKN833" s="13"/>
      <c r="JKO833" s="13"/>
      <c r="JKP833" s="13"/>
      <c r="JKQ833" s="13"/>
      <c r="JKR833" s="13"/>
      <c r="JKS833" s="13"/>
      <c r="JKT833" s="13"/>
      <c r="JKU833" s="13"/>
      <c r="JKV833" s="13"/>
      <c r="JKW833" s="13"/>
      <c r="JKX833" s="13"/>
      <c r="JKY833" s="13"/>
      <c r="JKZ833" s="13"/>
      <c r="JLA833" s="13"/>
      <c r="JLB833" s="13"/>
      <c r="JLC833" s="13"/>
      <c r="JLD833" s="13"/>
      <c r="JLE833" s="13"/>
      <c r="JLF833" s="13"/>
      <c r="JLG833" s="13"/>
      <c r="JLH833" s="13"/>
      <c r="JLI833" s="13"/>
      <c r="JLJ833" s="13"/>
      <c r="JLK833" s="13"/>
      <c r="JLL833" s="13"/>
      <c r="JLM833" s="13"/>
      <c r="JLN833" s="13"/>
      <c r="JLO833" s="13"/>
      <c r="JLP833" s="13"/>
      <c r="JLQ833" s="13"/>
      <c r="JLR833" s="13"/>
      <c r="JLS833" s="13"/>
      <c r="JLT833" s="13"/>
      <c r="JLU833" s="13"/>
      <c r="JLV833" s="13"/>
      <c r="JLW833" s="13"/>
      <c r="JLX833" s="13"/>
      <c r="JLY833" s="13"/>
      <c r="JLZ833" s="13"/>
      <c r="JMA833" s="13"/>
      <c r="JMB833" s="13"/>
      <c r="JMC833" s="13"/>
      <c r="JMD833" s="13"/>
      <c r="JME833" s="13"/>
      <c r="JMF833" s="13"/>
      <c r="JMG833" s="13"/>
      <c r="JMH833" s="13"/>
      <c r="JMI833" s="13"/>
      <c r="JMJ833" s="13"/>
      <c r="JMK833" s="13"/>
      <c r="JML833" s="13"/>
      <c r="JMM833" s="13"/>
      <c r="JMN833" s="13"/>
      <c r="JMO833" s="13"/>
      <c r="JMP833" s="13"/>
      <c r="JMQ833" s="13"/>
      <c r="JMR833" s="13"/>
      <c r="JMS833" s="13"/>
      <c r="JMT833" s="13"/>
      <c r="JMU833" s="13"/>
      <c r="JMV833" s="13"/>
      <c r="JMW833" s="13"/>
      <c r="JMX833" s="13"/>
      <c r="JMY833" s="13"/>
      <c r="JMZ833" s="13"/>
      <c r="JNA833" s="13"/>
      <c r="JNB833" s="13"/>
      <c r="JNC833" s="13"/>
      <c r="JND833" s="13"/>
      <c r="JNE833" s="13"/>
      <c r="JNF833" s="13"/>
      <c r="JNG833" s="13"/>
      <c r="JNH833" s="13"/>
      <c r="JNI833" s="13"/>
      <c r="JNJ833" s="13"/>
      <c r="JNK833" s="13"/>
      <c r="JNL833" s="13"/>
      <c r="JNM833" s="13"/>
      <c r="JNN833" s="13"/>
      <c r="JNO833" s="13"/>
      <c r="JNP833" s="13"/>
      <c r="JNQ833" s="13"/>
      <c r="JNR833" s="13"/>
      <c r="JNS833" s="13"/>
      <c r="JNT833" s="13"/>
      <c r="JNU833" s="13"/>
      <c r="JNV833" s="13"/>
      <c r="JNW833" s="13"/>
      <c r="JNX833" s="13"/>
      <c r="JNY833" s="13"/>
      <c r="JNZ833" s="13"/>
      <c r="JOA833" s="13"/>
      <c r="JOB833" s="13"/>
      <c r="JOC833" s="13"/>
      <c r="JOD833" s="13"/>
      <c r="JOE833" s="13"/>
      <c r="JOF833" s="13"/>
      <c r="JOG833" s="13"/>
      <c r="JOH833" s="13"/>
      <c r="JOI833" s="13"/>
      <c r="JOJ833" s="13"/>
      <c r="JOK833" s="13"/>
      <c r="JOL833" s="13"/>
      <c r="JOM833" s="13"/>
      <c r="JON833" s="13"/>
      <c r="JOO833" s="13"/>
      <c r="JOP833" s="13"/>
      <c r="JOQ833" s="13"/>
      <c r="JOR833" s="13"/>
      <c r="JOS833" s="13"/>
      <c r="JOT833" s="13"/>
      <c r="JOU833" s="13"/>
      <c r="JOV833" s="13"/>
      <c r="JOW833" s="13"/>
      <c r="JOX833" s="13"/>
      <c r="JOY833" s="13"/>
      <c r="JOZ833" s="13"/>
      <c r="JPA833" s="13"/>
      <c r="JPB833" s="13"/>
      <c r="JPC833" s="13"/>
      <c r="JPD833" s="13"/>
      <c r="JPE833" s="13"/>
      <c r="JPF833" s="13"/>
      <c r="JPG833" s="13"/>
      <c r="JPH833" s="13"/>
      <c r="JPI833" s="13"/>
      <c r="JPJ833" s="13"/>
      <c r="JPK833" s="13"/>
      <c r="JPL833" s="13"/>
      <c r="JPM833" s="13"/>
      <c r="JPN833" s="13"/>
      <c r="JPO833" s="13"/>
      <c r="JPP833" s="13"/>
      <c r="JPQ833" s="13"/>
      <c r="JPR833" s="13"/>
      <c r="JPS833" s="13"/>
      <c r="JPT833" s="13"/>
      <c r="JPU833" s="13"/>
      <c r="JPV833" s="13"/>
      <c r="JPW833" s="13"/>
      <c r="JPX833" s="13"/>
      <c r="JPY833" s="13"/>
      <c r="JPZ833" s="13"/>
      <c r="JQA833" s="13"/>
      <c r="JQB833" s="13"/>
      <c r="JQC833" s="13"/>
      <c r="JQD833" s="13"/>
      <c r="JQE833" s="13"/>
      <c r="JQF833" s="13"/>
      <c r="JQG833" s="13"/>
      <c r="JQH833" s="13"/>
      <c r="JQI833" s="13"/>
      <c r="JQJ833" s="13"/>
      <c r="JQK833" s="13"/>
      <c r="JQL833" s="13"/>
      <c r="JQM833" s="13"/>
      <c r="JQN833" s="13"/>
      <c r="JQO833" s="13"/>
      <c r="JQP833" s="13"/>
      <c r="JQQ833" s="13"/>
      <c r="JQR833" s="13"/>
      <c r="JQS833" s="13"/>
      <c r="JQT833" s="13"/>
      <c r="JQU833" s="13"/>
      <c r="JQV833" s="13"/>
      <c r="JQW833" s="13"/>
      <c r="JQX833" s="13"/>
      <c r="JQY833" s="13"/>
      <c r="JQZ833" s="13"/>
      <c r="JRA833" s="13"/>
      <c r="JRB833" s="13"/>
      <c r="JRC833" s="13"/>
      <c r="JRD833" s="13"/>
      <c r="JRE833" s="13"/>
      <c r="JRF833" s="13"/>
      <c r="JRG833" s="13"/>
      <c r="JRH833" s="13"/>
      <c r="JRI833" s="13"/>
      <c r="JRJ833" s="13"/>
      <c r="JRK833" s="13"/>
      <c r="JRL833" s="13"/>
      <c r="JRM833" s="13"/>
      <c r="JRN833" s="13"/>
      <c r="JRO833" s="13"/>
      <c r="JRP833" s="13"/>
      <c r="JRQ833" s="13"/>
      <c r="JRR833" s="13"/>
      <c r="JRS833" s="13"/>
      <c r="JRT833" s="13"/>
      <c r="JRU833" s="13"/>
      <c r="JRV833" s="13"/>
      <c r="JRW833" s="13"/>
      <c r="JRX833" s="13"/>
      <c r="JRY833" s="13"/>
      <c r="JRZ833" s="13"/>
      <c r="JSA833" s="13"/>
      <c r="JSB833" s="13"/>
      <c r="JSC833" s="13"/>
      <c r="JSD833" s="13"/>
      <c r="JSE833" s="13"/>
      <c r="JSF833" s="13"/>
      <c r="JSG833" s="13"/>
      <c r="JSH833" s="13"/>
      <c r="JSI833" s="13"/>
      <c r="JSJ833" s="13"/>
      <c r="JSK833" s="13"/>
      <c r="JSL833" s="13"/>
      <c r="JSM833" s="13"/>
      <c r="JSN833" s="13"/>
      <c r="JSO833" s="13"/>
      <c r="JSP833" s="13"/>
      <c r="JSQ833" s="13"/>
      <c r="JSR833" s="13"/>
      <c r="JSS833" s="13"/>
      <c r="JST833" s="13"/>
      <c r="JSU833" s="13"/>
      <c r="JSV833" s="13"/>
      <c r="JSW833" s="13"/>
      <c r="JSX833" s="13"/>
      <c r="JSY833" s="13"/>
      <c r="JSZ833" s="13"/>
      <c r="JTA833" s="13"/>
      <c r="JTB833" s="13"/>
      <c r="JTC833" s="13"/>
      <c r="JTD833" s="13"/>
      <c r="JTE833" s="13"/>
      <c r="JTF833" s="13"/>
      <c r="JTG833" s="13"/>
      <c r="JTH833" s="13"/>
      <c r="JTI833" s="13"/>
      <c r="JTJ833" s="13"/>
      <c r="JTK833" s="13"/>
      <c r="JTL833" s="13"/>
      <c r="JTM833" s="13"/>
      <c r="JTN833" s="13"/>
      <c r="JTO833" s="13"/>
      <c r="JTP833" s="13"/>
      <c r="JTQ833" s="13"/>
      <c r="JTR833" s="13"/>
      <c r="JTS833" s="13"/>
      <c r="JTT833" s="13"/>
      <c r="JTU833" s="13"/>
      <c r="JTV833" s="13"/>
      <c r="JTW833" s="13"/>
      <c r="JTX833" s="13"/>
      <c r="JTY833" s="13"/>
      <c r="JTZ833" s="13"/>
      <c r="JUA833" s="13"/>
      <c r="JUB833" s="13"/>
      <c r="JUC833" s="13"/>
      <c r="JUD833" s="13"/>
      <c r="JUE833" s="13"/>
      <c r="JUF833" s="13"/>
      <c r="JUG833" s="13"/>
      <c r="JUH833" s="13"/>
      <c r="JUI833" s="13"/>
      <c r="JUJ833" s="13"/>
      <c r="JUK833" s="13"/>
      <c r="JUL833" s="13"/>
      <c r="JUM833" s="13"/>
      <c r="JUN833" s="13"/>
      <c r="JUO833" s="13"/>
      <c r="JUP833" s="13"/>
      <c r="JUQ833" s="13"/>
      <c r="JUR833" s="13"/>
      <c r="JUS833" s="13"/>
      <c r="JUT833" s="13"/>
      <c r="JUU833" s="13"/>
      <c r="JUV833" s="13"/>
      <c r="JUW833" s="13"/>
      <c r="JUX833" s="13"/>
      <c r="JUY833" s="13"/>
      <c r="JUZ833" s="13"/>
      <c r="JVA833" s="13"/>
      <c r="JVB833" s="13"/>
      <c r="JVC833" s="13"/>
      <c r="JVD833" s="13"/>
      <c r="JVE833" s="13"/>
      <c r="JVF833" s="13"/>
      <c r="JVG833" s="13"/>
      <c r="JVH833" s="13"/>
      <c r="JVI833" s="13"/>
      <c r="JVJ833" s="13"/>
      <c r="JVK833" s="13"/>
      <c r="JVL833" s="13"/>
      <c r="JVM833" s="13"/>
      <c r="JVN833" s="13"/>
      <c r="JVO833" s="13"/>
      <c r="JVP833" s="13"/>
      <c r="JVQ833" s="13"/>
      <c r="JVR833" s="13"/>
      <c r="JVS833" s="13"/>
      <c r="JVT833" s="13"/>
      <c r="JVU833" s="13"/>
      <c r="JVV833" s="13"/>
      <c r="JVW833" s="13"/>
      <c r="JVX833" s="13"/>
      <c r="JVY833" s="13"/>
      <c r="JVZ833" s="13"/>
      <c r="JWA833" s="13"/>
      <c r="JWB833" s="13"/>
      <c r="JWC833" s="13"/>
      <c r="JWD833" s="13"/>
      <c r="JWE833" s="13"/>
      <c r="JWF833" s="13"/>
      <c r="JWG833" s="13"/>
      <c r="JWH833" s="13"/>
      <c r="JWI833" s="13"/>
      <c r="JWJ833" s="13"/>
      <c r="JWK833" s="13"/>
      <c r="JWL833" s="13"/>
      <c r="JWM833" s="13"/>
      <c r="JWN833" s="13"/>
      <c r="JWO833" s="13"/>
      <c r="JWP833" s="13"/>
      <c r="JWQ833" s="13"/>
      <c r="JWR833" s="13"/>
      <c r="JWS833" s="13"/>
      <c r="JWT833" s="13"/>
      <c r="JWU833" s="13"/>
      <c r="JWV833" s="13"/>
      <c r="JWW833" s="13"/>
      <c r="JWX833" s="13"/>
      <c r="JWY833" s="13"/>
      <c r="JWZ833" s="13"/>
      <c r="JXA833" s="13"/>
      <c r="JXB833" s="13"/>
      <c r="JXC833" s="13"/>
      <c r="JXD833" s="13"/>
      <c r="JXE833" s="13"/>
      <c r="JXF833" s="13"/>
      <c r="JXG833" s="13"/>
      <c r="JXH833" s="13"/>
      <c r="JXI833" s="13"/>
      <c r="JXJ833" s="13"/>
      <c r="JXK833" s="13"/>
      <c r="JXL833" s="13"/>
      <c r="JXM833" s="13"/>
      <c r="JXN833" s="13"/>
      <c r="JXO833" s="13"/>
      <c r="JXP833" s="13"/>
      <c r="JXQ833" s="13"/>
      <c r="JXR833" s="13"/>
      <c r="JXS833" s="13"/>
      <c r="JXT833" s="13"/>
      <c r="JXU833" s="13"/>
      <c r="JXV833" s="13"/>
      <c r="JXW833" s="13"/>
      <c r="JXX833" s="13"/>
      <c r="JXY833" s="13"/>
      <c r="JXZ833" s="13"/>
      <c r="JYA833" s="13"/>
      <c r="JYB833" s="13"/>
      <c r="JYC833" s="13"/>
      <c r="JYD833" s="13"/>
      <c r="JYE833" s="13"/>
      <c r="JYF833" s="13"/>
      <c r="JYG833" s="13"/>
      <c r="JYH833" s="13"/>
      <c r="JYI833" s="13"/>
      <c r="JYJ833" s="13"/>
      <c r="JYK833" s="13"/>
      <c r="JYL833" s="13"/>
      <c r="JYM833" s="13"/>
      <c r="JYN833" s="13"/>
      <c r="JYO833" s="13"/>
      <c r="JYP833" s="13"/>
      <c r="JYQ833" s="13"/>
      <c r="JYR833" s="13"/>
      <c r="JYS833" s="13"/>
      <c r="JYT833" s="13"/>
      <c r="JYU833" s="13"/>
      <c r="JYV833" s="13"/>
      <c r="JYW833" s="13"/>
      <c r="JYX833" s="13"/>
      <c r="JYY833" s="13"/>
      <c r="JYZ833" s="13"/>
      <c r="JZA833" s="13"/>
      <c r="JZB833" s="13"/>
      <c r="JZC833" s="13"/>
      <c r="JZD833" s="13"/>
      <c r="JZE833" s="13"/>
      <c r="JZF833" s="13"/>
      <c r="JZG833" s="13"/>
      <c r="JZH833" s="13"/>
      <c r="JZI833" s="13"/>
      <c r="JZJ833" s="13"/>
      <c r="JZK833" s="13"/>
      <c r="JZL833" s="13"/>
      <c r="JZM833" s="13"/>
      <c r="JZN833" s="13"/>
      <c r="JZO833" s="13"/>
      <c r="JZP833" s="13"/>
      <c r="JZQ833" s="13"/>
      <c r="JZR833" s="13"/>
      <c r="JZS833" s="13"/>
      <c r="JZT833" s="13"/>
      <c r="JZU833" s="13"/>
      <c r="JZV833" s="13"/>
      <c r="JZW833" s="13"/>
      <c r="JZX833" s="13"/>
      <c r="JZY833" s="13"/>
      <c r="JZZ833" s="13"/>
      <c r="KAA833" s="13"/>
      <c r="KAB833" s="13"/>
      <c r="KAC833" s="13"/>
      <c r="KAD833" s="13"/>
      <c r="KAE833" s="13"/>
      <c r="KAF833" s="13"/>
      <c r="KAG833" s="13"/>
      <c r="KAH833" s="13"/>
      <c r="KAI833" s="13"/>
      <c r="KAJ833" s="13"/>
      <c r="KAK833" s="13"/>
      <c r="KAL833" s="13"/>
      <c r="KAM833" s="13"/>
      <c r="KAN833" s="13"/>
      <c r="KAO833" s="13"/>
      <c r="KAP833" s="13"/>
      <c r="KAQ833" s="13"/>
      <c r="KAR833" s="13"/>
      <c r="KAS833" s="13"/>
      <c r="KAT833" s="13"/>
      <c r="KAU833" s="13"/>
      <c r="KAV833" s="13"/>
      <c r="KAW833" s="13"/>
      <c r="KAX833" s="13"/>
      <c r="KAY833" s="13"/>
      <c r="KAZ833" s="13"/>
      <c r="KBA833" s="13"/>
      <c r="KBB833" s="13"/>
      <c r="KBC833" s="13"/>
      <c r="KBD833" s="13"/>
      <c r="KBE833" s="13"/>
      <c r="KBF833" s="13"/>
      <c r="KBG833" s="13"/>
      <c r="KBH833" s="13"/>
      <c r="KBI833" s="13"/>
      <c r="KBJ833" s="13"/>
      <c r="KBK833" s="13"/>
      <c r="KBL833" s="13"/>
      <c r="KBM833" s="13"/>
      <c r="KBN833" s="13"/>
      <c r="KBO833" s="13"/>
      <c r="KBP833" s="13"/>
      <c r="KBQ833" s="13"/>
      <c r="KBR833" s="13"/>
      <c r="KBS833" s="13"/>
      <c r="KBT833" s="13"/>
      <c r="KBU833" s="13"/>
      <c r="KBV833" s="13"/>
      <c r="KBW833" s="13"/>
      <c r="KBX833" s="13"/>
      <c r="KBY833" s="13"/>
      <c r="KBZ833" s="13"/>
      <c r="KCA833" s="13"/>
      <c r="KCB833" s="13"/>
      <c r="KCC833" s="13"/>
      <c r="KCD833" s="13"/>
      <c r="KCE833" s="13"/>
      <c r="KCF833" s="13"/>
      <c r="KCG833" s="13"/>
      <c r="KCH833" s="13"/>
      <c r="KCI833" s="13"/>
      <c r="KCJ833" s="13"/>
      <c r="KCK833" s="13"/>
      <c r="KCL833" s="13"/>
      <c r="KCM833" s="13"/>
      <c r="KCN833" s="13"/>
      <c r="KCO833" s="13"/>
      <c r="KCP833" s="13"/>
      <c r="KCQ833" s="13"/>
      <c r="KCR833" s="13"/>
      <c r="KCS833" s="13"/>
      <c r="KCT833" s="13"/>
      <c r="KCU833" s="13"/>
      <c r="KCV833" s="13"/>
      <c r="KCW833" s="13"/>
      <c r="KCX833" s="13"/>
      <c r="KCY833" s="13"/>
      <c r="KCZ833" s="13"/>
      <c r="KDA833" s="13"/>
      <c r="KDB833" s="13"/>
      <c r="KDC833" s="13"/>
      <c r="KDD833" s="13"/>
      <c r="KDE833" s="13"/>
      <c r="KDF833" s="13"/>
      <c r="KDG833" s="13"/>
      <c r="KDH833" s="13"/>
      <c r="KDI833" s="13"/>
      <c r="KDJ833" s="13"/>
      <c r="KDK833" s="13"/>
      <c r="KDL833" s="13"/>
      <c r="KDM833" s="13"/>
      <c r="KDN833" s="13"/>
      <c r="KDO833" s="13"/>
      <c r="KDP833" s="13"/>
      <c r="KDQ833" s="13"/>
      <c r="KDR833" s="13"/>
      <c r="KDS833" s="13"/>
      <c r="KDT833" s="13"/>
      <c r="KDU833" s="13"/>
      <c r="KDV833" s="13"/>
      <c r="KDW833" s="13"/>
      <c r="KDX833" s="13"/>
      <c r="KDY833" s="13"/>
      <c r="KDZ833" s="13"/>
      <c r="KEA833" s="13"/>
      <c r="KEB833" s="13"/>
      <c r="KEC833" s="13"/>
      <c r="KED833" s="13"/>
      <c r="KEE833" s="13"/>
      <c r="KEF833" s="13"/>
      <c r="KEG833" s="13"/>
      <c r="KEH833" s="13"/>
      <c r="KEI833" s="13"/>
      <c r="KEJ833" s="13"/>
      <c r="KEK833" s="13"/>
      <c r="KEL833" s="13"/>
      <c r="KEM833" s="13"/>
      <c r="KEN833" s="13"/>
      <c r="KEO833" s="13"/>
      <c r="KEP833" s="13"/>
      <c r="KEQ833" s="13"/>
      <c r="KER833" s="13"/>
      <c r="KES833" s="13"/>
      <c r="KET833" s="13"/>
      <c r="KEU833" s="13"/>
      <c r="KEV833" s="13"/>
      <c r="KEW833" s="13"/>
      <c r="KEX833" s="13"/>
      <c r="KEY833" s="13"/>
      <c r="KEZ833" s="13"/>
      <c r="KFA833" s="13"/>
      <c r="KFB833" s="13"/>
      <c r="KFC833" s="13"/>
      <c r="KFD833" s="13"/>
      <c r="KFE833" s="13"/>
      <c r="KFF833" s="13"/>
      <c r="KFG833" s="13"/>
      <c r="KFH833" s="13"/>
      <c r="KFI833" s="13"/>
      <c r="KFJ833" s="13"/>
      <c r="KFK833" s="13"/>
      <c r="KFL833" s="13"/>
      <c r="KFM833" s="13"/>
      <c r="KFN833" s="13"/>
      <c r="KFO833" s="13"/>
      <c r="KFP833" s="13"/>
      <c r="KFQ833" s="13"/>
      <c r="KFR833" s="13"/>
      <c r="KFS833" s="13"/>
      <c r="KFT833" s="13"/>
      <c r="KFU833" s="13"/>
      <c r="KFV833" s="13"/>
      <c r="KFW833" s="13"/>
      <c r="KFX833" s="13"/>
      <c r="KFY833" s="13"/>
      <c r="KFZ833" s="13"/>
      <c r="KGA833" s="13"/>
      <c r="KGB833" s="13"/>
      <c r="KGC833" s="13"/>
      <c r="KGD833" s="13"/>
      <c r="KGE833" s="13"/>
      <c r="KGF833" s="13"/>
      <c r="KGG833" s="13"/>
      <c r="KGH833" s="13"/>
      <c r="KGI833" s="13"/>
      <c r="KGJ833" s="13"/>
      <c r="KGK833" s="13"/>
      <c r="KGL833" s="13"/>
      <c r="KGM833" s="13"/>
      <c r="KGN833" s="13"/>
      <c r="KGO833" s="13"/>
      <c r="KGP833" s="13"/>
      <c r="KGQ833" s="13"/>
      <c r="KGR833" s="13"/>
      <c r="KGS833" s="13"/>
      <c r="KGT833" s="13"/>
      <c r="KGU833" s="13"/>
      <c r="KGV833" s="13"/>
      <c r="KGW833" s="13"/>
      <c r="KGX833" s="13"/>
      <c r="KGY833" s="13"/>
      <c r="KGZ833" s="13"/>
      <c r="KHA833" s="13"/>
      <c r="KHB833" s="13"/>
      <c r="KHC833" s="13"/>
      <c r="KHD833" s="13"/>
      <c r="KHE833" s="13"/>
      <c r="KHF833" s="13"/>
      <c r="KHG833" s="13"/>
      <c r="KHH833" s="13"/>
      <c r="KHI833" s="13"/>
      <c r="KHJ833" s="13"/>
      <c r="KHK833" s="13"/>
      <c r="KHL833" s="13"/>
      <c r="KHM833" s="13"/>
      <c r="KHN833" s="13"/>
      <c r="KHO833" s="13"/>
      <c r="KHP833" s="13"/>
      <c r="KHQ833" s="13"/>
      <c r="KHR833" s="13"/>
      <c r="KHS833" s="13"/>
      <c r="KHT833" s="13"/>
      <c r="KHU833" s="13"/>
      <c r="KHV833" s="13"/>
      <c r="KHW833" s="13"/>
      <c r="KHX833" s="13"/>
      <c r="KHY833" s="13"/>
      <c r="KHZ833" s="13"/>
      <c r="KIA833" s="13"/>
      <c r="KIB833" s="13"/>
      <c r="KIC833" s="13"/>
      <c r="KID833" s="13"/>
      <c r="KIE833" s="13"/>
      <c r="KIF833" s="13"/>
      <c r="KIG833" s="13"/>
      <c r="KIH833" s="13"/>
      <c r="KII833" s="13"/>
      <c r="KIJ833" s="13"/>
      <c r="KIK833" s="13"/>
      <c r="KIL833" s="13"/>
      <c r="KIM833" s="13"/>
      <c r="KIN833" s="13"/>
      <c r="KIO833" s="13"/>
      <c r="KIP833" s="13"/>
      <c r="KIQ833" s="13"/>
      <c r="KIR833" s="13"/>
      <c r="KIS833" s="13"/>
      <c r="KIT833" s="13"/>
      <c r="KIU833" s="13"/>
      <c r="KIV833" s="13"/>
      <c r="KIW833" s="13"/>
      <c r="KIX833" s="13"/>
      <c r="KIY833" s="13"/>
      <c r="KIZ833" s="13"/>
      <c r="KJA833" s="13"/>
      <c r="KJB833" s="13"/>
      <c r="KJC833" s="13"/>
      <c r="KJD833" s="13"/>
      <c r="KJE833" s="13"/>
      <c r="KJF833" s="13"/>
      <c r="KJG833" s="13"/>
      <c r="KJH833" s="13"/>
      <c r="KJI833" s="13"/>
      <c r="KJJ833" s="13"/>
      <c r="KJK833" s="13"/>
      <c r="KJL833" s="13"/>
      <c r="KJM833" s="13"/>
      <c r="KJN833" s="13"/>
      <c r="KJO833" s="13"/>
      <c r="KJP833" s="13"/>
      <c r="KJQ833" s="13"/>
      <c r="KJR833" s="13"/>
      <c r="KJS833" s="13"/>
      <c r="KJT833" s="13"/>
      <c r="KJU833" s="13"/>
      <c r="KJV833" s="13"/>
      <c r="KJW833" s="13"/>
      <c r="KJX833" s="13"/>
      <c r="KJY833" s="13"/>
      <c r="KJZ833" s="13"/>
      <c r="KKA833" s="13"/>
      <c r="KKB833" s="13"/>
      <c r="KKC833" s="13"/>
      <c r="KKD833" s="13"/>
      <c r="KKE833" s="13"/>
      <c r="KKF833" s="13"/>
      <c r="KKG833" s="13"/>
      <c r="KKH833" s="13"/>
      <c r="KKI833" s="13"/>
      <c r="KKJ833" s="13"/>
      <c r="KKK833" s="13"/>
      <c r="KKL833" s="13"/>
      <c r="KKM833" s="13"/>
      <c r="KKN833" s="13"/>
      <c r="KKO833" s="13"/>
      <c r="KKP833" s="13"/>
      <c r="KKQ833" s="13"/>
      <c r="KKR833" s="13"/>
      <c r="KKS833" s="13"/>
      <c r="KKT833" s="13"/>
      <c r="KKU833" s="13"/>
      <c r="KKV833" s="13"/>
      <c r="KKW833" s="13"/>
      <c r="KKX833" s="13"/>
      <c r="KKY833" s="13"/>
      <c r="KKZ833" s="13"/>
      <c r="KLA833" s="13"/>
      <c r="KLB833" s="13"/>
      <c r="KLC833" s="13"/>
      <c r="KLD833" s="13"/>
      <c r="KLE833" s="13"/>
      <c r="KLF833" s="13"/>
      <c r="KLG833" s="13"/>
      <c r="KLH833" s="13"/>
      <c r="KLI833" s="13"/>
      <c r="KLJ833" s="13"/>
      <c r="KLK833" s="13"/>
      <c r="KLL833" s="13"/>
      <c r="KLM833" s="13"/>
      <c r="KLN833" s="13"/>
      <c r="KLO833" s="13"/>
      <c r="KLP833" s="13"/>
      <c r="KLQ833" s="13"/>
      <c r="KLR833" s="13"/>
      <c r="KLS833" s="13"/>
      <c r="KLT833" s="13"/>
      <c r="KLU833" s="13"/>
      <c r="KLV833" s="13"/>
      <c r="KLW833" s="13"/>
      <c r="KLX833" s="13"/>
      <c r="KLY833" s="13"/>
      <c r="KLZ833" s="13"/>
      <c r="KMA833" s="13"/>
      <c r="KMB833" s="13"/>
      <c r="KMC833" s="13"/>
      <c r="KMD833" s="13"/>
      <c r="KME833" s="13"/>
      <c r="KMF833" s="13"/>
      <c r="KMG833" s="13"/>
      <c r="KMH833" s="13"/>
      <c r="KMI833" s="13"/>
      <c r="KMJ833" s="13"/>
      <c r="KMK833" s="13"/>
      <c r="KML833" s="13"/>
      <c r="KMM833" s="13"/>
      <c r="KMN833" s="13"/>
      <c r="KMO833" s="13"/>
      <c r="KMP833" s="13"/>
      <c r="KMQ833" s="13"/>
      <c r="KMR833" s="13"/>
      <c r="KMS833" s="13"/>
      <c r="KMT833" s="13"/>
      <c r="KMU833" s="13"/>
      <c r="KMV833" s="13"/>
      <c r="KMW833" s="13"/>
      <c r="KMX833" s="13"/>
      <c r="KMY833" s="13"/>
      <c r="KMZ833" s="13"/>
      <c r="KNA833" s="13"/>
      <c r="KNB833" s="13"/>
      <c r="KNC833" s="13"/>
      <c r="KND833" s="13"/>
      <c r="KNE833" s="13"/>
      <c r="KNF833" s="13"/>
      <c r="KNG833" s="13"/>
      <c r="KNH833" s="13"/>
      <c r="KNI833" s="13"/>
      <c r="KNJ833" s="13"/>
      <c r="KNK833" s="13"/>
      <c r="KNL833" s="13"/>
      <c r="KNM833" s="13"/>
      <c r="KNN833" s="13"/>
      <c r="KNO833" s="13"/>
      <c r="KNP833" s="13"/>
      <c r="KNQ833" s="13"/>
      <c r="KNR833" s="13"/>
      <c r="KNS833" s="13"/>
      <c r="KNT833" s="13"/>
      <c r="KNU833" s="13"/>
      <c r="KNV833" s="13"/>
      <c r="KNW833" s="13"/>
      <c r="KNX833" s="13"/>
      <c r="KNY833" s="13"/>
      <c r="KNZ833" s="13"/>
      <c r="KOA833" s="13"/>
      <c r="KOB833" s="13"/>
      <c r="KOC833" s="13"/>
      <c r="KOD833" s="13"/>
      <c r="KOE833" s="13"/>
      <c r="KOF833" s="13"/>
      <c r="KOG833" s="13"/>
      <c r="KOH833" s="13"/>
      <c r="KOI833" s="13"/>
      <c r="KOJ833" s="13"/>
      <c r="KOK833" s="13"/>
      <c r="KOL833" s="13"/>
      <c r="KOM833" s="13"/>
      <c r="KON833" s="13"/>
      <c r="KOO833" s="13"/>
      <c r="KOP833" s="13"/>
      <c r="KOQ833" s="13"/>
      <c r="KOR833" s="13"/>
      <c r="KOS833" s="13"/>
      <c r="KOT833" s="13"/>
      <c r="KOU833" s="13"/>
      <c r="KOV833" s="13"/>
      <c r="KOW833" s="13"/>
      <c r="KOX833" s="13"/>
      <c r="KOY833" s="13"/>
      <c r="KOZ833" s="13"/>
      <c r="KPA833" s="13"/>
      <c r="KPB833" s="13"/>
      <c r="KPC833" s="13"/>
      <c r="KPD833" s="13"/>
      <c r="KPE833" s="13"/>
      <c r="KPF833" s="13"/>
      <c r="KPG833" s="13"/>
      <c r="KPH833" s="13"/>
      <c r="KPI833" s="13"/>
      <c r="KPJ833" s="13"/>
      <c r="KPK833" s="13"/>
      <c r="KPL833" s="13"/>
      <c r="KPM833" s="13"/>
      <c r="KPN833" s="13"/>
      <c r="KPO833" s="13"/>
      <c r="KPP833" s="13"/>
      <c r="KPQ833" s="13"/>
      <c r="KPR833" s="13"/>
      <c r="KPS833" s="13"/>
      <c r="KPT833" s="13"/>
      <c r="KPU833" s="13"/>
      <c r="KPV833" s="13"/>
      <c r="KPW833" s="13"/>
      <c r="KPX833" s="13"/>
      <c r="KPY833" s="13"/>
      <c r="KPZ833" s="13"/>
      <c r="KQA833" s="13"/>
      <c r="KQB833" s="13"/>
      <c r="KQC833" s="13"/>
      <c r="KQD833" s="13"/>
      <c r="KQE833" s="13"/>
      <c r="KQF833" s="13"/>
      <c r="KQG833" s="13"/>
      <c r="KQH833" s="13"/>
      <c r="KQI833" s="13"/>
      <c r="KQJ833" s="13"/>
      <c r="KQK833" s="13"/>
      <c r="KQL833" s="13"/>
      <c r="KQM833" s="13"/>
      <c r="KQN833" s="13"/>
      <c r="KQO833" s="13"/>
      <c r="KQP833" s="13"/>
      <c r="KQQ833" s="13"/>
      <c r="KQR833" s="13"/>
      <c r="KQS833" s="13"/>
      <c r="KQT833" s="13"/>
      <c r="KQU833" s="13"/>
      <c r="KQV833" s="13"/>
      <c r="KQW833" s="13"/>
      <c r="KQX833" s="13"/>
      <c r="KQY833" s="13"/>
      <c r="KQZ833" s="13"/>
      <c r="KRA833" s="13"/>
      <c r="KRB833" s="13"/>
      <c r="KRC833" s="13"/>
      <c r="KRD833" s="13"/>
      <c r="KRE833" s="13"/>
      <c r="KRF833" s="13"/>
      <c r="KRG833" s="13"/>
      <c r="KRH833" s="13"/>
      <c r="KRI833" s="13"/>
      <c r="KRJ833" s="13"/>
      <c r="KRK833" s="13"/>
      <c r="KRL833" s="13"/>
      <c r="KRM833" s="13"/>
      <c r="KRN833" s="13"/>
      <c r="KRO833" s="13"/>
      <c r="KRP833" s="13"/>
      <c r="KRQ833" s="13"/>
      <c r="KRR833" s="13"/>
      <c r="KRS833" s="13"/>
      <c r="KRT833" s="13"/>
      <c r="KRU833" s="13"/>
      <c r="KRV833" s="13"/>
      <c r="KRW833" s="13"/>
      <c r="KRX833" s="13"/>
      <c r="KRY833" s="13"/>
      <c r="KRZ833" s="13"/>
      <c r="KSA833" s="13"/>
      <c r="KSB833" s="13"/>
      <c r="KSC833" s="13"/>
      <c r="KSD833" s="13"/>
      <c r="KSE833" s="13"/>
      <c r="KSF833" s="13"/>
      <c r="KSG833" s="13"/>
      <c r="KSH833" s="13"/>
      <c r="KSI833" s="13"/>
      <c r="KSJ833" s="13"/>
      <c r="KSK833" s="13"/>
      <c r="KSL833" s="13"/>
      <c r="KSM833" s="13"/>
      <c r="KSN833" s="13"/>
      <c r="KSO833" s="13"/>
      <c r="KSP833" s="13"/>
      <c r="KSQ833" s="13"/>
      <c r="KSR833" s="13"/>
      <c r="KSS833" s="13"/>
      <c r="KST833" s="13"/>
      <c r="KSU833" s="13"/>
      <c r="KSV833" s="13"/>
      <c r="KSW833" s="13"/>
      <c r="KSX833" s="13"/>
      <c r="KSY833" s="13"/>
      <c r="KSZ833" s="13"/>
      <c r="KTA833" s="13"/>
      <c r="KTB833" s="13"/>
      <c r="KTC833" s="13"/>
      <c r="KTD833" s="13"/>
      <c r="KTE833" s="13"/>
      <c r="KTF833" s="13"/>
      <c r="KTG833" s="13"/>
      <c r="KTH833" s="13"/>
      <c r="KTI833" s="13"/>
      <c r="KTJ833" s="13"/>
      <c r="KTK833" s="13"/>
      <c r="KTL833" s="13"/>
      <c r="KTM833" s="13"/>
      <c r="KTN833" s="13"/>
      <c r="KTO833" s="13"/>
      <c r="KTP833" s="13"/>
      <c r="KTQ833" s="13"/>
      <c r="KTR833" s="13"/>
      <c r="KTS833" s="13"/>
      <c r="KTT833" s="13"/>
      <c r="KTU833" s="13"/>
      <c r="KTV833" s="13"/>
      <c r="KTW833" s="13"/>
      <c r="KTX833" s="13"/>
      <c r="KTY833" s="13"/>
      <c r="KTZ833" s="13"/>
      <c r="KUA833" s="13"/>
      <c r="KUB833" s="13"/>
      <c r="KUC833" s="13"/>
      <c r="KUD833" s="13"/>
      <c r="KUE833" s="13"/>
      <c r="KUF833" s="13"/>
      <c r="KUG833" s="13"/>
      <c r="KUH833" s="13"/>
      <c r="KUI833" s="13"/>
      <c r="KUJ833" s="13"/>
      <c r="KUK833" s="13"/>
      <c r="KUL833" s="13"/>
      <c r="KUM833" s="13"/>
      <c r="KUN833" s="13"/>
      <c r="KUO833" s="13"/>
      <c r="KUP833" s="13"/>
      <c r="KUQ833" s="13"/>
      <c r="KUR833" s="13"/>
      <c r="KUS833" s="13"/>
      <c r="KUT833" s="13"/>
      <c r="KUU833" s="13"/>
      <c r="KUV833" s="13"/>
      <c r="KUW833" s="13"/>
      <c r="KUX833" s="13"/>
      <c r="KUY833" s="13"/>
      <c r="KUZ833" s="13"/>
      <c r="KVA833" s="13"/>
      <c r="KVB833" s="13"/>
      <c r="KVC833" s="13"/>
      <c r="KVD833" s="13"/>
      <c r="KVE833" s="13"/>
      <c r="KVF833" s="13"/>
      <c r="KVG833" s="13"/>
      <c r="KVH833" s="13"/>
      <c r="KVI833" s="13"/>
      <c r="KVJ833" s="13"/>
      <c r="KVK833" s="13"/>
      <c r="KVL833" s="13"/>
      <c r="KVM833" s="13"/>
      <c r="KVN833" s="13"/>
      <c r="KVO833" s="13"/>
      <c r="KVP833" s="13"/>
      <c r="KVQ833" s="13"/>
      <c r="KVR833" s="13"/>
      <c r="KVS833" s="13"/>
      <c r="KVT833" s="13"/>
      <c r="KVU833" s="13"/>
      <c r="KVV833" s="13"/>
      <c r="KVW833" s="13"/>
      <c r="KVX833" s="13"/>
      <c r="KVY833" s="13"/>
      <c r="KVZ833" s="13"/>
      <c r="KWA833" s="13"/>
      <c r="KWB833" s="13"/>
      <c r="KWC833" s="13"/>
      <c r="KWD833" s="13"/>
      <c r="KWE833" s="13"/>
      <c r="KWF833" s="13"/>
      <c r="KWG833" s="13"/>
      <c r="KWH833" s="13"/>
      <c r="KWI833" s="13"/>
      <c r="KWJ833" s="13"/>
      <c r="KWK833" s="13"/>
      <c r="KWL833" s="13"/>
      <c r="KWM833" s="13"/>
      <c r="KWN833" s="13"/>
      <c r="KWO833" s="13"/>
      <c r="KWP833" s="13"/>
      <c r="KWQ833" s="13"/>
      <c r="KWR833" s="13"/>
      <c r="KWS833" s="13"/>
      <c r="KWT833" s="13"/>
      <c r="KWU833" s="13"/>
      <c r="KWV833" s="13"/>
      <c r="KWW833" s="13"/>
      <c r="KWX833" s="13"/>
      <c r="KWY833" s="13"/>
      <c r="KWZ833" s="13"/>
      <c r="KXA833" s="13"/>
      <c r="KXB833" s="13"/>
      <c r="KXC833" s="13"/>
      <c r="KXD833" s="13"/>
      <c r="KXE833" s="13"/>
      <c r="KXF833" s="13"/>
      <c r="KXG833" s="13"/>
      <c r="KXH833" s="13"/>
      <c r="KXI833" s="13"/>
      <c r="KXJ833" s="13"/>
      <c r="KXK833" s="13"/>
      <c r="KXL833" s="13"/>
      <c r="KXM833" s="13"/>
      <c r="KXN833" s="13"/>
      <c r="KXO833" s="13"/>
      <c r="KXP833" s="13"/>
      <c r="KXQ833" s="13"/>
      <c r="KXR833" s="13"/>
      <c r="KXS833" s="13"/>
      <c r="KXT833" s="13"/>
      <c r="KXU833" s="13"/>
      <c r="KXV833" s="13"/>
      <c r="KXW833" s="13"/>
      <c r="KXX833" s="13"/>
      <c r="KXY833" s="13"/>
      <c r="KXZ833" s="13"/>
      <c r="KYA833" s="13"/>
      <c r="KYB833" s="13"/>
      <c r="KYC833" s="13"/>
      <c r="KYD833" s="13"/>
      <c r="KYE833" s="13"/>
      <c r="KYF833" s="13"/>
      <c r="KYG833" s="13"/>
      <c r="KYH833" s="13"/>
      <c r="KYI833" s="13"/>
      <c r="KYJ833" s="13"/>
      <c r="KYK833" s="13"/>
      <c r="KYL833" s="13"/>
      <c r="KYM833" s="13"/>
      <c r="KYN833" s="13"/>
      <c r="KYO833" s="13"/>
      <c r="KYP833" s="13"/>
      <c r="KYQ833" s="13"/>
      <c r="KYR833" s="13"/>
      <c r="KYS833" s="13"/>
      <c r="KYT833" s="13"/>
      <c r="KYU833" s="13"/>
      <c r="KYV833" s="13"/>
      <c r="KYW833" s="13"/>
      <c r="KYX833" s="13"/>
      <c r="KYY833" s="13"/>
      <c r="KYZ833" s="13"/>
      <c r="KZA833" s="13"/>
      <c r="KZB833" s="13"/>
      <c r="KZC833" s="13"/>
      <c r="KZD833" s="13"/>
      <c r="KZE833" s="13"/>
      <c r="KZF833" s="13"/>
      <c r="KZG833" s="13"/>
      <c r="KZH833" s="13"/>
      <c r="KZI833" s="13"/>
      <c r="KZJ833" s="13"/>
      <c r="KZK833" s="13"/>
      <c r="KZL833" s="13"/>
      <c r="KZM833" s="13"/>
      <c r="KZN833" s="13"/>
      <c r="KZO833" s="13"/>
      <c r="KZP833" s="13"/>
      <c r="KZQ833" s="13"/>
      <c r="KZR833" s="13"/>
      <c r="KZS833" s="13"/>
      <c r="KZT833" s="13"/>
      <c r="KZU833" s="13"/>
      <c r="KZV833" s="13"/>
      <c r="KZW833" s="13"/>
      <c r="KZX833" s="13"/>
      <c r="KZY833" s="13"/>
      <c r="KZZ833" s="13"/>
      <c r="LAA833" s="13"/>
      <c r="LAB833" s="13"/>
      <c r="LAC833" s="13"/>
      <c r="LAD833" s="13"/>
      <c r="LAE833" s="13"/>
      <c r="LAF833" s="13"/>
      <c r="LAG833" s="13"/>
      <c r="LAH833" s="13"/>
      <c r="LAI833" s="13"/>
      <c r="LAJ833" s="13"/>
      <c r="LAK833" s="13"/>
      <c r="LAL833" s="13"/>
      <c r="LAM833" s="13"/>
      <c r="LAN833" s="13"/>
      <c r="LAO833" s="13"/>
      <c r="LAP833" s="13"/>
      <c r="LAQ833" s="13"/>
      <c r="LAR833" s="13"/>
      <c r="LAS833" s="13"/>
      <c r="LAT833" s="13"/>
      <c r="LAU833" s="13"/>
      <c r="LAV833" s="13"/>
      <c r="LAW833" s="13"/>
      <c r="LAX833" s="13"/>
      <c r="LAY833" s="13"/>
      <c r="LAZ833" s="13"/>
      <c r="LBA833" s="13"/>
      <c r="LBB833" s="13"/>
      <c r="LBC833" s="13"/>
      <c r="LBD833" s="13"/>
      <c r="LBE833" s="13"/>
      <c r="LBF833" s="13"/>
      <c r="LBG833" s="13"/>
      <c r="LBH833" s="13"/>
      <c r="LBI833" s="13"/>
      <c r="LBJ833" s="13"/>
      <c r="LBK833" s="13"/>
      <c r="LBL833" s="13"/>
      <c r="LBM833" s="13"/>
      <c r="LBN833" s="13"/>
      <c r="LBO833" s="13"/>
      <c r="LBP833" s="13"/>
      <c r="LBQ833" s="13"/>
      <c r="LBR833" s="13"/>
      <c r="LBS833" s="13"/>
      <c r="LBT833" s="13"/>
      <c r="LBU833" s="13"/>
      <c r="LBV833" s="13"/>
      <c r="LBW833" s="13"/>
      <c r="LBX833" s="13"/>
      <c r="LBY833" s="13"/>
      <c r="LBZ833" s="13"/>
      <c r="LCA833" s="13"/>
      <c r="LCB833" s="13"/>
      <c r="LCC833" s="13"/>
      <c r="LCD833" s="13"/>
      <c r="LCE833" s="13"/>
      <c r="LCF833" s="13"/>
      <c r="LCG833" s="13"/>
      <c r="LCH833" s="13"/>
      <c r="LCI833" s="13"/>
      <c r="LCJ833" s="13"/>
      <c r="LCK833" s="13"/>
      <c r="LCL833" s="13"/>
      <c r="LCM833" s="13"/>
      <c r="LCN833" s="13"/>
      <c r="LCO833" s="13"/>
      <c r="LCP833" s="13"/>
      <c r="LCQ833" s="13"/>
      <c r="LCR833" s="13"/>
      <c r="LCS833" s="13"/>
      <c r="LCT833" s="13"/>
      <c r="LCU833" s="13"/>
      <c r="LCV833" s="13"/>
      <c r="LCW833" s="13"/>
      <c r="LCX833" s="13"/>
      <c r="LCY833" s="13"/>
      <c r="LCZ833" s="13"/>
      <c r="LDA833" s="13"/>
      <c r="LDB833" s="13"/>
      <c r="LDC833" s="13"/>
      <c r="LDD833" s="13"/>
      <c r="LDE833" s="13"/>
      <c r="LDF833" s="13"/>
      <c r="LDG833" s="13"/>
      <c r="LDH833" s="13"/>
      <c r="LDI833" s="13"/>
      <c r="LDJ833" s="13"/>
      <c r="LDK833" s="13"/>
      <c r="LDL833" s="13"/>
      <c r="LDM833" s="13"/>
      <c r="LDN833" s="13"/>
      <c r="LDO833" s="13"/>
      <c r="LDP833" s="13"/>
      <c r="LDQ833" s="13"/>
      <c r="LDR833" s="13"/>
      <c r="LDS833" s="13"/>
      <c r="LDT833" s="13"/>
      <c r="LDU833" s="13"/>
      <c r="LDV833" s="13"/>
      <c r="LDW833" s="13"/>
      <c r="LDX833" s="13"/>
      <c r="LDY833" s="13"/>
      <c r="LDZ833" s="13"/>
      <c r="LEA833" s="13"/>
      <c r="LEB833" s="13"/>
      <c r="LEC833" s="13"/>
      <c r="LED833" s="13"/>
      <c r="LEE833" s="13"/>
      <c r="LEF833" s="13"/>
      <c r="LEG833" s="13"/>
      <c r="LEH833" s="13"/>
      <c r="LEI833" s="13"/>
      <c r="LEJ833" s="13"/>
      <c r="LEK833" s="13"/>
      <c r="LEL833" s="13"/>
      <c r="LEM833" s="13"/>
      <c r="LEN833" s="13"/>
      <c r="LEO833" s="13"/>
      <c r="LEP833" s="13"/>
      <c r="LEQ833" s="13"/>
      <c r="LER833" s="13"/>
      <c r="LES833" s="13"/>
      <c r="LET833" s="13"/>
      <c r="LEU833" s="13"/>
      <c r="LEV833" s="13"/>
      <c r="LEW833" s="13"/>
      <c r="LEX833" s="13"/>
      <c r="LEY833" s="13"/>
      <c r="LEZ833" s="13"/>
      <c r="LFA833" s="13"/>
      <c r="LFB833" s="13"/>
      <c r="LFC833" s="13"/>
      <c r="LFD833" s="13"/>
      <c r="LFE833" s="13"/>
      <c r="LFF833" s="13"/>
      <c r="LFG833" s="13"/>
      <c r="LFH833" s="13"/>
      <c r="LFI833" s="13"/>
      <c r="LFJ833" s="13"/>
      <c r="LFK833" s="13"/>
      <c r="LFL833" s="13"/>
      <c r="LFM833" s="13"/>
      <c r="LFN833" s="13"/>
      <c r="LFO833" s="13"/>
      <c r="LFP833" s="13"/>
      <c r="LFQ833" s="13"/>
      <c r="LFR833" s="13"/>
      <c r="LFS833" s="13"/>
      <c r="LFT833" s="13"/>
      <c r="LFU833" s="13"/>
      <c r="LFV833" s="13"/>
      <c r="LFW833" s="13"/>
      <c r="LFX833" s="13"/>
      <c r="LFY833" s="13"/>
      <c r="LFZ833" s="13"/>
      <c r="LGA833" s="13"/>
      <c r="LGB833" s="13"/>
      <c r="LGC833" s="13"/>
      <c r="LGD833" s="13"/>
      <c r="LGE833" s="13"/>
      <c r="LGF833" s="13"/>
      <c r="LGG833" s="13"/>
      <c r="LGH833" s="13"/>
      <c r="LGI833" s="13"/>
      <c r="LGJ833" s="13"/>
      <c r="LGK833" s="13"/>
      <c r="LGL833" s="13"/>
      <c r="LGM833" s="13"/>
      <c r="LGN833" s="13"/>
      <c r="LGO833" s="13"/>
      <c r="LGP833" s="13"/>
      <c r="LGQ833" s="13"/>
      <c r="LGR833" s="13"/>
      <c r="LGS833" s="13"/>
      <c r="LGT833" s="13"/>
      <c r="LGU833" s="13"/>
      <c r="LGV833" s="13"/>
      <c r="LGW833" s="13"/>
      <c r="LGX833" s="13"/>
      <c r="LGY833" s="13"/>
      <c r="LGZ833" s="13"/>
      <c r="LHA833" s="13"/>
      <c r="LHB833" s="13"/>
      <c r="LHC833" s="13"/>
      <c r="LHD833" s="13"/>
      <c r="LHE833" s="13"/>
      <c r="LHF833" s="13"/>
      <c r="LHG833" s="13"/>
      <c r="LHH833" s="13"/>
      <c r="LHI833" s="13"/>
      <c r="LHJ833" s="13"/>
      <c r="LHK833" s="13"/>
      <c r="LHL833" s="13"/>
      <c r="LHM833" s="13"/>
      <c r="LHN833" s="13"/>
      <c r="LHO833" s="13"/>
      <c r="LHP833" s="13"/>
      <c r="LHQ833" s="13"/>
      <c r="LHR833" s="13"/>
      <c r="LHS833" s="13"/>
      <c r="LHT833" s="13"/>
      <c r="LHU833" s="13"/>
      <c r="LHV833" s="13"/>
      <c r="LHW833" s="13"/>
      <c r="LHX833" s="13"/>
      <c r="LHY833" s="13"/>
      <c r="LHZ833" s="13"/>
      <c r="LIA833" s="13"/>
      <c r="LIB833" s="13"/>
      <c r="LIC833" s="13"/>
      <c r="LID833" s="13"/>
      <c r="LIE833" s="13"/>
      <c r="LIF833" s="13"/>
      <c r="LIG833" s="13"/>
      <c r="LIH833" s="13"/>
      <c r="LII833" s="13"/>
      <c r="LIJ833" s="13"/>
      <c r="LIK833" s="13"/>
      <c r="LIL833" s="13"/>
      <c r="LIM833" s="13"/>
      <c r="LIN833" s="13"/>
      <c r="LIO833" s="13"/>
      <c r="LIP833" s="13"/>
      <c r="LIQ833" s="13"/>
      <c r="LIR833" s="13"/>
      <c r="LIS833" s="13"/>
      <c r="LIT833" s="13"/>
      <c r="LIU833" s="13"/>
      <c r="LIV833" s="13"/>
      <c r="LIW833" s="13"/>
      <c r="LIX833" s="13"/>
      <c r="LIY833" s="13"/>
      <c r="LIZ833" s="13"/>
      <c r="LJA833" s="13"/>
      <c r="LJB833" s="13"/>
      <c r="LJC833" s="13"/>
      <c r="LJD833" s="13"/>
      <c r="LJE833" s="13"/>
      <c r="LJF833" s="13"/>
      <c r="LJG833" s="13"/>
      <c r="LJH833" s="13"/>
      <c r="LJI833" s="13"/>
      <c r="LJJ833" s="13"/>
      <c r="LJK833" s="13"/>
      <c r="LJL833" s="13"/>
      <c r="LJM833" s="13"/>
      <c r="LJN833" s="13"/>
      <c r="LJO833" s="13"/>
      <c r="LJP833" s="13"/>
      <c r="LJQ833" s="13"/>
      <c r="LJR833" s="13"/>
      <c r="LJS833" s="13"/>
      <c r="LJT833" s="13"/>
      <c r="LJU833" s="13"/>
      <c r="LJV833" s="13"/>
      <c r="LJW833" s="13"/>
      <c r="LJX833" s="13"/>
      <c r="LJY833" s="13"/>
      <c r="LJZ833" s="13"/>
      <c r="LKA833" s="13"/>
      <c r="LKB833" s="13"/>
      <c r="LKC833" s="13"/>
      <c r="LKD833" s="13"/>
      <c r="LKE833" s="13"/>
      <c r="LKF833" s="13"/>
      <c r="LKG833" s="13"/>
      <c r="LKH833" s="13"/>
      <c r="LKI833" s="13"/>
      <c r="LKJ833" s="13"/>
      <c r="LKK833" s="13"/>
      <c r="LKL833" s="13"/>
      <c r="LKM833" s="13"/>
      <c r="LKN833" s="13"/>
      <c r="LKO833" s="13"/>
      <c r="LKP833" s="13"/>
      <c r="LKQ833" s="13"/>
      <c r="LKR833" s="13"/>
      <c r="LKS833" s="13"/>
      <c r="LKT833" s="13"/>
      <c r="LKU833" s="13"/>
      <c r="LKV833" s="13"/>
      <c r="LKW833" s="13"/>
      <c r="LKX833" s="13"/>
      <c r="LKY833" s="13"/>
      <c r="LKZ833" s="13"/>
      <c r="LLA833" s="13"/>
      <c r="LLB833" s="13"/>
      <c r="LLC833" s="13"/>
      <c r="LLD833" s="13"/>
      <c r="LLE833" s="13"/>
      <c r="LLF833" s="13"/>
      <c r="LLG833" s="13"/>
      <c r="LLH833" s="13"/>
      <c r="LLI833" s="13"/>
      <c r="LLJ833" s="13"/>
      <c r="LLK833" s="13"/>
      <c r="LLL833" s="13"/>
      <c r="LLM833" s="13"/>
      <c r="LLN833" s="13"/>
      <c r="LLO833" s="13"/>
      <c r="LLP833" s="13"/>
      <c r="LLQ833" s="13"/>
      <c r="LLR833" s="13"/>
      <c r="LLS833" s="13"/>
      <c r="LLT833" s="13"/>
      <c r="LLU833" s="13"/>
      <c r="LLV833" s="13"/>
      <c r="LLW833" s="13"/>
      <c r="LLX833" s="13"/>
      <c r="LLY833" s="13"/>
      <c r="LLZ833" s="13"/>
      <c r="LMA833" s="13"/>
      <c r="LMB833" s="13"/>
      <c r="LMC833" s="13"/>
      <c r="LMD833" s="13"/>
      <c r="LME833" s="13"/>
      <c r="LMF833" s="13"/>
      <c r="LMG833" s="13"/>
      <c r="LMH833" s="13"/>
      <c r="LMI833" s="13"/>
      <c r="LMJ833" s="13"/>
      <c r="LMK833" s="13"/>
      <c r="LML833" s="13"/>
      <c r="LMM833" s="13"/>
      <c r="LMN833" s="13"/>
      <c r="LMO833" s="13"/>
      <c r="LMP833" s="13"/>
      <c r="LMQ833" s="13"/>
      <c r="LMR833" s="13"/>
      <c r="LMS833" s="13"/>
      <c r="LMT833" s="13"/>
      <c r="LMU833" s="13"/>
      <c r="LMV833" s="13"/>
      <c r="LMW833" s="13"/>
      <c r="LMX833" s="13"/>
      <c r="LMY833" s="13"/>
      <c r="LMZ833" s="13"/>
      <c r="LNA833" s="13"/>
      <c r="LNB833" s="13"/>
      <c r="LNC833" s="13"/>
      <c r="LND833" s="13"/>
      <c r="LNE833" s="13"/>
      <c r="LNF833" s="13"/>
      <c r="LNG833" s="13"/>
      <c r="LNH833" s="13"/>
      <c r="LNI833" s="13"/>
      <c r="LNJ833" s="13"/>
      <c r="LNK833" s="13"/>
      <c r="LNL833" s="13"/>
      <c r="LNM833" s="13"/>
      <c r="LNN833" s="13"/>
      <c r="LNO833" s="13"/>
      <c r="LNP833" s="13"/>
      <c r="LNQ833" s="13"/>
      <c r="LNR833" s="13"/>
      <c r="LNS833" s="13"/>
      <c r="LNT833" s="13"/>
      <c r="LNU833" s="13"/>
      <c r="LNV833" s="13"/>
      <c r="LNW833" s="13"/>
      <c r="LNX833" s="13"/>
      <c r="LNY833" s="13"/>
      <c r="LNZ833" s="13"/>
      <c r="LOA833" s="13"/>
      <c r="LOB833" s="13"/>
      <c r="LOC833" s="13"/>
      <c r="LOD833" s="13"/>
      <c r="LOE833" s="13"/>
      <c r="LOF833" s="13"/>
      <c r="LOG833" s="13"/>
      <c r="LOH833" s="13"/>
      <c r="LOI833" s="13"/>
      <c r="LOJ833" s="13"/>
      <c r="LOK833" s="13"/>
      <c r="LOL833" s="13"/>
      <c r="LOM833" s="13"/>
      <c r="LON833" s="13"/>
      <c r="LOO833" s="13"/>
      <c r="LOP833" s="13"/>
      <c r="LOQ833" s="13"/>
      <c r="LOR833" s="13"/>
      <c r="LOS833" s="13"/>
      <c r="LOT833" s="13"/>
      <c r="LOU833" s="13"/>
      <c r="LOV833" s="13"/>
      <c r="LOW833" s="13"/>
      <c r="LOX833" s="13"/>
      <c r="LOY833" s="13"/>
      <c r="LOZ833" s="13"/>
      <c r="LPA833" s="13"/>
      <c r="LPB833" s="13"/>
      <c r="LPC833" s="13"/>
      <c r="LPD833" s="13"/>
      <c r="LPE833" s="13"/>
      <c r="LPF833" s="13"/>
      <c r="LPG833" s="13"/>
      <c r="LPH833" s="13"/>
      <c r="LPI833" s="13"/>
      <c r="LPJ833" s="13"/>
      <c r="LPK833" s="13"/>
      <c r="LPL833" s="13"/>
      <c r="LPM833" s="13"/>
      <c r="LPN833" s="13"/>
      <c r="LPO833" s="13"/>
      <c r="LPP833" s="13"/>
      <c r="LPQ833" s="13"/>
      <c r="LPR833" s="13"/>
      <c r="LPS833" s="13"/>
      <c r="LPT833" s="13"/>
      <c r="LPU833" s="13"/>
      <c r="LPV833" s="13"/>
      <c r="LPW833" s="13"/>
      <c r="LPX833" s="13"/>
      <c r="LPY833" s="13"/>
      <c r="LPZ833" s="13"/>
      <c r="LQA833" s="13"/>
      <c r="LQB833" s="13"/>
      <c r="LQC833" s="13"/>
      <c r="LQD833" s="13"/>
      <c r="LQE833" s="13"/>
      <c r="LQF833" s="13"/>
      <c r="LQG833" s="13"/>
      <c r="LQH833" s="13"/>
      <c r="LQI833" s="13"/>
      <c r="LQJ833" s="13"/>
      <c r="LQK833" s="13"/>
      <c r="LQL833" s="13"/>
      <c r="LQM833" s="13"/>
      <c r="LQN833" s="13"/>
      <c r="LQO833" s="13"/>
      <c r="LQP833" s="13"/>
      <c r="LQQ833" s="13"/>
      <c r="LQR833" s="13"/>
      <c r="LQS833" s="13"/>
      <c r="LQT833" s="13"/>
      <c r="LQU833" s="13"/>
      <c r="LQV833" s="13"/>
      <c r="LQW833" s="13"/>
      <c r="LQX833" s="13"/>
      <c r="LQY833" s="13"/>
      <c r="LQZ833" s="13"/>
      <c r="LRA833" s="13"/>
      <c r="LRB833" s="13"/>
      <c r="LRC833" s="13"/>
      <c r="LRD833" s="13"/>
      <c r="LRE833" s="13"/>
      <c r="LRF833" s="13"/>
      <c r="LRG833" s="13"/>
      <c r="LRH833" s="13"/>
      <c r="LRI833" s="13"/>
      <c r="LRJ833" s="13"/>
      <c r="LRK833" s="13"/>
      <c r="LRL833" s="13"/>
      <c r="LRM833" s="13"/>
      <c r="LRN833" s="13"/>
      <c r="LRO833" s="13"/>
      <c r="LRP833" s="13"/>
      <c r="LRQ833" s="13"/>
      <c r="LRR833" s="13"/>
      <c r="LRS833" s="13"/>
      <c r="LRT833" s="13"/>
      <c r="LRU833" s="13"/>
      <c r="LRV833" s="13"/>
      <c r="LRW833" s="13"/>
      <c r="LRX833" s="13"/>
      <c r="LRY833" s="13"/>
      <c r="LRZ833" s="13"/>
      <c r="LSA833" s="13"/>
      <c r="LSB833" s="13"/>
      <c r="LSC833" s="13"/>
      <c r="LSD833" s="13"/>
      <c r="LSE833" s="13"/>
      <c r="LSF833" s="13"/>
      <c r="LSG833" s="13"/>
      <c r="LSH833" s="13"/>
      <c r="LSI833" s="13"/>
      <c r="LSJ833" s="13"/>
      <c r="LSK833" s="13"/>
      <c r="LSL833" s="13"/>
      <c r="LSM833" s="13"/>
      <c r="LSN833" s="13"/>
      <c r="LSO833" s="13"/>
      <c r="LSP833" s="13"/>
      <c r="LSQ833" s="13"/>
      <c r="LSR833" s="13"/>
      <c r="LSS833" s="13"/>
      <c r="LST833" s="13"/>
      <c r="LSU833" s="13"/>
      <c r="LSV833" s="13"/>
      <c r="LSW833" s="13"/>
      <c r="LSX833" s="13"/>
      <c r="LSY833" s="13"/>
      <c r="LSZ833" s="13"/>
      <c r="LTA833" s="13"/>
      <c r="LTB833" s="13"/>
      <c r="LTC833" s="13"/>
      <c r="LTD833" s="13"/>
      <c r="LTE833" s="13"/>
      <c r="LTF833" s="13"/>
      <c r="LTG833" s="13"/>
      <c r="LTH833" s="13"/>
      <c r="LTI833" s="13"/>
      <c r="LTJ833" s="13"/>
      <c r="LTK833" s="13"/>
      <c r="LTL833" s="13"/>
      <c r="LTM833" s="13"/>
      <c r="LTN833" s="13"/>
      <c r="LTO833" s="13"/>
      <c r="LTP833" s="13"/>
      <c r="LTQ833" s="13"/>
      <c r="LTR833" s="13"/>
      <c r="LTS833" s="13"/>
      <c r="LTT833" s="13"/>
      <c r="LTU833" s="13"/>
      <c r="LTV833" s="13"/>
      <c r="LTW833" s="13"/>
      <c r="LTX833" s="13"/>
      <c r="LTY833" s="13"/>
      <c r="LTZ833" s="13"/>
      <c r="LUA833" s="13"/>
      <c r="LUB833" s="13"/>
      <c r="LUC833" s="13"/>
      <c r="LUD833" s="13"/>
      <c r="LUE833" s="13"/>
      <c r="LUF833" s="13"/>
      <c r="LUG833" s="13"/>
      <c r="LUH833" s="13"/>
      <c r="LUI833" s="13"/>
      <c r="LUJ833" s="13"/>
      <c r="LUK833" s="13"/>
      <c r="LUL833" s="13"/>
      <c r="LUM833" s="13"/>
      <c r="LUN833" s="13"/>
      <c r="LUO833" s="13"/>
      <c r="LUP833" s="13"/>
      <c r="LUQ833" s="13"/>
      <c r="LUR833" s="13"/>
      <c r="LUS833" s="13"/>
      <c r="LUT833" s="13"/>
      <c r="LUU833" s="13"/>
      <c r="LUV833" s="13"/>
      <c r="LUW833" s="13"/>
      <c r="LUX833" s="13"/>
      <c r="LUY833" s="13"/>
      <c r="LUZ833" s="13"/>
      <c r="LVA833" s="13"/>
      <c r="LVB833" s="13"/>
      <c r="LVC833" s="13"/>
      <c r="LVD833" s="13"/>
      <c r="LVE833" s="13"/>
      <c r="LVF833" s="13"/>
      <c r="LVG833" s="13"/>
      <c r="LVH833" s="13"/>
      <c r="LVI833" s="13"/>
      <c r="LVJ833" s="13"/>
      <c r="LVK833" s="13"/>
      <c r="LVL833" s="13"/>
      <c r="LVM833" s="13"/>
      <c r="LVN833" s="13"/>
      <c r="LVO833" s="13"/>
      <c r="LVP833" s="13"/>
      <c r="LVQ833" s="13"/>
      <c r="LVR833" s="13"/>
      <c r="LVS833" s="13"/>
      <c r="LVT833" s="13"/>
      <c r="LVU833" s="13"/>
      <c r="LVV833" s="13"/>
      <c r="LVW833" s="13"/>
      <c r="LVX833" s="13"/>
      <c r="LVY833" s="13"/>
      <c r="LVZ833" s="13"/>
      <c r="LWA833" s="13"/>
      <c r="LWB833" s="13"/>
      <c r="LWC833" s="13"/>
      <c r="LWD833" s="13"/>
      <c r="LWE833" s="13"/>
      <c r="LWF833" s="13"/>
      <c r="LWG833" s="13"/>
      <c r="LWH833" s="13"/>
      <c r="LWI833" s="13"/>
      <c r="LWJ833" s="13"/>
      <c r="LWK833" s="13"/>
      <c r="LWL833" s="13"/>
      <c r="LWM833" s="13"/>
      <c r="LWN833" s="13"/>
      <c r="LWO833" s="13"/>
      <c r="LWP833" s="13"/>
      <c r="LWQ833" s="13"/>
      <c r="LWR833" s="13"/>
      <c r="LWS833" s="13"/>
      <c r="LWT833" s="13"/>
      <c r="LWU833" s="13"/>
      <c r="LWV833" s="13"/>
      <c r="LWW833" s="13"/>
      <c r="LWX833" s="13"/>
      <c r="LWY833" s="13"/>
      <c r="LWZ833" s="13"/>
      <c r="LXA833" s="13"/>
      <c r="LXB833" s="13"/>
      <c r="LXC833" s="13"/>
      <c r="LXD833" s="13"/>
      <c r="LXE833" s="13"/>
      <c r="LXF833" s="13"/>
      <c r="LXG833" s="13"/>
      <c r="LXH833" s="13"/>
      <c r="LXI833" s="13"/>
      <c r="LXJ833" s="13"/>
      <c r="LXK833" s="13"/>
      <c r="LXL833" s="13"/>
      <c r="LXM833" s="13"/>
      <c r="LXN833" s="13"/>
      <c r="LXO833" s="13"/>
      <c r="LXP833" s="13"/>
      <c r="LXQ833" s="13"/>
      <c r="LXR833" s="13"/>
      <c r="LXS833" s="13"/>
      <c r="LXT833" s="13"/>
      <c r="LXU833" s="13"/>
      <c r="LXV833" s="13"/>
      <c r="LXW833" s="13"/>
      <c r="LXX833" s="13"/>
      <c r="LXY833" s="13"/>
      <c r="LXZ833" s="13"/>
      <c r="LYA833" s="13"/>
      <c r="LYB833" s="13"/>
      <c r="LYC833" s="13"/>
      <c r="LYD833" s="13"/>
      <c r="LYE833" s="13"/>
      <c r="LYF833" s="13"/>
      <c r="LYG833" s="13"/>
      <c r="LYH833" s="13"/>
      <c r="LYI833" s="13"/>
      <c r="LYJ833" s="13"/>
      <c r="LYK833" s="13"/>
      <c r="LYL833" s="13"/>
      <c r="LYM833" s="13"/>
      <c r="LYN833" s="13"/>
      <c r="LYO833" s="13"/>
      <c r="LYP833" s="13"/>
      <c r="LYQ833" s="13"/>
      <c r="LYR833" s="13"/>
      <c r="LYS833" s="13"/>
      <c r="LYT833" s="13"/>
      <c r="LYU833" s="13"/>
      <c r="LYV833" s="13"/>
      <c r="LYW833" s="13"/>
      <c r="LYX833" s="13"/>
      <c r="LYY833" s="13"/>
      <c r="LYZ833" s="13"/>
      <c r="LZA833" s="13"/>
      <c r="LZB833" s="13"/>
      <c r="LZC833" s="13"/>
      <c r="LZD833" s="13"/>
      <c r="LZE833" s="13"/>
      <c r="LZF833" s="13"/>
      <c r="LZG833" s="13"/>
      <c r="LZH833" s="13"/>
      <c r="LZI833" s="13"/>
      <c r="LZJ833" s="13"/>
      <c r="LZK833" s="13"/>
      <c r="LZL833" s="13"/>
      <c r="LZM833" s="13"/>
      <c r="LZN833" s="13"/>
      <c r="LZO833" s="13"/>
      <c r="LZP833" s="13"/>
      <c r="LZQ833" s="13"/>
      <c r="LZR833" s="13"/>
      <c r="LZS833" s="13"/>
      <c r="LZT833" s="13"/>
      <c r="LZU833" s="13"/>
      <c r="LZV833" s="13"/>
      <c r="LZW833" s="13"/>
      <c r="LZX833" s="13"/>
      <c r="LZY833" s="13"/>
      <c r="LZZ833" s="13"/>
      <c r="MAA833" s="13"/>
      <c r="MAB833" s="13"/>
      <c r="MAC833" s="13"/>
      <c r="MAD833" s="13"/>
      <c r="MAE833" s="13"/>
      <c r="MAF833" s="13"/>
      <c r="MAG833" s="13"/>
      <c r="MAH833" s="13"/>
      <c r="MAI833" s="13"/>
      <c r="MAJ833" s="13"/>
      <c r="MAK833" s="13"/>
      <c r="MAL833" s="13"/>
      <c r="MAM833" s="13"/>
      <c r="MAN833" s="13"/>
      <c r="MAO833" s="13"/>
      <c r="MAP833" s="13"/>
      <c r="MAQ833" s="13"/>
      <c r="MAR833" s="13"/>
      <c r="MAS833" s="13"/>
      <c r="MAT833" s="13"/>
      <c r="MAU833" s="13"/>
      <c r="MAV833" s="13"/>
      <c r="MAW833" s="13"/>
      <c r="MAX833" s="13"/>
      <c r="MAY833" s="13"/>
      <c r="MAZ833" s="13"/>
      <c r="MBA833" s="13"/>
      <c r="MBB833" s="13"/>
      <c r="MBC833" s="13"/>
      <c r="MBD833" s="13"/>
      <c r="MBE833" s="13"/>
      <c r="MBF833" s="13"/>
      <c r="MBG833" s="13"/>
      <c r="MBH833" s="13"/>
      <c r="MBI833" s="13"/>
      <c r="MBJ833" s="13"/>
      <c r="MBK833" s="13"/>
      <c r="MBL833" s="13"/>
      <c r="MBM833" s="13"/>
      <c r="MBN833" s="13"/>
      <c r="MBO833" s="13"/>
      <c r="MBP833" s="13"/>
      <c r="MBQ833" s="13"/>
      <c r="MBR833" s="13"/>
      <c r="MBS833" s="13"/>
      <c r="MBT833" s="13"/>
      <c r="MBU833" s="13"/>
      <c r="MBV833" s="13"/>
      <c r="MBW833" s="13"/>
      <c r="MBX833" s="13"/>
      <c r="MBY833" s="13"/>
      <c r="MBZ833" s="13"/>
      <c r="MCA833" s="13"/>
      <c r="MCB833" s="13"/>
      <c r="MCC833" s="13"/>
      <c r="MCD833" s="13"/>
      <c r="MCE833" s="13"/>
      <c r="MCF833" s="13"/>
      <c r="MCG833" s="13"/>
      <c r="MCH833" s="13"/>
      <c r="MCI833" s="13"/>
      <c r="MCJ833" s="13"/>
      <c r="MCK833" s="13"/>
      <c r="MCL833" s="13"/>
      <c r="MCM833" s="13"/>
      <c r="MCN833" s="13"/>
      <c r="MCO833" s="13"/>
      <c r="MCP833" s="13"/>
      <c r="MCQ833" s="13"/>
      <c r="MCR833" s="13"/>
      <c r="MCS833" s="13"/>
      <c r="MCT833" s="13"/>
      <c r="MCU833" s="13"/>
      <c r="MCV833" s="13"/>
      <c r="MCW833" s="13"/>
      <c r="MCX833" s="13"/>
      <c r="MCY833" s="13"/>
      <c r="MCZ833" s="13"/>
      <c r="MDA833" s="13"/>
      <c r="MDB833" s="13"/>
      <c r="MDC833" s="13"/>
      <c r="MDD833" s="13"/>
      <c r="MDE833" s="13"/>
      <c r="MDF833" s="13"/>
      <c r="MDG833" s="13"/>
      <c r="MDH833" s="13"/>
      <c r="MDI833" s="13"/>
      <c r="MDJ833" s="13"/>
      <c r="MDK833" s="13"/>
      <c r="MDL833" s="13"/>
      <c r="MDM833" s="13"/>
      <c r="MDN833" s="13"/>
      <c r="MDO833" s="13"/>
      <c r="MDP833" s="13"/>
      <c r="MDQ833" s="13"/>
      <c r="MDR833" s="13"/>
      <c r="MDS833" s="13"/>
      <c r="MDT833" s="13"/>
      <c r="MDU833" s="13"/>
      <c r="MDV833" s="13"/>
      <c r="MDW833" s="13"/>
      <c r="MDX833" s="13"/>
      <c r="MDY833" s="13"/>
      <c r="MDZ833" s="13"/>
      <c r="MEA833" s="13"/>
      <c r="MEB833" s="13"/>
      <c r="MEC833" s="13"/>
      <c r="MED833" s="13"/>
      <c r="MEE833" s="13"/>
      <c r="MEF833" s="13"/>
      <c r="MEG833" s="13"/>
      <c r="MEH833" s="13"/>
      <c r="MEI833" s="13"/>
      <c r="MEJ833" s="13"/>
      <c r="MEK833" s="13"/>
      <c r="MEL833" s="13"/>
      <c r="MEM833" s="13"/>
      <c r="MEN833" s="13"/>
      <c r="MEO833" s="13"/>
      <c r="MEP833" s="13"/>
      <c r="MEQ833" s="13"/>
      <c r="MER833" s="13"/>
      <c r="MES833" s="13"/>
      <c r="MET833" s="13"/>
      <c r="MEU833" s="13"/>
      <c r="MEV833" s="13"/>
      <c r="MEW833" s="13"/>
      <c r="MEX833" s="13"/>
      <c r="MEY833" s="13"/>
      <c r="MEZ833" s="13"/>
      <c r="MFA833" s="13"/>
      <c r="MFB833" s="13"/>
      <c r="MFC833" s="13"/>
      <c r="MFD833" s="13"/>
      <c r="MFE833" s="13"/>
      <c r="MFF833" s="13"/>
      <c r="MFG833" s="13"/>
      <c r="MFH833" s="13"/>
      <c r="MFI833" s="13"/>
      <c r="MFJ833" s="13"/>
      <c r="MFK833" s="13"/>
      <c r="MFL833" s="13"/>
      <c r="MFM833" s="13"/>
      <c r="MFN833" s="13"/>
      <c r="MFO833" s="13"/>
      <c r="MFP833" s="13"/>
      <c r="MFQ833" s="13"/>
      <c r="MFR833" s="13"/>
      <c r="MFS833" s="13"/>
      <c r="MFT833" s="13"/>
      <c r="MFU833" s="13"/>
      <c r="MFV833" s="13"/>
      <c r="MFW833" s="13"/>
      <c r="MFX833" s="13"/>
      <c r="MFY833" s="13"/>
      <c r="MFZ833" s="13"/>
      <c r="MGA833" s="13"/>
      <c r="MGB833" s="13"/>
      <c r="MGC833" s="13"/>
      <c r="MGD833" s="13"/>
      <c r="MGE833" s="13"/>
      <c r="MGF833" s="13"/>
      <c r="MGG833" s="13"/>
      <c r="MGH833" s="13"/>
      <c r="MGI833" s="13"/>
      <c r="MGJ833" s="13"/>
      <c r="MGK833" s="13"/>
      <c r="MGL833" s="13"/>
      <c r="MGM833" s="13"/>
      <c r="MGN833" s="13"/>
      <c r="MGO833" s="13"/>
      <c r="MGP833" s="13"/>
      <c r="MGQ833" s="13"/>
      <c r="MGR833" s="13"/>
      <c r="MGS833" s="13"/>
      <c r="MGT833" s="13"/>
      <c r="MGU833" s="13"/>
      <c r="MGV833" s="13"/>
      <c r="MGW833" s="13"/>
      <c r="MGX833" s="13"/>
      <c r="MGY833" s="13"/>
      <c r="MGZ833" s="13"/>
      <c r="MHA833" s="13"/>
      <c r="MHB833" s="13"/>
      <c r="MHC833" s="13"/>
      <c r="MHD833" s="13"/>
      <c r="MHE833" s="13"/>
      <c r="MHF833" s="13"/>
      <c r="MHG833" s="13"/>
      <c r="MHH833" s="13"/>
      <c r="MHI833" s="13"/>
      <c r="MHJ833" s="13"/>
      <c r="MHK833" s="13"/>
      <c r="MHL833" s="13"/>
      <c r="MHM833" s="13"/>
      <c r="MHN833" s="13"/>
      <c r="MHO833" s="13"/>
      <c r="MHP833" s="13"/>
      <c r="MHQ833" s="13"/>
      <c r="MHR833" s="13"/>
      <c r="MHS833" s="13"/>
      <c r="MHT833" s="13"/>
      <c r="MHU833" s="13"/>
      <c r="MHV833" s="13"/>
      <c r="MHW833" s="13"/>
      <c r="MHX833" s="13"/>
      <c r="MHY833" s="13"/>
      <c r="MHZ833" s="13"/>
      <c r="MIA833" s="13"/>
      <c r="MIB833" s="13"/>
      <c r="MIC833" s="13"/>
      <c r="MID833" s="13"/>
      <c r="MIE833" s="13"/>
      <c r="MIF833" s="13"/>
      <c r="MIG833" s="13"/>
      <c r="MIH833" s="13"/>
      <c r="MII833" s="13"/>
      <c r="MIJ833" s="13"/>
      <c r="MIK833" s="13"/>
      <c r="MIL833" s="13"/>
      <c r="MIM833" s="13"/>
      <c r="MIN833" s="13"/>
      <c r="MIO833" s="13"/>
      <c r="MIP833" s="13"/>
      <c r="MIQ833" s="13"/>
      <c r="MIR833" s="13"/>
      <c r="MIS833" s="13"/>
      <c r="MIT833" s="13"/>
      <c r="MIU833" s="13"/>
      <c r="MIV833" s="13"/>
      <c r="MIW833" s="13"/>
      <c r="MIX833" s="13"/>
      <c r="MIY833" s="13"/>
      <c r="MIZ833" s="13"/>
      <c r="MJA833" s="13"/>
      <c r="MJB833" s="13"/>
      <c r="MJC833" s="13"/>
      <c r="MJD833" s="13"/>
      <c r="MJE833" s="13"/>
      <c r="MJF833" s="13"/>
      <c r="MJG833" s="13"/>
      <c r="MJH833" s="13"/>
      <c r="MJI833" s="13"/>
      <c r="MJJ833" s="13"/>
      <c r="MJK833" s="13"/>
      <c r="MJL833" s="13"/>
      <c r="MJM833" s="13"/>
      <c r="MJN833" s="13"/>
      <c r="MJO833" s="13"/>
      <c r="MJP833" s="13"/>
      <c r="MJQ833" s="13"/>
      <c r="MJR833" s="13"/>
      <c r="MJS833" s="13"/>
      <c r="MJT833" s="13"/>
      <c r="MJU833" s="13"/>
      <c r="MJV833" s="13"/>
      <c r="MJW833" s="13"/>
      <c r="MJX833" s="13"/>
      <c r="MJY833" s="13"/>
      <c r="MJZ833" s="13"/>
      <c r="MKA833" s="13"/>
      <c r="MKB833" s="13"/>
      <c r="MKC833" s="13"/>
      <c r="MKD833" s="13"/>
      <c r="MKE833" s="13"/>
      <c r="MKF833" s="13"/>
      <c r="MKG833" s="13"/>
      <c r="MKH833" s="13"/>
      <c r="MKI833" s="13"/>
      <c r="MKJ833" s="13"/>
      <c r="MKK833" s="13"/>
      <c r="MKL833" s="13"/>
      <c r="MKM833" s="13"/>
      <c r="MKN833" s="13"/>
      <c r="MKO833" s="13"/>
      <c r="MKP833" s="13"/>
      <c r="MKQ833" s="13"/>
      <c r="MKR833" s="13"/>
      <c r="MKS833" s="13"/>
      <c r="MKT833" s="13"/>
      <c r="MKU833" s="13"/>
      <c r="MKV833" s="13"/>
      <c r="MKW833" s="13"/>
      <c r="MKX833" s="13"/>
      <c r="MKY833" s="13"/>
      <c r="MKZ833" s="13"/>
      <c r="MLA833" s="13"/>
      <c r="MLB833" s="13"/>
      <c r="MLC833" s="13"/>
      <c r="MLD833" s="13"/>
      <c r="MLE833" s="13"/>
      <c r="MLF833" s="13"/>
      <c r="MLG833" s="13"/>
      <c r="MLH833" s="13"/>
      <c r="MLI833" s="13"/>
      <c r="MLJ833" s="13"/>
      <c r="MLK833" s="13"/>
      <c r="MLL833" s="13"/>
      <c r="MLM833" s="13"/>
      <c r="MLN833" s="13"/>
      <c r="MLO833" s="13"/>
      <c r="MLP833" s="13"/>
      <c r="MLQ833" s="13"/>
      <c r="MLR833" s="13"/>
      <c r="MLS833" s="13"/>
      <c r="MLT833" s="13"/>
      <c r="MLU833" s="13"/>
      <c r="MLV833" s="13"/>
      <c r="MLW833" s="13"/>
      <c r="MLX833" s="13"/>
      <c r="MLY833" s="13"/>
      <c r="MLZ833" s="13"/>
      <c r="MMA833" s="13"/>
      <c r="MMB833" s="13"/>
      <c r="MMC833" s="13"/>
      <c r="MMD833" s="13"/>
      <c r="MME833" s="13"/>
      <c r="MMF833" s="13"/>
      <c r="MMG833" s="13"/>
      <c r="MMH833" s="13"/>
      <c r="MMI833" s="13"/>
      <c r="MMJ833" s="13"/>
      <c r="MMK833" s="13"/>
      <c r="MML833" s="13"/>
      <c r="MMM833" s="13"/>
      <c r="MMN833" s="13"/>
      <c r="MMO833" s="13"/>
      <c r="MMP833" s="13"/>
      <c r="MMQ833" s="13"/>
      <c r="MMR833" s="13"/>
      <c r="MMS833" s="13"/>
      <c r="MMT833" s="13"/>
      <c r="MMU833" s="13"/>
      <c r="MMV833" s="13"/>
      <c r="MMW833" s="13"/>
      <c r="MMX833" s="13"/>
      <c r="MMY833" s="13"/>
      <c r="MMZ833" s="13"/>
      <c r="MNA833" s="13"/>
      <c r="MNB833" s="13"/>
      <c r="MNC833" s="13"/>
      <c r="MND833" s="13"/>
      <c r="MNE833" s="13"/>
      <c r="MNF833" s="13"/>
      <c r="MNG833" s="13"/>
      <c r="MNH833" s="13"/>
      <c r="MNI833" s="13"/>
      <c r="MNJ833" s="13"/>
      <c r="MNK833" s="13"/>
      <c r="MNL833" s="13"/>
      <c r="MNM833" s="13"/>
      <c r="MNN833" s="13"/>
      <c r="MNO833" s="13"/>
      <c r="MNP833" s="13"/>
      <c r="MNQ833" s="13"/>
      <c r="MNR833" s="13"/>
      <c r="MNS833" s="13"/>
      <c r="MNT833" s="13"/>
      <c r="MNU833" s="13"/>
      <c r="MNV833" s="13"/>
      <c r="MNW833" s="13"/>
      <c r="MNX833" s="13"/>
      <c r="MNY833" s="13"/>
      <c r="MNZ833" s="13"/>
      <c r="MOA833" s="13"/>
      <c r="MOB833" s="13"/>
      <c r="MOC833" s="13"/>
      <c r="MOD833" s="13"/>
      <c r="MOE833" s="13"/>
      <c r="MOF833" s="13"/>
      <c r="MOG833" s="13"/>
      <c r="MOH833" s="13"/>
      <c r="MOI833" s="13"/>
      <c r="MOJ833" s="13"/>
      <c r="MOK833" s="13"/>
      <c r="MOL833" s="13"/>
      <c r="MOM833" s="13"/>
      <c r="MON833" s="13"/>
      <c r="MOO833" s="13"/>
      <c r="MOP833" s="13"/>
      <c r="MOQ833" s="13"/>
      <c r="MOR833" s="13"/>
      <c r="MOS833" s="13"/>
      <c r="MOT833" s="13"/>
      <c r="MOU833" s="13"/>
      <c r="MOV833" s="13"/>
      <c r="MOW833" s="13"/>
      <c r="MOX833" s="13"/>
      <c r="MOY833" s="13"/>
      <c r="MOZ833" s="13"/>
      <c r="MPA833" s="13"/>
      <c r="MPB833" s="13"/>
      <c r="MPC833" s="13"/>
      <c r="MPD833" s="13"/>
      <c r="MPE833" s="13"/>
      <c r="MPF833" s="13"/>
      <c r="MPG833" s="13"/>
      <c r="MPH833" s="13"/>
      <c r="MPI833" s="13"/>
      <c r="MPJ833" s="13"/>
      <c r="MPK833" s="13"/>
      <c r="MPL833" s="13"/>
      <c r="MPM833" s="13"/>
      <c r="MPN833" s="13"/>
      <c r="MPO833" s="13"/>
      <c r="MPP833" s="13"/>
      <c r="MPQ833" s="13"/>
      <c r="MPR833" s="13"/>
      <c r="MPS833" s="13"/>
      <c r="MPT833" s="13"/>
      <c r="MPU833" s="13"/>
      <c r="MPV833" s="13"/>
      <c r="MPW833" s="13"/>
      <c r="MPX833" s="13"/>
      <c r="MPY833" s="13"/>
      <c r="MPZ833" s="13"/>
      <c r="MQA833" s="13"/>
      <c r="MQB833" s="13"/>
      <c r="MQC833" s="13"/>
      <c r="MQD833" s="13"/>
      <c r="MQE833" s="13"/>
      <c r="MQF833" s="13"/>
      <c r="MQG833" s="13"/>
      <c r="MQH833" s="13"/>
      <c r="MQI833" s="13"/>
      <c r="MQJ833" s="13"/>
      <c r="MQK833" s="13"/>
      <c r="MQL833" s="13"/>
      <c r="MQM833" s="13"/>
      <c r="MQN833" s="13"/>
      <c r="MQO833" s="13"/>
      <c r="MQP833" s="13"/>
      <c r="MQQ833" s="13"/>
      <c r="MQR833" s="13"/>
      <c r="MQS833" s="13"/>
      <c r="MQT833" s="13"/>
      <c r="MQU833" s="13"/>
      <c r="MQV833" s="13"/>
      <c r="MQW833" s="13"/>
      <c r="MQX833" s="13"/>
      <c r="MQY833" s="13"/>
      <c r="MQZ833" s="13"/>
      <c r="MRA833" s="13"/>
      <c r="MRB833" s="13"/>
      <c r="MRC833" s="13"/>
      <c r="MRD833" s="13"/>
      <c r="MRE833" s="13"/>
      <c r="MRF833" s="13"/>
      <c r="MRG833" s="13"/>
      <c r="MRH833" s="13"/>
      <c r="MRI833" s="13"/>
      <c r="MRJ833" s="13"/>
      <c r="MRK833" s="13"/>
      <c r="MRL833" s="13"/>
      <c r="MRM833" s="13"/>
      <c r="MRN833" s="13"/>
      <c r="MRO833" s="13"/>
      <c r="MRP833" s="13"/>
      <c r="MRQ833" s="13"/>
      <c r="MRR833" s="13"/>
      <c r="MRS833" s="13"/>
      <c r="MRT833" s="13"/>
      <c r="MRU833" s="13"/>
      <c r="MRV833" s="13"/>
      <c r="MRW833" s="13"/>
      <c r="MRX833" s="13"/>
      <c r="MRY833" s="13"/>
      <c r="MRZ833" s="13"/>
      <c r="MSA833" s="13"/>
      <c r="MSB833" s="13"/>
      <c r="MSC833" s="13"/>
      <c r="MSD833" s="13"/>
      <c r="MSE833" s="13"/>
      <c r="MSF833" s="13"/>
      <c r="MSG833" s="13"/>
      <c r="MSH833" s="13"/>
      <c r="MSI833" s="13"/>
      <c r="MSJ833" s="13"/>
      <c r="MSK833" s="13"/>
      <c r="MSL833" s="13"/>
      <c r="MSM833" s="13"/>
      <c r="MSN833" s="13"/>
      <c r="MSO833" s="13"/>
      <c r="MSP833" s="13"/>
      <c r="MSQ833" s="13"/>
      <c r="MSR833" s="13"/>
      <c r="MSS833" s="13"/>
      <c r="MST833" s="13"/>
      <c r="MSU833" s="13"/>
      <c r="MSV833" s="13"/>
      <c r="MSW833" s="13"/>
      <c r="MSX833" s="13"/>
      <c r="MSY833" s="13"/>
      <c r="MSZ833" s="13"/>
      <c r="MTA833" s="13"/>
      <c r="MTB833" s="13"/>
      <c r="MTC833" s="13"/>
      <c r="MTD833" s="13"/>
      <c r="MTE833" s="13"/>
      <c r="MTF833" s="13"/>
      <c r="MTG833" s="13"/>
      <c r="MTH833" s="13"/>
      <c r="MTI833" s="13"/>
      <c r="MTJ833" s="13"/>
      <c r="MTK833" s="13"/>
      <c r="MTL833" s="13"/>
      <c r="MTM833" s="13"/>
      <c r="MTN833" s="13"/>
      <c r="MTO833" s="13"/>
      <c r="MTP833" s="13"/>
      <c r="MTQ833" s="13"/>
      <c r="MTR833" s="13"/>
      <c r="MTS833" s="13"/>
      <c r="MTT833" s="13"/>
      <c r="MTU833" s="13"/>
      <c r="MTV833" s="13"/>
      <c r="MTW833" s="13"/>
      <c r="MTX833" s="13"/>
      <c r="MTY833" s="13"/>
      <c r="MTZ833" s="13"/>
      <c r="MUA833" s="13"/>
      <c r="MUB833" s="13"/>
      <c r="MUC833" s="13"/>
      <c r="MUD833" s="13"/>
      <c r="MUE833" s="13"/>
      <c r="MUF833" s="13"/>
      <c r="MUG833" s="13"/>
      <c r="MUH833" s="13"/>
      <c r="MUI833" s="13"/>
      <c r="MUJ833" s="13"/>
      <c r="MUK833" s="13"/>
      <c r="MUL833" s="13"/>
      <c r="MUM833" s="13"/>
      <c r="MUN833" s="13"/>
      <c r="MUO833" s="13"/>
      <c r="MUP833" s="13"/>
      <c r="MUQ833" s="13"/>
      <c r="MUR833" s="13"/>
      <c r="MUS833" s="13"/>
      <c r="MUT833" s="13"/>
      <c r="MUU833" s="13"/>
      <c r="MUV833" s="13"/>
      <c r="MUW833" s="13"/>
      <c r="MUX833" s="13"/>
      <c r="MUY833" s="13"/>
      <c r="MUZ833" s="13"/>
      <c r="MVA833" s="13"/>
      <c r="MVB833" s="13"/>
      <c r="MVC833" s="13"/>
      <c r="MVD833" s="13"/>
      <c r="MVE833" s="13"/>
      <c r="MVF833" s="13"/>
      <c r="MVG833" s="13"/>
      <c r="MVH833" s="13"/>
      <c r="MVI833" s="13"/>
      <c r="MVJ833" s="13"/>
      <c r="MVK833" s="13"/>
      <c r="MVL833" s="13"/>
      <c r="MVM833" s="13"/>
      <c r="MVN833" s="13"/>
      <c r="MVO833" s="13"/>
      <c r="MVP833" s="13"/>
      <c r="MVQ833" s="13"/>
      <c r="MVR833" s="13"/>
      <c r="MVS833" s="13"/>
      <c r="MVT833" s="13"/>
      <c r="MVU833" s="13"/>
      <c r="MVV833" s="13"/>
      <c r="MVW833" s="13"/>
      <c r="MVX833" s="13"/>
      <c r="MVY833" s="13"/>
      <c r="MVZ833" s="13"/>
      <c r="MWA833" s="13"/>
      <c r="MWB833" s="13"/>
      <c r="MWC833" s="13"/>
      <c r="MWD833" s="13"/>
      <c r="MWE833" s="13"/>
      <c r="MWF833" s="13"/>
      <c r="MWG833" s="13"/>
      <c r="MWH833" s="13"/>
      <c r="MWI833" s="13"/>
      <c r="MWJ833" s="13"/>
      <c r="MWK833" s="13"/>
      <c r="MWL833" s="13"/>
      <c r="MWM833" s="13"/>
      <c r="MWN833" s="13"/>
      <c r="MWO833" s="13"/>
      <c r="MWP833" s="13"/>
      <c r="MWQ833" s="13"/>
      <c r="MWR833" s="13"/>
      <c r="MWS833" s="13"/>
      <c r="MWT833" s="13"/>
      <c r="MWU833" s="13"/>
      <c r="MWV833" s="13"/>
      <c r="MWW833" s="13"/>
      <c r="MWX833" s="13"/>
      <c r="MWY833" s="13"/>
      <c r="MWZ833" s="13"/>
      <c r="MXA833" s="13"/>
      <c r="MXB833" s="13"/>
      <c r="MXC833" s="13"/>
      <c r="MXD833" s="13"/>
      <c r="MXE833" s="13"/>
      <c r="MXF833" s="13"/>
      <c r="MXG833" s="13"/>
      <c r="MXH833" s="13"/>
      <c r="MXI833" s="13"/>
      <c r="MXJ833" s="13"/>
      <c r="MXK833" s="13"/>
      <c r="MXL833" s="13"/>
      <c r="MXM833" s="13"/>
      <c r="MXN833" s="13"/>
      <c r="MXO833" s="13"/>
      <c r="MXP833" s="13"/>
      <c r="MXQ833" s="13"/>
      <c r="MXR833" s="13"/>
      <c r="MXS833" s="13"/>
      <c r="MXT833" s="13"/>
      <c r="MXU833" s="13"/>
      <c r="MXV833" s="13"/>
      <c r="MXW833" s="13"/>
      <c r="MXX833" s="13"/>
      <c r="MXY833" s="13"/>
      <c r="MXZ833" s="13"/>
      <c r="MYA833" s="13"/>
      <c r="MYB833" s="13"/>
      <c r="MYC833" s="13"/>
      <c r="MYD833" s="13"/>
      <c r="MYE833" s="13"/>
      <c r="MYF833" s="13"/>
      <c r="MYG833" s="13"/>
      <c r="MYH833" s="13"/>
      <c r="MYI833" s="13"/>
      <c r="MYJ833" s="13"/>
      <c r="MYK833" s="13"/>
      <c r="MYL833" s="13"/>
      <c r="MYM833" s="13"/>
      <c r="MYN833" s="13"/>
      <c r="MYO833" s="13"/>
      <c r="MYP833" s="13"/>
      <c r="MYQ833" s="13"/>
      <c r="MYR833" s="13"/>
      <c r="MYS833" s="13"/>
      <c r="MYT833" s="13"/>
      <c r="MYU833" s="13"/>
      <c r="MYV833" s="13"/>
      <c r="MYW833" s="13"/>
      <c r="MYX833" s="13"/>
      <c r="MYY833" s="13"/>
      <c r="MYZ833" s="13"/>
      <c r="MZA833" s="13"/>
      <c r="MZB833" s="13"/>
      <c r="MZC833" s="13"/>
      <c r="MZD833" s="13"/>
      <c r="MZE833" s="13"/>
      <c r="MZF833" s="13"/>
      <c r="MZG833" s="13"/>
      <c r="MZH833" s="13"/>
      <c r="MZI833" s="13"/>
      <c r="MZJ833" s="13"/>
      <c r="MZK833" s="13"/>
      <c r="MZL833" s="13"/>
      <c r="MZM833" s="13"/>
      <c r="MZN833" s="13"/>
      <c r="MZO833" s="13"/>
      <c r="MZP833" s="13"/>
      <c r="MZQ833" s="13"/>
      <c r="MZR833" s="13"/>
      <c r="MZS833" s="13"/>
      <c r="MZT833" s="13"/>
      <c r="MZU833" s="13"/>
      <c r="MZV833" s="13"/>
      <c r="MZW833" s="13"/>
      <c r="MZX833" s="13"/>
      <c r="MZY833" s="13"/>
      <c r="MZZ833" s="13"/>
      <c r="NAA833" s="13"/>
      <c r="NAB833" s="13"/>
      <c r="NAC833" s="13"/>
      <c r="NAD833" s="13"/>
      <c r="NAE833" s="13"/>
      <c r="NAF833" s="13"/>
      <c r="NAG833" s="13"/>
      <c r="NAH833" s="13"/>
      <c r="NAI833" s="13"/>
      <c r="NAJ833" s="13"/>
      <c r="NAK833" s="13"/>
      <c r="NAL833" s="13"/>
      <c r="NAM833" s="13"/>
      <c r="NAN833" s="13"/>
      <c r="NAO833" s="13"/>
      <c r="NAP833" s="13"/>
      <c r="NAQ833" s="13"/>
      <c r="NAR833" s="13"/>
      <c r="NAS833" s="13"/>
      <c r="NAT833" s="13"/>
      <c r="NAU833" s="13"/>
      <c r="NAV833" s="13"/>
      <c r="NAW833" s="13"/>
      <c r="NAX833" s="13"/>
      <c r="NAY833" s="13"/>
      <c r="NAZ833" s="13"/>
      <c r="NBA833" s="13"/>
      <c r="NBB833" s="13"/>
      <c r="NBC833" s="13"/>
      <c r="NBD833" s="13"/>
      <c r="NBE833" s="13"/>
      <c r="NBF833" s="13"/>
      <c r="NBG833" s="13"/>
      <c r="NBH833" s="13"/>
      <c r="NBI833" s="13"/>
      <c r="NBJ833" s="13"/>
      <c r="NBK833" s="13"/>
      <c r="NBL833" s="13"/>
      <c r="NBM833" s="13"/>
      <c r="NBN833" s="13"/>
      <c r="NBO833" s="13"/>
      <c r="NBP833" s="13"/>
      <c r="NBQ833" s="13"/>
      <c r="NBR833" s="13"/>
      <c r="NBS833" s="13"/>
      <c r="NBT833" s="13"/>
      <c r="NBU833" s="13"/>
      <c r="NBV833" s="13"/>
      <c r="NBW833" s="13"/>
      <c r="NBX833" s="13"/>
      <c r="NBY833" s="13"/>
      <c r="NBZ833" s="13"/>
      <c r="NCA833" s="13"/>
      <c r="NCB833" s="13"/>
      <c r="NCC833" s="13"/>
      <c r="NCD833" s="13"/>
      <c r="NCE833" s="13"/>
      <c r="NCF833" s="13"/>
      <c r="NCG833" s="13"/>
      <c r="NCH833" s="13"/>
      <c r="NCI833" s="13"/>
      <c r="NCJ833" s="13"/>
      <c r="NCK833" s="13"/>
      <c r="NCL833" s="13"/>
      <c r="NCM833" s="13"/>
      <c r="NCN833" s="13"/>
      <c r="NCO833" s="13"/>
      <c r="NCP833" s="13"/>
      <c r="NCQ833" s="13"/>
      <c r="NCR833" s="13"/>
      <c r="NCS833" s="13"/>
      <c r="NCT833" s="13"/>
      <c r="NCU833" s="13"/>
      <c r="NCV833" s="13"/>
      <c r="NCW833" s="13"/>
      <c r="NCX833" s="13"/>
      <c r="NCY833" s="13"/>
      <c r="NCZ833" s="13"/>
      <c r="NDA833" s="13"/>
      <c r="NDB833" s="13"/>
      <c r="NDC833" s="13"/>
      <c r="NDD833" s="13"/>
      <c r="NDE833" s="13"/>
      <c r="NDF833" s="13"/>
      <c r="NDG833" s="13"/>
      <c r="NDH833" s="13"/>
      <c r="NDI833" s="13"/>
      <c r="NDJ833" s="13"/>
      <c r="NDK833" s="13"/>
      <c r="NDL833" s="13"/>
      <c r="NDM833" s="13"/>
      <c r="NDN833" s="13"/>
      <c r="NDO833" s="13"/>
      <c r="NDP833" s="13"/>
      <c r="NDQ833" s="13"/>
      <c r="NDR833" s="13"/>
      <c r="NDS833" s="13"/>
      <c r="NDT833" s="13"/>
      <c r="NDU833" s="13"/>
      <c r="NDV833" s="13"/>
      <c r="NDW833" s="13"/>
      <c r="NDX833" s="13"/>
      <c r="NDY833" s="13"/>
      <c r="NDZ833" s="13"/>
      <c r="NEA833" s="13"/>
      <c r="NEB833" s="13"/>
      <c r="NEC833" s="13"/>
      <c r="NED833" s="13"/>
      <c r="NEE833" s="13"/>
      <c r="NEF833" s="13"/>
      <c r="NEG833" s="13"/>
      <c r="NEH833" s="13"/>
      <c r="NEI833" s="13"/>
      <c r="NEJ833" s="13"/>
      <c r="NEK833" s="13"/>
      <c r="NEL833" s="13"/>
      <c r="NEM833" s="13"/>
      <c r="NEN833" s="13"/>
      <c r="NEO833" s="13"/>
      <c r="NEP833" s="13"/>
      <c r="NEQ833" s="13"/>
      <c r="NER833" s="13"/>
      <c r="NES833" s="13"/>
      <c r="NET833" s="13"/>
      <c r="NEU833" s="13"/>
      <c r="NEV833" s="13"/>
      <c r="NEW833" s="13"/>
      <c r="NEX833" s="13"/>
      <c r="NEY833" s="13"/>
      <c r="NEZ833" s="13"/>
      <c r="NFA833" s="13"/>
      <c r="NFB833" s="13"/>
      <c r="NFC833" s="13"/>
      <c r="NFD833" s="13"/>
      <c r="NFE833" s="13"/>
      <c r="NFF833" s="13"/>
      <c r="NFG833" s="13"/>
      <c r="NFH833" s="13"/>
      <c r="NFI833" s="13"/>
      <c r="NFJ833" s="13"/>
      <c r="NFK833" s="13"/>
      <c r="NFL833" s="13"/>
      <c r="NFM833" s="13"/>
      <c r="NFN833" s="13"/>
      <c r="NFO833" s="13"/>
      <c r="NFP833" s="13"/>
      <c r="NFQ833" s="13"/>
      <c r="NFR833" s="13"/>
      <c r="NFS833" s="13"/>
      <c r="NFT833" s="13"/>
      <c r="NFU833" s="13"/>
      <c r="NFV833" s="13"/>
      <c r="NFW833" s="13"/>
      <c r="NFX833" s="13"/>
      <c r="NFY833" s="13"/>
      <c r="NFZ833" s="13"/>
      <c r="NGA833" s="13"/>
      <c r="NGB833" s="13"/>
      <c r="NGC833" s="13"/>
      <c r="NGD833" s="13"/>
      <c r="NGE833" s="13"/>
      <c r="NGF833" s="13"/>
      <c r="NGG833" s="13"/>
      <c r="NGH833" s="13"/>
      <c r="NGI833" s="13"/>
      <c r="NGJ833" s="13"/>
      <c r="NGK833" s="13"/>
      <c r="NGL833" s="13"/>
      <c r="NGM833" s="13"/>
      <c r="NGN833" s="13"/>
      <c r="NGO833" s="13"/>
      <c r="NGP833" s="13"/>
      <c r="NGQ833" s="13"/>
      <c r="NGR833" s="13"/>
      <c r="NGS833" s="13"/>
      <c r="NGT833" s="13"/>
      <c r="NGU833" s="13"/>
      <c r="NGV833" s="13"/>
      <c r="NGW833" s="13"/>
      <c r="NGX833" s="13"/>
      <c r="NGY833" s="13"/>
      <c r="NGZ833" s="13"/>
      <c r="NHA833" s="13"/>
      <c r="NHB833" s="13"/>
      <c r="NHC833" s="13"/>
      <c r="NHD833" s="13"/>
      <c r="NHE833" s="13"/>
      <c r="NHF833" s="13"/>
      <c r="NHG833" s="13"/>
      <c r="NHH833" s="13"/>
      <c r="NHI833" s="13"/>
      <c r="NHJ833" s="13"/>
      <c r="NHK833" s="13"/>
      <c r="NHL833" s="13"/>
      <c r="NHM833" s="13"/>
      <c r="NHN833" s="13"/>
      <c r="NHO833" s="13"/>
      <c r="NHP833" s="13"/>
      <c r="NHQ833" s="13"/>
      <c r="NHR833" s="13"/>
      <c r="NHS833" s="13"/>
      <c r="NHT833" s="13"/>
      <c r="NHU833" s="13"/>
      <c r="NHV833" s="13"/>
      <c r="NHW833" s="13"/>
      <c r="NHX833" s="13"/>
      <c r="NHY833" s="13"/>
      <c r="NHZ833" s="13"/>
      <c r="NIA833" s="13"/>
      <c r="NIB833" s="13"/>
      <c r="NIC833" s="13"/>
      <c r="NID833" s="13"/>
      <c r="NIE833" s="13"/>
      <c r="NIF833" s="13"/>
      <c r="NIG833" s="13"/>
      <c r="NIH833" s="13"/>
      <c r="NII833" s="13"/>
      <c r="NIJ833" s="13"/>
      <c r="NIK833" s="13"/>
      <c r="NIL833" s="13"/>
      <c r="NIM833" s="13"/>
      <c r="NIN833" s="13"/>
      <c r="NIO833" s="13"/>
      <c r="NIP833" s="13"/>
      <c r="NIQ833" s="13"/>
      <c r="NIR833" s="13"/>
      <c r="NIS833" s="13"/>
      <c r="NIT833" s="13"/>
      <c r="NIU833" s="13"/>
      <c r="NIV833" s="13"/>
      <c r="NIW833" s="13"/>
      <c r="NIX833" s="13"/>
      <c r="NIY833" s="13"/>
      <c r="NIZ833" s="13"/>
      <c r="NJA833" s="13"/>
      <c r="NJB833" s="13"/>
      <c r="NJC833" s="13"/>
      <c r="NJD833" s="13"/>
      <c r="NJE833" s="13"/>
      <c r="NJF833" s="13"/>
      <c r="NJG833" s="13"/>
      <c r="NJH833" s="13"/>
      <c r="NJI833" s="13"/>
      <c r="NJJ833" s="13"/>
      <c r="NJK833" s="13"/>
      <c r="NJL833" s="13"/>
      <c r="NJM833" s="13"/>
      <c r="NJN833" s="13"/>
      <c r="NJO833" s="13"/>
      <c r="NJP833" s="13"/>
      <c r="NJQ833" s="13"/>
      <c r="NJR833" s="13"/>
      <c r="NJS833" s="13"/>
      <c r="NJT833" s="13"/>
      <c r="NJU833" s="13"/>
      <c r="NJV833" s="13"/>
      <c r="NJW833" s="13"/>
      <c r="NJX833" s="13"/>
      <c r="NJY833" s="13"/>
      <c r="NJZ833" s="13"/>
      <c r="NKA833" s="13"/>
      <c r="NKB833" s="13"/>
      <c r="NKC833" s="13"/>
      <c r="NKD833" s="13"/>
      <c r="NKE833" s="13"/>
      <c r="NKF833" s="13"/>
      <c r="NKG833" s="13"/>
      <c r="NKH833" s="13"/>
      <c r="NKI833" s="13"/>
      <c r="NKJ833" s="13"/>
      <c r="NKK833" s="13"/>
      <c r="NKL833" s="13"/>
      <c r="NKM833" s="13"/>
      <c r="NKN833" s="13"/>
      <c r="NKO833" s="13"/>
      <c r="NKP833" s="13"/>
      <c r="NKQ833" s="13"/>
      <c r="NKR833" s="13"/>
      <c r="NKS833" s="13"/>
      <c r="NKT833" s="13"/>
      <c r="NKU833" s="13"/>
      <c r="NKV833" s="13"/>
      <c r="NKW833" s="13"/>
      <c r="NKX833" s="13"/>
      <c r="NKY833" s="13"/>
      <c r="NKZ833" s="13"/>
      <c r="NLA833" s="13"/>
      <c r="NLB833" s="13"/>
      <c r="NLC833" s="13"/>
      <c r="NLD833" s="13"/>
      <c r="NLE833" s="13"/>
      <c r="NLF833" s="13"/>
      <c r="NLG833" s="13"/>
      <c r="NLH833" s="13"/>
      <c r="NLI833" s="13"/>
      <c r="NLJ833" s="13"/>
      <c r="NLK833" s="13"/>
      <c r="NLL833" s="13"/>
      <c r="NLM833" s="13"/>
      <c r="NLN833" s="13"/>
      <c r="NLO833" s="13"/>
      <c r="NLP833" s="13"/>
      <c r="NLQ833" s="13"/>
      <c r="NLR833" s="13"/>
      <c r="NLS833" s="13"/>
      <c r="NLT833" s="13"/>
      <c r="NLU833" s="13"/>
      <c r="NLV833" s="13"/>
      <c r="NLW833" s="13"/>
      <c r="NLX833" s="13"/>
      <c r="NLY833" s="13"/>
      <c r="NLZ833" s="13"/>
      <c r="NMA833" s="13"/>
      <c r="NMB833" s="13"/>
      <c r="NMC833" s="13"/>
      <c r="NMD833" s="13"/>
      <c r="NME833" s="13"/>
      <c r="NMF833" s="13"/>
      <c r="NMG833" s="13"/>
      <c r="NMH833" s="13"/>
      <c r="NMI833" s="13"/>
      <c r="NMJ833" s="13"/>
      <c r="NMK833" s="13"/>
      <c r="NML833" s="13"/>
      <c r="NMM833" s="13"/>
      <c r="NMN833" s="13"/>
      <c r="NMO833" s="13"/>
      <c r="NMP833" s="13"/>
      <c r="NMQ833" s="13"/>
      <c r="NMR833" s="13"/>
      <c r="NMS833" s="13"/>
      <c r="NMT833" s="13"/>
      <c r="NMU833" s="13"/>
      <c r="NMV833" s="13"/>
      <c r="NMW833" s="13"/>
      <c r="NMX833" s="13"/>
      <c r="NMY833" s="13"/>
      <c r="NMZ833" s="13"/>
      <c r="NNA833" s="13"/>
      <c r="NNB833" s="13"/>
      <c r="NNC833" s="13"/>
      <c r="NND833" s="13"/>
      <c r="NNE833" s="13"/>
      <c r="NNF833" s="13"/>
      <c r="NNG833" s="13"/>
      <c r="NNH833" s="13"/>
      <c r="NNI833" s="13"/>
      <c r="NNJ833" s="13"/>
      <c r="NNK833" s="13"/>
      <c r="NNL833" s="13"/>
      <c r="NNM833" s="13"/>
      <c r="NNN833" s="13"/>
      <c r="NNO833" s="13"/>
      <c r="NNP833" s="13"/>
      <c r="NNQ833" s="13"/>
      <c r="NNR833" s="13"/>
      <c r="NNS833" s="13"/>
      <c r="NNT833" s="13"/>
      <c r="NNU833" s="13"/>
      <c r="NNV833" s="13"/>
      <c r="NNW833" s="13"/>
      <c r="NNX833" s="13"/>
      <c r="NNY833" s="13"/>
      <c r="NNZ833" s="13"/>
      <c r="NOA833" s="13"/>
      <c r="NOB833" s="13"/>
      <c r="NOC833" s="13"/>
      <c r="NOD833" s="13"/>
      <c r="NOE833" s="13"/>
      <c r="NOF833" s="13"/>
      <c r="NOG833" s="13"/>
      <c r="NOH833" s="13"/>
      <c r="NOI833" s="13"/>
      <c r="NOJ833" s="13"/>
      <c r="NOK833" s="13"/>
      <c r="NOL833" s="13"/>
      <c r="NOM833" s="13"/>
      <c r="NON833" s="13"/>
      <c r="NOO833" s="13"/>
      <c r="NOP833" s="13"/>
      <c r="NOQ833" s="13"/>
      <c r="NOR833" s="13"/>
      <c r="NOS833" s="13"/>
      <c r="NOT833" s="13"/>
      <c r="NOU833" s="13"/>
      <c r="NOV833" s="13"/>
      <c r="NOW833" s="13"/>
      <c r="NOX833" s="13"/>
      <c r="NOY833" s="13"/>
      <c r="NOZ833" s="13"/>
      <c r="NPA833" s="13"/>
      <c r="NPB833" s="13"/>
      <c r="NPC833" s="13"/>
      <c r="NPD833" s="13"/>
      <c r="NPE833" s="13"/>
      <c r="NPF833" s="13"/>
      <c r="NPG833" s="13"/>
      <c r="NPH833" s="13"/>
      <c r="NPI833" s="13"/>
      <c r="NPJ833" s="13"/>
      <c r="NPK833" s="13"/>
      <c r="NPL833" s="13"/>
      <c r="NPM833" s="13"/>
      <c r="NPN833" s="13"/>
      <c r="NPO833" s="13"/>
      <c r="NPP833" s="13"/>
      <c r="NPQ833" s="13"/>
      <c r="NPR833" s="13"/>
      <c r="NPS833" s="13"/>
      <c r="NPT833" s="13"/>
      <c r="NPU833" s="13"/>
      <c r="NPV833" s="13"/>
      <c r="NPW833" s="13"/>
      <c r="NPX833" s="13"/>
      <c r="NPY833" s="13"/>
      <c r="NPZ833" s="13"/>
      <c r="NQA833" s="13"/>
      <c r="NQB833" s="13"/>
      <c r="NQC833" s="13"/>
      <c r="NQD833" s="13"/>
      <c r="NQE833" s="13"/>
      <c r="NQF833" s="13"/>
      <c r="NQG833" s="13"/>
      <c r="NQH833" s="13"/>
      <c r="NQI833" s="13"/>
      <c r="NQJ833" s="13"/>
      <c r="NQK833" s="13"/>
      <c r="NQL833" s="13"/>
      <c r="NQM833" s="13"/>
      <c r="NQN833" s="13"/>
      <c r="NQO833" s="13"/>
      <c r="NQP833" s="13"/>
      <c r="NQQ833" s="13"/>
      <c r="NQR833" s="13"/>
      <c r="NQS833" s="13"/>
      <c r="NQT833" s="13"/>
      <c r="NQU833" s="13"/>
      <c r="NQV833" s="13"/>
      <c r="NQW833" s="13"/>
      <c r="NQX833" s="13"/>
      <c r="NQY833" s="13"/>
      <c r="NQZ833" s="13"/>
      <c r="NRA833" s="13"/>
      <c r="NRB833" s="13"/>
      <c r="NRC833" s="13"/>
      <c r="NRD833" s="13"/>
      <c r="NRE833" s="13"/>
      <c r="NRF833" s="13"/>
      <c r="NRG833" s="13"/>
      <c r="NRH833" s="13"/>
      <c r="NRI833" s="13"/>
      <c r="NRJ833" s="13"/>
      <c r="NRK833" s="13"/>
      <c r="NRL833" s="13"/>
      <c r="NRM833" s="13"/>
      <c r="NRN833" s="13"/>
      <c r="NRO833" s="13"/>
      <c r="NRP833" s="13"/>
      <c r="NRQ833" s="13"/>
      <c r="NRR833" s="13"/>
      <c r="NRS833" s="13"/>
      <c r="NRT833" s="13"/>
      <c r="NRU833" s="13"/>
      <c r="NRV833" s="13"/>
      <c r="NRW833" s="13"/>
      <c r="NRX833" s="13"/>
      <c r="NRY833" s="13"/>
      <c r="NRZ833" s="13"/>
      <c r="NSA833" s="13"/>
      <c r="NSB833" s="13"/>
      <c r="NSC833" s="13"/>
      <c r="NSD833" s="13"/>
      <c r="NSE833" s="13"/>
      <c r="NSF833" s="13"/>
      <c r="NSG833" s="13"/>
      <c r="NSH833" s="13"/>
      <c r="NSI833" s="13"/>
      <c r="NSJ833" s="13"/>
      <c r="NSK833" s="13"/>
      <c r="NSL833" s="13"/>
      <c r="NSM833" s="13"/>
      <c r="NSN833" s="13"/>
      <c r="NSO833" s="13"/>
      <c r="NSP833" s="13"/>
      <c r="NSQ833" s="13"/>
      <c r="NSR833" s="13"/>
      <c r="NSS833" s="13"/>
      <c r="NST833" s="13"/>
      <c r="NSU833" s="13"/>
      <c r="NSV833" s="13"/>
      <c r="NSW833" s="13"/>
      <c r="NSX833" s="13"/>
      <c r="NSY833" s="13"/>
      <c r="NSZ833" s="13"/>
      <c r="NTA833" s="13"/>
      <c r="NTB833" s="13"/>
      <c r="NTC833" s="13"/>
      <c r="NTD833" s="13"/>
      <c r="NTE833" s="13"/>
      <c r="NTF833" s="13"/>
      <c r="NTG833" s="13"/>
      <c r="NTH833" s="13"/>
      <c r="NTI833" s="13"/>
      <c r="NTJ833" s="13"/>
      <c r="NTK833" s="13"/>
      <c r="NTL833" s="13"/>
      <c r="NTM833" s="13"/>
      <c r="NTN833" s="13"/>
      <c r="NTO833" s="13"/>
      <c r="NTP833" s="13"/>
      <c r="NTQ833" s="13"/>
      <c r="NTR833" s="13"/>
      <c r="NTS833" s="13"/>
      <c r="NTT833" s="13"/>
      <c r="NTU833" s="13"/>
      <c r="NTV833" s="13"/>
      <c r="NTW833" s="13"/>
      <c r="NTX833" s="13"/>
      <c r="NTY833" s="13"/>
      <c r="NTZ833" s="13"/>
      <c r="NUA833" s="13"/>
      <c r="NUB833" s="13"/>
      <c r="NUC833" s="13"/>
      <c r="NUD833" s="13"/>
      <c r="NUE833" s="13"/>
      <c r="NUF833" s="13"/>
      <c r="NUG833" s="13"/>
      <c r="NUH833" s="13"/>
      <c r="NUI833" s="13"/>
      <c r="NUJ833" s="13"/>
      <c r="NUK833" s="13"/>
      <c r="NUL833" s="13"/>
      <c r="NUM833" s="13"/>
      <c r="NUN833" s="13"/>
      <c r="NUO833" s="13"/>
      <c r="NUP833" s="13"/>
      <c r="NUQ833" s="13"/>
      <c r="NUR833" s="13"/>
      <c r="NUS833" s="13"/>
      <c r="NUT833" s="13"/>
      <c r="NUU833" s="13"/>
      <c r="NUV833" s="13"/>
      <c r="NUW833" s="13"/>
      <c r="NUX833" s="13"/>
      <c r="NUY833" s="13"/>
      <c r="NUZ833" s="13"/>
      <c r="NVA833" s="13"/>
      <c r="NVB833" s="13"/>
      <c r="NVC833" s="13"/>
      <c r="NVD833" s="13"/>
      <c r="NVE833" s="13"/>
      <c r="NVF833" s="13"/>
      <c r="NVG833" s="13"/>
      <c r="NVH833" s="13"/>
      <c r="NVI833" s="13"/>
      <c r="NVJ833" s="13"/>
      <c r="NVK833" s="13"/>
      <c r="NVL833" s="13"/>
      <c r="NVM833" s="13"/>
      <c r="NVN833" s="13"/>
      <c r="NVO833" s="13"/>
      <c r="NVP833" s="13"/>
      <c r="NVQ833" s="13"/>
      <c r="NVR833" s="13"/>
      <c r="NVS833" s="13"/>
      <c r="NVT833" s="13"/>
      <c r="NVU833" s="13"/>
      <c r="NVV833" s="13"/>
      <c r="NVW833" s="13"/>
      <c r="NVX833" s="13"/>
      <c r="NVY833" s="13"/>
      <c r="NVZ833" s="13"/>
      <c r="NWA833" s="13"/>
      <c r="NWB833" s="13"/>
      <c r="NWC833" s="13"/>
      <c r="NWD833" s="13"/>
      <c r="NWE833" s="13"/>
      <c r="NWF833" s="13"/>
      <c r="NWG833" s="13"/>
      <c r="NWH833" s="13"/>
      <c r="NWI833" s="13"/>
      <c r="NWJ833" s="13"/>
      <c r="NWK833" s="13"/>
      <c r="NWL833" s="13"/>
      <c r="NWM833" s="13"/>
      <c r="NWN833" s="13"/>
      <c r="NWO833" s="13"/>
      <c r="NWP833" s="13"/>
      <c r="NWQ833" s="13"/>
      <c r="NWR833" s="13"/>
      <c r="NWS833" s="13"/>
      <c r="NWT833" s="13"/>
      <c r="NWU833" s="13"/>
      <c r="NWV833" s="13"/>
      <c r="NWW833" s="13"/>
      <c r="NWX833" s="13"/>
      <c r="NWY833" s="13"/>
      <c r="NWZ833" s="13"/>
      <c r="NXA833" s="13"/>
      <c r="NXB833" s="13"/>
      <c r="NXC833" s="13"/>
      <c r="NXD833" s="13"/>
      <c r="NXE833" s="13"/>
      <c r="NXF833" s="13"/>
      <c r="NXG833" s="13"/>
      <c r="NXH833" s="13"/>
      <c r="NXI833" s="13"/>
      <c r="NXJ833" s="13"/>
      <c r="NXK833" s="13"/>
      <c r="NXL833" s="13"/>
      <c r="NXM833" s="13"/>
      <c r="NXN833" s="13"/>
      <c r="NXO833" s="13"/>
      <c r="NXP833" s="13"/>
      <c r="NXQ833" s="13"/>
      <c r="NXR833" s="13"/>
      <c r="NXS833" s="13"/>
      <c r="NXT833" s="13"/>
      <c r="NXU833" s="13"/>
      <c r="NXV833" s="13"/>
      <c r="NXW833" s="13"/>
      <c r="NXX833" s="13"/>
      <c r="NXY833" s="13"/>
      <c r="NXZ833" s="13"/>
      <c r="NYA833" s="13"/>
      <c r="NYB833" s="13"/>
      <c r="NYC833" s="13"/>
      <c r="NYD833" s="13"/>
      <c r="NYE833" s="13"/>
      <c r="NYF833" s="13"/>
      <c r="NYG833" s="13"/>
      <c r="NYH833" s="13"/>
      <c r="NYI833" s="13"/>
      <c r="NYJ833" s="13"/>
      <c r="NYK833" s="13"/>
      <c r="NYL833" s="13"/>
      <c r="NYM833" s="13"/>
      <c r="NYN833" s="13"/>
      <c r="NYO833" s="13"/>
      <c r="NYP833" s="13"/>
      <c r="NYQ833" s="13"/>
      <c r="NYR833" s="13"/>
      <c r="NYS833" s="13"/>
      <c r="NYT833" s="13"/>
      <c r="NYU833" s="13"/>
      <c r="NYV833" s="13"/>
      <c r="NYW833" s="13"/>
      <c r="NYX833" s="13"/>
      <c r="NYY833" s="13"/>
      <c r="NYZ833" s="13"/>
      <c r="NZA833" s="13"/>
      <c r="NZB833" s="13"/>
      <c r="NZC833" s="13"/>
      <c r="NZD833" s="13"/>
      <c r="NZE833" s="13"/>
      <c r="NZF833" s="13"/>
      <c r="NZG833" s="13"/>
      <c r="NZH833" s="13"/>
      <c r="NZI833" s="13"/>
      <c r="NZJ833" s="13"/>
      <c r="NZK833" s="13"/>
      <c r="NZL833" s="13"/>
      <c r="NZM833" s="13"/>
      <c r="NZN833" s="13"/>
      <c r="NZO833" s="13"/>
      <c r="NZP833" s="13"/>
      <c r="NZQ833" s="13"/>
      <c r="NZR833" s="13"/>
      <c r="NZS833" s="13"/>
      <c r="NZT833" s="13"/>
      <c r="NZU833" s="13"/>
      <c r="NZV833" s="13"/>
      <c r="NZW833" s="13"/>
      <c r="NZX833" s="13"/>
      <c r="NZY833" s="13"/>
      <c r="NZZ833" s="13"/>
      <c r="OAA833" s="13"/>
      <c r="OAB833" s="13"/>
      <c r="OAC833" s="13"/>
      <c r="OAD833" s="13"/>
      <c r="OAE833" s="13"/>
      <c r="OAF833" s="13"/>
      <c r="OAG833" s="13"/>
      <c r="OAH833" s="13"/>
      <c r="OAI833" s="13"/>
      <c r="OAJ833" s="13"/>
      <c r="OAK833" s="13"/>
      <c r="OAL833" s="13"/>
      <c r="OAM833" s="13"/>
      <c r="OAN833" s="13"/>
      <c r="OAO833" s="13"/>
      <c r="OAP833" s="13"/>
      <c r="OAQ833" s="13"/>
      <c r="OAR833" s="13"/>
      <c r="OAS833" s="13"/>
      <c r="OAT833" s="13"/>
      <c r="OAU833" s="13"/>
      <c r="OAV833" s="13"/>
      <c r="OAW833" s="13"/>
      <c r="OAX833" s="13"/>
      <c r="OAY833" s="13"/>
      <c r="OAZ833" s="13"/>
      <c r="OBA833" s="13"/>
      <c r="OBB833" s="13"/>
      <c r="OBC833" s="13"/>
      <c r="OBD833" s="13"/>
      <c r="OBE833" s="13"/>
      <c r="OBF833" s="13"/>
      <c r="OBG833" s="13"/>
      <c r="OBH833" s="13"/>
      <c r="OBI833" s="13"/>
      <c r="OBJ833" s="13"/>
      <c r="OBK833" s="13"/>
      <c r="OBL833" s="13"/>
      <c r="OBM833" s="13"/>
      <c r="OBN833" s="13"/>
      <c r="OBO833" s="13"/>
      <c r="OBP833" s="13"/>
      <c r="OBQ833" s="13"/>
      <c r="OBR833" s="13"/>
      <c r="OBS833" s="13"/>
      <c r="OBT833" s="13"/>
      <c r="OBU833" s="13"/>
      <c r="OBV833" s="13"/>
      <c r="OBW833" s="13"/>
      <c r="OBX833" s="13"/>
      <c r="OBY833" s="13"/>
      <c r="OBZ833" s="13"/>
      <c r="OCA833" s="13"/>
      <c r="OCB833" s="13"/>
      <c r="OCC833" s="13"/>
      <c r="OCD833" s="13"/>
      <c r="OCE833" s="13"/>
      <c r="OCF833" s="13"/>
      <c r="OCG833" s="13"/>
      <c r="OCH833" s="13"/>
      <c r="OCI833" s="13"/>
      <c r="OCJ833" s="13"/>
      <c r="OCK833" s="13"/>
      <c r="OCL833" s="13"/>
      <c r="OCM833" s="13"/>
      <c r="OCN833" s="13"/>
      <c r="OCO833" s="13"/>
      <c r="OCP833" s="13"/>
      <c r="OCQ833" s="13"/>
      <c r="OCR833" s="13"/>
      <c r="OCS833" s="13"/>
      <c r="OCT833" s="13"/>
      <c r="OCU833" s="13"/>
      <c r="OCV833" s="13"/>
      <c r="OCW833" s="13"/>
      <c r="OCX833" s="13"/>
      <c r="OCY833" s="13"/>
      <c r="OCZ833" s="13"/>
      <c r="ODA833" s="13"/>
      <c r="ODB833" s="13"/>
      <c r="ODC833" s="13"/>
      <c r="ODD833" s="13"/>
      <c r="ODE833" s="13"/>
      <c r="ODF833" s="13"/>
      <c r="ODG833" s="13"/>
      <c r="ODH833" s="13"/>
      <c r="ODI833" s="13"/>
      <c r="ODJ833" s="13"/>
      <c r="ODK833" s="13"/>
      <c r="ODL833" s="13"/>
      <c r="ODM833" s="13"/>
      <c r="ODN833" s="13"/>
      <c r="ODO833" s="13"/>
      <c r="ODP833" s="13"/>
      <c r="ODQ833" s="13"/>
      <c r="ODR833" s="13"/>
      <c r="ODS833" s="13"/>
      <c r="ODT833" s="13"/>
      <c r="ODU833" s="13"/>
      <c r="ODV833" s="13"/>
      <c r="ODW833" s="13"/>
      <c r="ODX833" s="13"/>
      <c r="ODY833" s="13"/>
      <c r="ODZ833" s="13"/>
      <c r="OEA833" s="13"/>
      <c r="OEB833" s="13"/>
      <c r="OEC833" s="13"/>
      <c r="OED833" s="13"/>
      <c r="OEE833" s="13"/>
      <c r="OEF833" s="13"/>
      <c r="OEG833" s="13"/>
      <c r="OEH833" s="13"/>
      <c r="OEI833" s="13"/>
      <c r="OEJ833" s="13"/>
      <c r="OEK833" s="13"/>
      <c r="OEL833" s="13"/>
      <c r="OEM833" s="13"/>
      <c r="OEN833" s="13"/>
      <c r="OEO833" s="13"/>
      <c r="OEP833" s="13"/>
      <c r="OEQ833" s="13"/>
      <c r="OER833" s="13"/>
      <c r="OES833" s="13"/>
      <c r="OET833" s="13"/>
      <c r="OEU833" s="13"/>
      <c r="OEV833" s="13"/>
      <c r="OEW833" s="13"/>
      <c r="OEX833" s="13"/>
      <c r="OEY833" s="13"/>
      <c r="OEZ833" s="13"/>
      <c r="OFA833" s="13"/>
      <c r="OFB833" s="13"/>
      <c r="OFC833" s="13"/>
      <c r="OFD833" s="13"/>
      <c r="OFE833" s="13"/>
      <c r="OFF833" s="13"/>
      <c r="OFG833" s="13"/>
      <c r="OFH833" s="13"/>
      <c r="OFI833" s="13"/>
      <c r="OFJ833" s="13"/>
      <c r="OFK833" s="13"/>
      <c r="OFL833" s="13"/>
      <c r="OFM833" s="13"/>
      <c r="OFN833" s="13"/>
      <c r="OFO833" s="13"/>
      <c r="OFP833" s="13"/>
      <c r="OFQ833" s="13"/>
      <c r="OFR833" s="13"/>
      <c r="OFS833" s="13"/>
      <c r="OFT833" s="13"/>
      <c r="OFU833" s="13"/>
      <c r="OFV833" s="13"/>
      <c r="OFW833" s="13"/>
      <c r="OFX833" s="13"/>
      <c r="OFY833" s="13"/>
      <c r="OFZ833" s="13"/>
      <c r="OGA833" s="13"/>
      <c r="OGB833" s="13"/>
      <c r="OGC833" s="13"/>
      <c r="OGD833" s="13"/>
      <c r="OGE833" s="13"/>
      <c r="OGF833" s="13"/>
      <c r="OGG833" s="13"/>
      <c r="OGH833" s="13"/>
      <c r="OGI833" s="13"/>
      <c r="OGJ833" s="13"/>
      <c r="OGK833" s="13"/>
      <c r="OGL833" s="13"/>
      <c r="OGM833" s="13"/>
      <c r="OGN833" s="13"/>
      <c r="OGO833" s="13"/>
      <c r="OGP833" s="13"/>
      <c r="OGQ833" s="13"/>
      <c r="OGR833" s="13"/>
      <c r="OGS833" s="13"/>
      <c r="OGT833" s="13"/>
      <c r="OGU833" s="13"/>
      <c r="OGV833" s="13"/>
      <c r="OGW833" s="13"/>
      <c r="OGX833" s="13"/>
      <c r="OGY833" s="13"/>
      <c r="OGZ833" s="13"/>
      <c r="OHA833" s="13"/>
      <c r="OHB833" s="13"/>
      <c r="OHC833" s="13"/>
      <c r="OHD833" s="13"/>
      <c r="OHE833" s="13"/>
      <c r="OHF833" s="13"/>
      <c r="OHG833" s="13"/>
      <c r="OHH833" s="13"/>
      <c r="OHI833" s="13"/>
      <c r="OHJ833" s="13"/>
      <c r="OHK833" s="13"/>
      <c r="OHL833" s="13"/>
      <c r="OHM833" s="13"/>
      <c r="OHN833" s="13"/>
      <c r="OHO833" s="13"/>
      <c r="OHP833" s="13"/>
      <c r="OHQ833" s="13"/>
      <c r="OHR833" s="13"/>
      <c r="OHS833" s="13"/>
      <c r="OHT833" s="13"/>
      <c r="OHU833" s="13"/>
      <c r="OHV833" s="13"/>
      <c r="OHW833" s="13"/>
      <c r="OHX833" s="13"/>
      <c r="OHY833" s="13"/>
      <c r="OHZ833" s="13"/>
      <c r="OIA833" s="13"/>
      <c r="OIB833" s="13"/>
      <c r="OIC833" s="13"/>
      <c r="OID833" s="13"/>
      <c r="OIE833" s="13"/>
      <c r="OIF833" s="13"/>
      <c r="OIG833" s="13"/>
      <c r="OIH833" s="13"/>
      <c r="OII833" s="13"/>
      <c r="OIJ833" s="13"/>
      <c r="OIK833" s="13"/>
      <c r="OIL833" s="13"/>
      <c r="OIM833" s="13"/>
      <c r="OIN833" s="13"/>
      <c r="OIO833" s="13"/>
      <c r="OIP833" s="13"/>
      <c r="OIQ833" s="13"/>
      <c r="OIR833" s="13"/>
      <c r="OIS833" s="13"/>
      <c r="OIT833" s="13"/>
      <c r="OIU833" s="13"/>
      <c r="OIV833" s="13"/>
      <c r="OIW833" s="13"/>
      <c r="OIX833" s="13"/>
      <c r="OIY833" s="13"/>
      <c r="OIZ833" s="13"/>
      <c r="OJA833" s="13"/>
      <c r="OJB833" s="13"/>
      <c r="OJC833" s="13"/>
      <c r="OJD833" s="13"/>
      <c r="OJE833" s="13"/>
      <c r="OJF833" s="13"/>
      <c r="OJG833" s="13"/>
      <c r="OJH833" s="13"/>
      <c r="OJI833" s="13"/>
      <c r="OJJ833" s="13"/>
      <c r="OJK833" s="13"/>
      <c r="OJL833" s="13"/>
      <c r="OJM833" s="13"/>
      <c r="OJN833" s="13"/>
      <c r="OJO833" s="13"/>
      <c r="OJP833" s="13"/>
      <c r="OJQ833" s="13"/>
      <c r="OJR833" s="13"/>
      <c r="OJS833" s="13"/>
      <c r="OJT833" s="13"/>
      <c r="OJU833" s="13"/>
      <c r="OJV833" s="13"/>
      <c r="OJW833" s="13"/>
      <c r="OJX833" s="13"/>
      <c r="OJY833" s="13"/>
      <c r="OJZ833" s="13"/>
      <c r="OKA833" s="13"/>
      <c r="OKB833" s="13"/>
      <c r="OKC833" s="13"/>
      <c r="OKD833" s="13"/>
      <c r="OKE833" s="13"/>
      <c r="OKF833" s="13"/>
      <c r="OKG833" s="13"/>
      <c r="OKH833" s="13"/>
      <c r="OKI833" s="13"/>
      <c r="OKJ833" s="13"/>
      <c r="OKK833" s="13"/>
      <c r="OKL833" s="13"/>
      <c r="OKM833" s="13"/>
      <c r="OKN833" s="13"/>
      <c r="OKO833" s="13"/>
      <c r="OKP833" s="13"/>
      <c r="OKQ833" s="13"/>
      <c r="OKR833" s="13"/>
      <c r="OKS833" s="13"/>
      <c r="OKT833" s="13"/>
      <c r="OKU833" s="13"/>
      <c r="OKV833" s="13"/>
      <c r="OKW833" s="13"/>
      <c r="OKX833" s="13"/>
      <c r="OKY833" s="13"/>
      <c r="OKZ833" s="13"/>
      <c r="OLA833" s="13"/>
      <c r="OLB833" s="13"/>
      <c r="OLC833" s="13"/>
      <c r="OLD833" s="13"/>
      <c r="OLE833" s="13"/>
      <c r="OLF833" s="13"/>
      <c r="OLG833" s="13"/>
      <c r="OLH833" s="13"/>
      <c r="OLI833" s="13"/>
      <c r="OLJ833" s="13"/>
      <c r="OLK833" s="13"/>
      <c r="OLL833" s="13"/>
      <c r="OLM833" s="13"/>
      <c r="OLN833" s="13"/>
      <c r="OLO833" s="13"/>
      <c r="OLP833" s="13"/>
      <c r="OLQ833" s="13"/>
      <c r="OLR833" s="13"/>
      <c r="OLS833" s="13"/>
      <c r="OLT833" s="13"/>
      <c r="OLU833" s="13"/>
      <c r="OLV833" s="13"/>
      <c r="OLW833" s="13"/>
      <c r="OLX833" s="13"/>
      <c r="OLY833" s="13"/>
      <c r="OLZ833" s="13"/>
      <c r="OMA833" s="13"/>
      <c r="OMB833" s="13"/>
      <c r="OMC833" s="13"/>
      <c r="OMD833" s="13"/>
      <c r="OME833" s="13"/>
      <c r="OMF833" s="13"/>
      <c r="OMG833" s="13"/>
      <c r="OMH833" s="13"/>
      <c r="OMI833" s="13"/>
      <c r="OMJ833" s="13"/>
      <c r="OMK833" s="13"/>
      <c r="OML833" s="13"/>
      <c r="OMM833" s="13"/>
      <c r="OMN833" s="13"/>
      <c r="OMO833" s="13"/>
      <c r="OMP833" s="13"/>
      <c r="OMQ833" s="13"/>
      <c r="OMR833" s="13"/>
      <c r="OMS833" s="13"/>
      <c r="OMT833" s="13"/>
      <c r="OMU833" s="13"/>
      <c r="OMV833" s="13"/>
      <c r="OMW833" s="13"/>
      <c r="OMX833" s="13"/>
      <c r="OMY833" s="13"/>
      <c r="OMZ833" s="13"/>
      <c r="ONA833" s="13"/>
      <c r="ONB833" s="13"/>
      <c r="ONC833" s="13"/>
      <c r="OND833" s="13"/>
      <c r="ONE833" s="13"/>
      <c r="ONF833" s="13"/>
      <c r="ONG833" s="13"/>
      <c r="ONH833" s="13"/>
      <c r="ONI833" s="13"/>
      <c r="ONJ833" s="13"/>
      <c r="ONK833" s="13"/>
      <c r="ONL833" s="13"/>
      <c r="ONM833" s="13"/>
      <c r="ONN833" s="13"/>
      <c r="ONO833" s="13"/>
      <c r="ONP833" s="13"/>
      <c r="ONQ833" s="13"/>
      <c r="ONR833" s="13"/>
      <c r="ONS833" s="13"/>
      <c r="ONT833" s="13"/>
      <c r="ONU833" s="13"/>
      <c r="ONV833" s="13"/>
      <c r="ONW833" s="13"/>
      <c r="ONX833" s="13"/>
      <c r="ONY833" s="13"/>
      <c r="ONZ833" s="13"/>
      <c r="OOA833" s="13"/>
      <c r="OOB833" s="13"/>
      <c r="OOC833" s="13"/>
      <c r="OOD833" s="13"/>
      <c r="OOE833" s="13"/>
      <c r="OOF833" s="13"/>
      <c r="OOG833" s="13"/>
      <c r="OOH833" s="13"/>
      <c r="OOI833" s="13"/>
      <c r="OOJ833" s="13"/>
      <c r="OOK833" s="13"/>
      <c r="OOL833" s="13"/>
      <c r="OOM833" s="13"/>
      <c r="OON833" s="13"/>
      <c r="OOO833" s="13"/>
      <c r="OOP833" s="13"/>
      <c r="OOQ833" s="13"/>
      <c r="OOR833" s="13"/>
      <c r="OOS833" s="13"/>
      <c r="OOT833" s="13"/>
      <c r="OOU833" s="13"/>
      <c r="OOV833" s="13"/>
      <c r="OOW833" s="13"/>
      <c r="OOX833" s="13"/>
      <c r="OOY833" s="13"/>
      <c r="OOZ833" s="13"/>
      <c r="OPA833" s="13"/>
      <c r="OPB833" s="13"/>
      <c r="OPC833" s="13"/>
      <c r="OPD833" s="13"/>
      <c r="OPE833" s="13"/>
      <c r="OPF833" s="13"/>
      <c r="OPG833" s="13"/>
      <c r="OPH833" s="13"/>
      <c r="OPI833" s="13"/>
      <c r="OPJ833" s="13"/>
      <c r="OPK833" s="13"/>
      <c r="OPL833" s="13"/>
      <c r="OPM833" s="13"/>
      <c r="OPN833" s="13"/>
      <c r="OPO833" s="13"/>
      <c r="OPP833" s="13"/>
      <c r="OPQ833" s="13"/>
      <c r="OPR833" s="13"/>
      <c r="OPS833" s="13"/>
      <c r="OPT833" s="13"/>
      <c r="OPU833" s="13"/>
      <c r="OPV833" s="13"/>
      <c r="OPW833" s="13"/>
      <c r="OPX833" s="13"/>
      <c r="OPY833" s="13"/>
      <c r="OPZ833" s="13"/>
      <c r="OQA833" s="13"/>
      <c r="OQB833" s="13"/>
      <c r="OQC833" s="13"/>
      <c r="OQD833" s="13"/>
      <c r="OQE833" s="13"/>
      <c r="OQF833" s="13"/>
      <c r="OQG833" s="13"/>
      <c r="OQH833" s="13"/>
      <c r="OQI833" s="13"/>
      <c r="OQJ833" s="13"/>
      <c r="OQK833" s="13"/>
      <c r="OQL833" s="13"/>
      <c r="OQM833" s="13"/>
      <c r="OQN833" s="13"/>
      <c r="OQO833" s="13"/>
      <c r="OQP833" s="13"/>
      <c r="OQQ833" s="13"/>
      <c r="OQR833" s="13"/>
      <c r="OQS833" s="13"/>
      <c r="OQT833" s="13"/>
      <c r="OQU833" s="13"/>
      <c r="OQV833" s="13"/>
      <c r="OQW833" s="13"/>
      <c r="OQX833" s="13"/>
      <c r="OQY833" s="13"/>
      <c r="OQZ833" s="13"/>
      <c r="ORA833" s="13"/>
      <c r="ORB833" s="13"/>
      <c r="ORC833" s="13"/>
      <c r="ORD833" s="13"/>
      <c r="ORE833" s="13"/>
      <c r="ORF833" s="13"/>
      <c r="ORG833" s="13"/>
      <c r="ORH833" s="13"/>
      <c r="ORI833" s="13"/>
      <c r="ORJ833" s="13"/>
      <c r="ORK833" s="13"/>
      <c r="ORL833" s="13"/>
      <c r="ORM833" s="13"/>
      <c r="ORN833" s="13"/>
      <c r="ORO833" s="13"/>
      <c r="ORP833" s="13"/>
      <c r="ORQ833" s="13"/>
      <c r="ORR833" s="13"/>
      <c r="ORS833" s="13"/>
      <c r="ORT833" s="13"/>
      <c r="ORU833" s="13"/>
      <c r="ORV833" s="13"/>
      <c r="ORW833" s="13"/>
      <c r="ORX833" s="13"/>
      <c r="ORY833" s="13"/>
      <c r="ORZ833" s="13"/>
      <c r="OSA833" s="13"/>
      <c r="OSB833" s="13"/>
      <c r="OSC833" s="13"/>
      <c r="OSD833" s="13"/>
      <c r="OSE833" s="13"/>
      <c r="OSF833" s="13"/>
      <c r="OSG833" s="13"/>
      <c r="OSH833" s="13"/>
      <c r="OSI833" s="13"/>
      <c r="OSJ833" s="13"/>
      <c r="OSK833" s="13"/>
      <c r="OSL833" s="13"/>
      <c r="OSM833" s="13"/>
      <c r="OSN833" s="13"/>
      <c r="OSO833" s="13"/>
      <c r="OSP833" s="13"/>
      <c r="OSQ833" s="13"/>
      <c r="OSR833" s="13"/>
      <c r="OSS833" s="13"/>
      <c r="OST833" s="13"/>
      <c r="OSU833" s="13"/>
      <c r="OSV833" s="13"/>
      <c r="OSW833" s="13"/>
      <c r="OSX833" s="13"/>
      <c r="OSY833" s="13"/>
      <c r="OSZ833" s="13"/>
      <c r="OTA833" s="13"/>
      <c r="OTB833" s="13"/>
      <c r="OTC833" s="13"/>
      <c r="OTD833" s="13"/>
      <c r="OTE833" s="13"/>
      <c r="OTF833" s="13"/>
      <c r="OTG833" s="13"/>
      <c r="OTH833" s="13"/>
      <c r="OTI833" s="13"/>
      <c r="OTJ833" s="13"/>
      <c r="OTK833" s="13"/>
      <c r="OTL833" s="13"/>
      <c r="OTM833" s="13"/>
      <c r="OTN833" s="13"/>
      <c r="OTO833" s="13"/>
      <c r="OTP833" s="13"/>
      <c r="OTQ833" s="13"/>
      <c r="OTR833" s="13"/>
      <c r="OTS833" s="13"/>
      <c r="OTT833" s="13"/>
      <c r="OTU833" s="13"/>
      <c r="OTV833" s="13"/>
      <c r="OTW833" s="13"/>
      <c r="OTX833" s="13"/>
      <c r="OTY833" s="13"/>
      <c r="OTZ833" s="13"/>
      <c r="OUA833" s="13"/>
      <c r="OUB833" s="13"/>
      <c r="OUC833" s="13"/>
      <c r="OUD833" s="13"/>
      <c r="OUE833" s="13"/>
      <c r="OUF833" s="13"/>
      <c r="OUG833" s="13"/>
      <c r="OUH833" s="13"/>
      <c r="OUI833" s="13"/>
      <c r="OUJ833" s="13"/>
      <c r="OUK833" s="13"/>
      <c r="OUL833" s="13"/>
      <c r="OUM833" s="13"/>
      <c r="OUN833" s="13"/>
      <c r="OUO833" s="13"/>
      <c r="OUP833" s="13"/>
      <c r="OUQ833" s="13"/>
      <c r="OUR833" s="13"/>
      <c r="OUS833" s="13"/>
      <c r="OUT833" s="13"/>
      <c r="OUU833" s="13"/>
      <c r="OUV833" s="13"/>
      <c r="OUW833" s="13"/>
      <c r="OUX833" s="13"/>
      <c r="OUY833" s="13"/>
      <c r="OUZ833" s="13"/>
      <c r="OVA833" s="13"/>
      <c r="OVB833" s="13"/>
      <c r="OVC833" s="13"/>
      <c r="OVD833" s="13"/>
      <c r="OVE833" s="13"/>
      <c r="OVF833" s="13"/>
      <c r="OVG833" s="13"/>
      <c r="OVH833" s="13"/>
      <c r="OVI833" s="13"/>
      <c r="OVJ833" s="13"/>
      <c r="OVK833" s="13"/>
      <c r="OVL833" s="13"/>
      <c r="OVM833" s="13"/>
      <c r="OVN833" s="13"/>
      <c r="OVO833" s="13"/>
      <c r="OVP833" s="13"/>
      <c r="OVQ833" s="13"/>
      <c r="OVR833" s="13"/>
      <c r="OVS833" s="13"/>
      <c r="OVT833" s="13"/>
      <c r="OVU833" s="13"/>
      <c r="OVV833" s="13"/>
      <c r="OVW833" s="13"/>
      <c r="OVX833" s="13"/>
      <c r="OVY833" s="13"/>
      <c r="OVZ833" s="13"/>
      <c r="OWA833" s="13"/>
      <c r="OWB833" s="13"/>
      <c r="OWC833" s="13"/>
      <c r="OWD833" s="13"/>
      <c r="OWE833" s="13"/>
      <c r="OWF833" s="13"/>
      <c r="OWG833" s="13"/>
      <c r="OWH833" s="13"/>
      <c r="OWI833" s="13"/>
      <c r="OWJ833" s="13"/>
      <c r="OWK833" s="13"/>
      <c r="OWL833" s="13"/>
      <c r="OWM833" s="13"/>
      <c r="OWN833" s="13"/>
      <c r="OWO833" s="13"/>
      <c r="OWP833" s="13"/>
      <c r="OWQ833" s="13"/>
      <c r="OWR833" s="13"/>
      <c r="OWS833" s="13"/>
      <c r="OWT833" s="13"/>
      <c r="OWU833" s="13"/>
      <c r="OWV833" s="13"/>
      <c r="OWW833" s="13"/>
      <c r="OWX833" s="13"/>
      <c r="OWY833" s="13"/>
      <c r="OWZ833" s="13"/>
      <c r="OXA833" s="13"/>
      <c r="OXB833" s="13"/>
      <c r="OXC833" s="13"/>
      <c r="OXD833" s="13"/>
      <c r="OXE833" s="13"/>
      <c r="OXF833" s="13"/>
      <c r="OXG833" s="13"/>
      <c r="OXH833" s="13"/>
      <c r="OXI833" s="13"/>
      <c r="OXJ833" s="13"/>
      <c r="OXK833" s="13"/>
      <c r="OXL833" s="13"/>
      <c r="OXM833" s="13"/>
      <c r="OXN833" s="13"/>
      <c r="OXO833" s="13"/>
      <c r="OXP833" s="13"/>
      <c r="OXQ833" s="13"/>
      <c r="OXR833" s="13"/>
      <c r="OXS833" s="13"/>
      <c r="OXT833" s="13"/>
      <c r="OXU833" s="13"/>
      <c r="OXV833" s="13"/>
      <c r="OXW833" s="13"/>
      <c r="OXX833" s="13"/>
      <c r="OXY833" s="13"/>
      <c r="OXZ833" s="13"/>
      <c r="OYA833" s="13"/>
      <c r="OYB833" s="13"/>
      <c r="OYC833" s="13"/>
      <c r="OYD833" s="13"/>
      <c r="OYE833" s="13"/>
      <c r="OYF833" s="13"/>
      <c r="OYG833" s="13"/>
      <c r="OYH833" s="13"/>
      <c r="OYI833" s="13"/>
      <c r="OYJ833" s="13"/>
      <c r="OYK833" s="13"/>
      <c r="OYL833" s="13"/>
      <c r="OYM833" s="13"/>
      <c r="OYN833" s="13"/>
      <c r="OYO833" s="13"/>
      <c r="OYP833" s="13"/>
      <c r="OYQ833" s="13"/>
      <c r="OYR833" s="13"/>
      <c r="OYS833" s="13"/>
      <c r="OYT833" s="13"/>
      <c r="OYU833" s="13"/>
      <c r="OYV833" s="13"/>
      <c r="OYW833" s="13"/>
      <c r="OYX833" s="13"/>
      <c r="OYY833" s="13"/>
      <c r="OYZ833" s="13"/>
      <c r="OZA833" s="13"/>
      <c r="OZB833" s="13"/>
      <c r="OZC833" s="13"/>
      <c r="OZD833" s="13"/>
      <c r="OZE833" s="13"/>
      <c r="OZF833" s="13"/>
      <c r="OZG833" s="13"/>
      <c r="OZH833" s="13"/>
      <c r="OZI833" s="13"/>
      <c r="OZJ833" s="13"/>
      <c r="OZK833" s="13"/>
      <c r="OZL833" s="13"/>
      <c r="OZM833" s="13"/>
      <c r="OZN833" s="13"/>
      <c r="OZO833" s="13"/>
      <c r="OZP833" s="13"/>
      <c r="OZQ833" s="13"/>
      <c r="OZR833" s="13"/>
      <c r="OZS833" s="13"/>
      <c r="OZT833" s="13"/>
      <c r="OZU833" s="13"/>
      <c r="OZV833" s="13"/>
      <c r="OZW833" s="13"/>
      <c r="OZX833" s="13"/>
      <c r="OZY833" s="13"/>
      <c r="OZZ833" s="13"/>
      <c r="PAA833" s="13"/>
      <c r="PAB833" s="13"/>
      <c r="PAC833" s="13"/>
      <c r="PAD833" s="13"/>
      <c r="PAE833" s="13"/>
      <c r="PAF833" s="13"/>
      <c r="PAG833" s="13"/>
      <c r="PAH833" s="13"/>
      <c r="PAI833" s="13"/>
      <c r="PAJ833" s="13"/>
      <c r="PAK833" s="13"/>
      <c r="PAL833" s="13"/>
      <c r="PAM833" s="13"/>
      <c r="PAN833" s="13"/>
      <c r="PAO833" s="13"/>
      <c r="PAP833" s="13"/>
      <c r="PAQ833" s="13"/>
      <c r="PAR833" s="13"/>
      <c r="PAS833" s="13"/>
      <c r="PAT833" s="13"/>
      <c r="PAU833" s="13"/>
      <c r="PAV833" s="13"/>
      <c r="PAW833" s="13"/>
      <c r="PAX833" s="13"/>
      <c r="PAY833" s="13"/>
      <c r="PAZ833" s="13"/>
      <c r="PBA833" s="13"/>
      <c r="PBB833" s="13"/>
      <c r="PBC833" s="13"/>
      <c r="PBD833" s="13"/>
      <c r="PBE833" s="13"/>
      <c r="PBF833" s="13"/>
      <c r="PBG833" s="13"/>
      <c r="PBH833" s="13"/>
      <c r="PBI833" s="13"/>
      <c r="PBJ833" s="13"/>
      <c r="PBK833" s="13"/>
      <c r="PBL833" s="13"/>
      <c r="PBM833" s="13"/>
      <c r="PBN833" s="13"/>
      <c r="PBO833" s="13"/>
      <c r="PBP833" s="13"/>
      <c r="PBQ833" s="13"/>
      <c r="PBR833" s="13"/>
      <c r="PBS833" s="13"/>
      <c r="PBT833" s="13"/>
      <c r="PBU833" s="13"/>
      <c r="PBV833" s="13"/>
      <c r="PBW833" s="13"/>
      <c r="PBX833" s="13"/>
      <c r="PBY833" s="13"/>
      <c r="PBZ833" s="13"/>
      <c r="PCA833" s="13"/>
      <c r="PCB833" s="13"/>
      <c r="PCC833" s="13"/>
      <c r="PCD833" s="13"/>
      <c r="PCE833" s="13"/>
      <c r="PCF833" s="13"/>
      <c r="PCG833" s="13"/>
      <c r="PCH833" s="13"/>
      <c r="PCI833" s="13"/>
      <c r="PCJ833" s="13"/>
      <c r="PCK833" s="13"/>
      <c r="PCL833" s="13"/>
      <c r="PCM833" s="13"/>
      <c r="PCN833" s="13"/>
      <c r="PCO833" s="13"/>
      <c r="PCP833" s="13"/>
      <c r="PCQ833" s="13"/>
      <c r="PCR833" s="13"/>
      <c r="PCS833" s="13"/>
      <c r="PCT833" s="13"/>
      <c r="PCU833" s="13"/>
      <c r="PCV833" s="13"/>
      <c r="PCW833" s="13"/>
      <c r="PCX833" s="13"/>
      <c r="PCY833" s="13"/>
      <c r="PCZ833" s="13"/>
      <c r="PDA833" s="13"/>
      <c r="PDB833" s="13"/>
      <c r="PDC833" s="13"/>
      <c r="PDD833" s="13"/>
      <c r="PDE833" s="13"/>
      <c r="PDF833" s="13"/>
      <c r="PDG833" s="13"/>
      <c r="PDH833" s="13"/>
      <c r="PDI833" s="13"/>
      <c r="PDJ833" s="13"/>
      <c r="PDK833" s="13"/>
      <c r="PDL833" s="13"/>
      <c r="PDM833" s="13"/>
      <c r="PDN833" s="13"/>
      <c r="PDO833" s="13"/>
      <c r="PDP833" s="13"/>
      <c r="PDQ833" s="13"/>
      <c r="PDR833" s="13"/>
      <c r="PDS833" s="13"/>
      <c r="PDT833" s="13"/>
      <c r="PDU833" s="13"/>
      <c r="PDV833" s="13"/>
      <c r="PDW833" s="13"/>
      <c r="PDX833" s="13"/>
      <c r="PDY833" s="13"/>
      <c r="PDZ833" s="13"/>
      <c r="PEA833" s="13"/>
      <c r="PEB833" s="13"/>
      <c r="PEC833" s="13"/>
      <c r="PED833" s="13"/>
      <c r="PEE833" s="13"/>
      <c r="PEF833" s="13"/>
      <c r="PEG833" s="13"/>
      <c r="PEH833" s="13"/>
      <c r="PEI833" s="13"/>
      <c r="PEJ833" s="13"/>
      <c r="PEK833" s="13"/>
      <c r="PEL833" s="13"/>
      <c r="PEM833" s="13"/>
      <c r="PEN833" s="13"/>
      <c r="PEO833" s="13"/>
      <c r="PEP833" s="13"/>
      <c r="PEQ833" s="13"/>
      <c r="PER833" s="13"/>
      <c r="PES833" s="13"/>
      <c r="PET833" s="13"/>
      <c r="PEU833" s="13"/>
      <c r="PEV833" s="13"/>
      <c r="PEW833" s="13"/>
      <c r="PEX833" s="13"/>
      <c r="PEY833" s="13"/>
      <c r="PEZ833" s="13"/>
      <c r="PFA833" s="13"/>
      <c r="PFB833" s="13"/>
      <c r="PFC833" s="13"/>
      <c r="PFD833" s="13"/>
      <c r="PFE833" s="13"/>
      <c r="PFF833" s="13"/>
      <c r="PFG833" s="13"/>
      <c r="PFH833" s="13"/>
      <c r="PFI833" s="13"/>
      <c r="PFJ833" s="13"/>
      <c r="PFK833" s="13"/>
      <c r="PFL833" s="13"/>
      <c r="PFM833" s="13"/>
      <c r="PFN833" s="13"/>
      <c r="PFO833" s="13"/>
      <c r="PFP833" s="13"/>
      <c r="PFQ833" s="13"/>
      <c r="PFR833" s="13"/>
      <c r="PFS833" s="13"/>
      <c r="PFT833" s="13"/>
      <c r="PFU833" s="13"/>
      <c r="PFV833" s="13"/>
      <c r="PFW833" s="13"/>
      <c r="PFX833" s="13"/>
      <c r="PFY833" s="13"/>
      <c r="PFZ833" s="13"/>
      <c r="PGA833" s="13"/>
      <c r="PGB833" s="13"/>
      <c r="PGC833" s="13"/>
      <c r="PGD833" s="13"/>
      <c r="PGE833" s="13"/>
      <c r="PGF833" s="13"/>
      <c r="PGG833" s="13"/>
      <c r="PGH833" s="13"/>
      <c r="PGI833" s="13"/>
      <c r="PGJ833" s="13"/>
      <c r="PGK833" s="13"/>
      <c r="PGL833" s="13"/>
      <c r="PGM833" s="13"/>
      <c r="PGN833" s="13"/>
      <c r="PGO833" s="13"/>
      <c r="PGP833" s="13"/>
      <c r="PGQ833" s="13"/>
      <c r="PGR833" s="13"/>
      <c r="PGS833" s="13"/>
      <c r="PGT833" s="13"/>
      <c r="PGU833" s="13"/>
      <c r="PGV833" s="13"/>
      <c r="PGW833" s="13"/>
      <c r="PGX833" s="13"/>
      <c r="PGY833" s="13"/>
      <c r="PGZ833" s="13"/>
      <c r="PHA833" s="13"/>
      <c r="PHB833" s="13"/>
      <c r="PHC833" s="13"/>
      <c r="PHD833" s="13"/>
      <c r="PHE833" s="13"/>
      <c r="PHF833" s="13"/>
      <c r="PHG833" s="13"/>
      <c r="PHH833" s="13"/>
      <c r="PHI833" s="13"/>
      <c r="PHJ833" s="13"/>
      <c r="PHK833" s="13"/>
      <c r="PHL833" s="13"/>
      <c r="PHM833" s="13"/>
      <c r="PHN833" s="13"/>
      <c r="PHO833" s="13"/>
      <c r="PHP833" s="13"/>
      <c r="PHQ833" s="13"/>
      <c r="PHR833" s="13"/>
      <c r="PHS833" s="13"/>
      <c r="PHT833" s="13"/>
      <c r="PHU833" s="13"/>
      <c r="PHV833" s="13"/>
      <c r="PHW833" s="13"/>
      <c r="PHX833" s="13"/>
      <c r="PHY833" s="13"/>
      <c r="PHZ833" s="13"/>
      <c r="PIA833" s="13"/>
      <c r="PIB833" s="13"/>
      <c r="PIC833" s="13"/>
      <c r="PID833" s="13"/>
      <c r="PIE833" s="13"/>
      <c r="PIF833" s="13"/>
      <c r="PIG833" s="13"/>
      <c r="PIH833" s="13"/>
      <c r="PII833" s="13"/>
      <c r="PIJ833" s="13"/>
      <c r="PIK833" s="13"/>
      <c r="PIL833" s="13"/>
      <c r="PIM833" s="13"/>
      <c r="PIN833" s="13"/>
      <c r="PIO833" s="13"/>
      <c r="PIP833" s="13"/>
      <c r="PIQ833" s="13"/>
      <c r="PIR833" s="13"/>
      <c r="PIS833" s="13"/>
      <c r="PIT833" s="13"/>
      <c r="PIU833" s="13"/>
      <c r="PIV833" s="13"/>
      <c r="PIW833" s="13"/>
      <c r="PIX833" s="13"/>
      <c r="PIY833" s="13"/>
      <c r="PIZ833" s="13"/>
      <c r="PJA833" s="13"/>
      <c r="PJB833" s="13"/>
      <c r="PJC833" s="13"/>
      <c r="PJD833" s="13"/>
      <c r="PJE833" s="13"/>
      <c r="PJF833" s="13"/>
      <c r="PJG833" s="13"/>
      <c r="PJH833" s="13"/>
      <c r="PJI833" s="13"/>
      <c r="PJJ833" s="13"/>
      <c r="PJK833" s="13"/>
      <c r="PJL833" s="13"/>
      <c r="PJM833" s="13"/>
      <c r="PJN833" s="13"/>
      <c r="PJO833" s="13"/>
      <c r="PJP833" s="13"/>
      <c r="PJQ833" s="13"/>
      <c r="PJR833" s="13"/>
      <c r="PJS833" s="13"/>
      <c r="PJT833" s="13"/>
      <c r="PJU833" s="13"/>
      <c r="PJV833" s="13"/>
      <c r="PJW833" s="13"/>
      <c r="PJX833" s="13"/>
      <c r="PJY833" s="13"/>
      <c r="PJZ833" s="13"/>
      <c r="PKA833" s="13"/>
      <c r="PKB833" s="13"/>
      <c r="PKC833" s="13"/>
      <c r="PKD833" s="13"/>
      <c r="PKE833" s="13"/>
      <c r="PKF833" s="13"/>
      <c r="PKG833" s="13"/>
      <c r="PKH833" s="13"/>
      <c r="PKI833" s="13"/>
      <c r="PKJ833" s="13"/>
      <c r="PKK833" s="13"/>
      <c r="PKL833" s="13"/>
      <c r="PKM833" s="13"/>
      <c r="PKN833" s="13"/>
      <c r="PKO833" s="13"/>
      <c r="PKP833" s="13"/>
      <c r="PKQ833" s="13"/>
      <c r="PKR833" s="13"/>
      <c r="PKS833" s="13"/>
      <c r="PKT833" s="13"/>
      <c r="PKU833" s="13"/>
      <c r="PKV833" s="13"/>
      <c r="PKW833" s="13"/>
      <c r="PKX833" s="13"/>
      <c r="PKY833" s="13"/>
      <c r="PKZ833" s="13"/>
      <c r="PLA833" s="13"/>
      <c r="PLB833" s="13"/>
      <c r="PLC833" s="13"/>
      <c r="PLD833" s="13"/>
      <c r="PLE833" s="13"/>
      <c r="PLF833" s="13"/>
      <c r="PLG833" s="13"/>
      <c r="PLH833" s="13"/>
      <c r="PLI833" s="13"/>
      <c r="PLJ833" s="13"/>
      <c r="PLK833" s="13"/>
      <c r="PLL833" s="13"/>
      <c r="PLM833" s="13"/>
      <c r="PLN833" s="13"/>
      <c r="PLO833" s="13"/>
      <c r="PLP833" s="13"/>
      <c r="PLQ833" s="13"/>
      <c r="PLR833" s="13"/>
      <c r="PLS833" s="13"/>
      <c r="PLT833" s="13"/>
      <c r="PLU833" s="13"/>
      <c r="PLV833" s="13"/>
      <c r="PLW833" s="13"/>
      <c r="PLX833" s="13"/>
      <c r="PLY833" s="13"/>
      <c r="PLZ833" s="13"/>
      <c r="PMA833" s="13"/>
      <c r="PMB833" s="13"/>
      <c r="PMC833" s="13"/>
      <c r="PMD833" s="13"/>
      <c r="PME833" s="13"/>
      <c r="PMF833" s="13"/>
      <c r="PMG833" s="13"/>
      <c r="PMH833" s="13"/>
      <c r="PMI833" s="13"/>
      <c r="PMJ833" s="13"/>
      <c r="PMK833" s="13"/>
      <c r="PML833" s="13"/>
      <c r="PMM833" s="13"/>
      <c r="PMN833" s="13"/>
      <c r="PMO833" s="13"/>
      <c r="PMP833" s="13"/>
      <c r="PMQ833" s="13"/>
      <c r="PMR833" s="13"/>
      <c r="PMS833" s="13"/>
      <c r="PMT833" s="13"/>
      <c r="PMU833" s="13"/>
      <c r="PMV833" s="13"/>
      <c r="PMW833" s="13"/>
      <c r="PMX833" s="13"/>
      <c r="PMY833" s="13"/>
      <c r="PMZ833" s="13"/>
      <c r="PNA833" s="13"/>
      <c r="PNB833" s="13"/>
      <c r="PNC833" s="13"/>
      <c r="PND833" s="13"/>
      <c r="PNE833" s="13"/>
      <c r="PNF833" s="13"/>
      <c r="PNG833" s="13"/>
      <c r="PNH833" s="13"/>
      <c r="PNI833" s="13"/>
      <c r="PNJ833" s="13"/>
      <c r="PNK833" s="13"/>
      <c r="PNL833" s="13"/>
      <c r="PNM833" s="13"/>
      <c r="PNN833" s="13"/>
      <c r="PNO833" s="13"/>
      <c r="PNP833" s="13"/>
      <c r="PNQ833" s="13"/>
      <c r="PNR833" s="13"/>
      <c r="PNS833" s="13"/>
      <c r="PNT833" s="13"/>
      <c r="PNU833" s="13"/>
      <c r="PNV833" s="13"/>
      <c r="PNW833" s="13"/>
      <c r="PNX833" s="13"/>
      <c r="PNY833" s="13"/>
      <c r="PNZ833" s="13"/>
      <c r="POA833" s="13"/>
      <c r="POB833" s="13"/>
      <c r="POC833" s="13"/>
      <c r="POD833" s="13"/>
      <c r="POE833" s="13"/>
      <c r="POF833" s="13"/>
      <c r="POG833" s="13"/>
      <c r="POH833" s="13"/>
      <c r="POI833" s="13"/>
      <c r="POJ833" s="13"/>
      <c r="POK833" s="13"/>
      <c r="POL833" s="13"/>
      <c r="POM833" s="13"/>
      <c r="PON833" s="13"/>
      <c r="POO833" s="13"/>
      <c r="POP833" s="13"/>
      <c r="POQ833" s="13"/>
      <c r="POR833" s="13"/>
      <c r="POS833" s="13"/>
      <c r="POT833" s="13"/>
      <c r="POU833" s="13"/>
      <c r="POV833" s="13"/>
      <c r="POW833" s="13"/>
      <c r="POX833" s="13"/>
      <c r="POY833" s="13"/>
      <c r="POZ833" s="13"/>
      <c r="PPA833" s="13"/>
      <c r="PPB833" s="13"/>
      <c r="PPC833" s="13"/>
      <c r="PPD833" s="13"/>
      <c r="PPE833" s="13"/>
      <c r="PPF833" s="13"/>
      <c r="PPG833" s="13"/>
      <c r="PPH833" s="13"/>
      <c r="PPI833" s="13"/>
      <c r="PPJ833" s="13"/>
      <c r="PPK833" s="13"/>
      <c r="PPL833" s="13"/>
      <c r="PPM833" s="13"/>
      <c r="PPN833" s="13"/>
      <c r="PPO833" s="13"/>
      <c r="PPP833" s="13"/>
      <c r="PPQ833" s="13"/>
      <c r="PPR833" s="13"/>
      <c r="PPS833" s="13"/>
      <c r="PPT833" s="13"/>
      <c r="PPU833" s="13"/>
      <c r="PPV833" s="13"/>
      <c r="PPW833" s="13"/>
      <c r="PPX833" s="13"/>
      <c r="PPY833" s="13"/>
      <c r="PPZ833" s="13"/>
      <c r="PQA833" s="13"/>
      <c r="PQB833" s="13"/>
      <c r="PQC833" s="13"/>
      <c r="PQD833" s="13"/>
      <c r="PQE833" s="13"/>
      <c r="PQF833" s="13"/>
      <c r="PQG833" s="13"/>
      <c r="PQH833" s="13"/>
      <c r="PQI833" s="13"/>
      <c r="PQJ833" s="13"/>
      <c r="PQK833" s="13"/>
      <c r="PQL833" s="13"/>
      <c r="PQM833" s="13"/>
      <c r="PQN833" s="13"/>
      <c r="PQO833" s="13"/>
      <c r="PQP833" s="13"/>
      <c r="PQQ833" s="13"/>
      <c r="PQR833" s="13"/>
      <c r="PQS833" s="13"/>
      <c r="PQT833" s="13"/>
      <c r="PQU833" s="13"/>
      <c r="PQV833" s="13"/>
      <c r="PQW833" s="13"/>
      <c r="PQX833" s="13"/>
      <c r="PQY833" s="13"/>
      <c r="PQZ833" s="13"/>
      <c r="PRA833" s="13"/>
      <c r="PRB833" s="13"/>
      <c r="PRC833" s="13"/>
      <c r="PRD833" s="13"/>
      <c r="PRE833" s="13"/>
      <c r="PRF833" s="13"/>
      <c r="PRG833" s="13"/>
      <c r="PRH833" s="13"/>
      <c r="PRI833" s="13"/>
      <c r="PRJ833" s="13"/>
      <c r="PRK833" s="13"/>
      <c r="PRL833" s="13"/>
      <c r="PRM833" s="13"/>
      <c r="PRN833" s="13"/>
      <c r="PRO833" s="13"/>
      <c r="PRP833" s="13"/>
      <c r="PRQ833" s="13"/>
      <c r="PRR833" s="13"/>
      <c r="PRS833" s="13"/>
      <c r="PRT833" s="13"/>
      <c r="PRU833" s="13"/>
      <c r="PRV833" s="13"/>
      <c r="PRW833" s="13"/>
      <c r="PRX833" s="13"/>
      <c r="PRY833" s="13"/>
      <c r="PRZ833" s="13"/>
      <c r="PSA833" s="13"/>
      <c r="PSB833" s="13"/>
      <c r="PSC833" s="13"/>
      <c r="PSD833" s="13"/>
      <c r="PSE833" s="13"/>
      <c r="PSF833" s="13"/>
      <c r="PSG833" s="13"/>
      <c r="PSH833" s="13"/>
      <c r="PSI833" s="13"/>
      <c r="PSJ833" s="13"/>
      <c r="PSK833" s="13"/>
      <c r="PSL833" s="13"/>
      <c r="PSM833" s="13"/>
      <c r="PSN833" s="13"/>
      <c r="PSO833" s="13"/>
      <c r="PSP833" s="13"/>
      <c r="PSQ833" s="13"/>
      <c r="PSR833" s="13"/>
      <c r="PSS833" s="13"/>
      <c r="PST833" s="13"/>
      <c r="PSU833" s="13"/>
      <c r="PSV833" s="13"/>
      <c r="PSW833" s="13"/>
      <c r="PSX833" s="13"/>
      <c r="PSY833" s="13"/>
      <c r="PSZ833" s="13"/>
      <c r="PTA833" s="13"/>
      <c r="PTB833" s="13"/>
      <c r="PTC833" s="13"/>
      <c r="PTD833" s="13"/>
      <c r="PTE833" s="13"/>
      <c r="PTF833" s="13"/>
      <c r="PTG833" s="13"/>
      <c r="PTH833" s="13"/>
      <c r="PTI833" s="13"/>
      <c r="PTJ833" s="13"/>
      <c r="PTK833" s="13"/>
      <c r="PTL833" s="13"/>
      <c r="PTM833" s="13"/>
      <c r="PTN833" s="13"/>
      <c r="PTO833" s="13"/>
      <c r="PTP833" s="13"/>
      <c r="PTQ833" s="13"/>
      <c r="PTR833" s="13"/>
      <c r="PTS833" s="13"/>
      <c r="PTT833" s="13"/>
      <c r="PTU833" s="13"/>
      <c r="PTV833" s="13"/>
      <c r="PTW833" s="13"/>
      <c r="PTX833" s="13"/>
      <c r="PTY833" s="13"/>
      <c r="PTZ833" s="13"/>
      <c r="PUA833" s="13"/>
      <c r="PUB833" s="13"/>
      <c r="PUC833" s="13"/>
      <c r="PUD833" s="13"/>
      <c r="PUE833" s="13"/>
      <c r="PUF833" s="13"/>
      <c r="PUG833" s="13"/>
      <c r="PUH833" s="13"/>
      <c r="PUI833" s="13"/>
      <c r="PUJ833" s="13"/>
      <c r="PUK833" s="13"/>
      <c r="PUL833" s="13"/>
      <c r="PUM833" s="13"/>
      <c r="PUN833" s="13"/>
      <c r="PUO833" s="13"/>
      <c r="PUP833" s="13"/>
      <c r="PUQ833" s="13"/>
      <c r="PUR833" s="13"/>
      <c r="PUS833" s="13"/>
      <c r="PUT833" s="13"/>
      <c r="PUU833" s="13"/>
      <c r="PUV833" s="13"/>
      <c r="PUW833" s="13"/>
      <c r="PUX833" s="13"/>
      <c r="PUY833" s="13"/>
      <c r="PUZ833" s="13"/>
      <c r="PVA833" s="13"/>
      <c r="PVB833" s="13"/>
      <c r="PVC833" s="13"/>
      <c r="PVD833" s="13"/>
      <c r="PVE833" s="13"/>
      <c r="PVF833" s="13"/>
      <c r="PVG833" s="13"/>
      <c r="PVH833" s="13"/>
      <c r="PVI833" s="13"/>
      <c r="PVJ833" s="13"/>
      <c r="PVK833" s="13"/>
      <c r="PVL833" s="13"/>
      <c r="PVM833" s="13"/>
      <c r="PVN833" s="13"/>
      <c r="PVO833" s="13"/>
      <c r="PVP833" s="13"/>
      <c r="PVQ833" s="13"/>
      <c r="PVR833" s="13"/>
      <c r="PVS833" s="13"/>
      <c r="PVT833" s="13"/>
      <c r="PVU833" s="13"/>
      <c r="PVV833" s="13"/>
      <c r="PVW833" s="13"/>
      <c r="PVX833" s="13"/>
      <c r="PVY833" s="13"/>
      <c r="PVZ833" s="13"/>
      <c r="PWA833" s="13"/>
      <c r="PWB833" s="13"/>
      <c r="PWC833" s="13"/>
      <c r="PWD833" s="13"/>
      <c r="PWE833" s="13"/>
      <c r="PWF833" s="13"/>
      <c r="PWG833" s="13"/>
      <c r="PWH833" s="13"/>
      <c r="PWI833" s="13"/>
      <c r="PWJ833" s="13"/>
      <c r="PWK833" s="13"/>
      <c r="PWL833" s="13"/>
      <c r="PWM833" s="13"/>
      <c r="PWN833" s="13"/>
      <c r="PWO833" s="13"/>
      <c r="PWP833" s="13"/>
      <c r="PWQ833" s="13"/>
      <c r="PWR833" s="13"/>
      <c r="PWS833" s="13"/>
      <c r="PWT833" s="13"/>
      <c r="PWU833" s="13"/>
      <c r="PWV833" s="13"/>
      <c r="PWW833" s="13"/>
      <c r="PWX833" s="13"/>
      <c r="PWY833" s="13"/>
      <c r="PWZ833" s="13"/>
      <c r="PXA833" s="13"/>
      <c r="PXB833" s="13"/>
      <c r="PXC833" s="13"/>
      <c r="PXD833" s="13"/>
      <c r="PXE833" s="13"/>
      <c r="PXF833" s="13"/>
      <c r="PXG833" s="13"/>
      <c r="PXH833" s="13"/>
      <c r="PXI833" s="13"/>
      <c r="PXJ833" s="13"/>
      <c r="PXK833" s="13"/>
      <c r="PXL833" s="13"/>
      <c r="PXM833" s="13"/>
      <c r="PXN833" s="13"/>
      <c r="PXO833" s="13"/>
      <c r="PXP833" s="13"/>
      <c r="PXQ833" s="13"/>
      <c r="PXR833" s="13"/>
      <c r="PXS833" s="13"/>
      <c r="PXT833" s="13"/>
      <c r="PXU833" s="13"/>
      <c r="PXV833" s="13"/>
      <c r="PXW833" s="13"/>
      <c r="PXX833" s="13"/>
      <c r="PXY833" s="13"/>
      <c r="PXZ833" s="13"/>
      <c r="PYA833" s="13"/>
      <c r="PYB833" s="13"/>
      <c r="PYC833" s="13"/>
      <c r="PYD833" s="13"/>
      <c r="PYE833" s="13"/>
      <c r="PYF833" s="13"/>
      <c r="PYG833" s="13"/>
      <c r="PYH833" s="13"/>
      <c r="PYI833" s="13"/>
      <c r="PYJ833" s="13"/>
      <c r="PYK833" s="13"/>
      <c r="PYL833" s="13"/>
      <c r="PYM833" s="13"/>
      <c r="PYN833" s="13"/>
      <c r="PYO833" s="13"/>
      <c r="PYP833" s="13"/>
      <c r="PYQ833" s="13"/>
      <c r="PYR833" s="13"/>
      <c r="PYS833" s="13"/>
      <c r="PYT833" s="13"/>
      <c r="PYU833" s="13"/>
      <c r="PYV833" s="13"/>
      <c r="PYW833" s="13"/>
      <c r="PYX833" s="13"/>
      <c r="PYY833" s="13"/>
      <c r="PYZ833" s="13"/>
      <c r="PZA833" s="13"/>
      <c r="PZB833" s="13"/>
      <c r="PZC833" s="13"/>
      <c r="PZD833" s="13"/>
      <c r="PZE833" s="13"/>
      <c r="PZF833" s="13"/>
      <c r="PZG833" s="13"/>
      <c r="PZH833" s="13"/>
      <c r="PZI833" s="13"/>
      <c r="PZJ833" s="13"/>
      <c r="PZK833" s="13"/>
      <c r="PZL833" s="13"/>
      <c r="PZM833" s="13"/>
      <c r="PZN833" s="13"/>
      <c r="PZO833" s="13"/>
      <c r="PZP833" s="13"/>
      <c r="PZQ833" s="13"/>
      <c r="PZR833" s="13"/>
      <c r="PZS833" s="13"/>
      <c r="PZT833" s="13"/>
      <c r="PZU833" s="13"/>
      <c r="PZV833" s="13"/>
      <c r="PZW833" s="13"/>
      <c r="PZX833" s="13"/>
      <c r="PZY833" s="13"/>
      <c r="PZZ833" s="13"/>
      <c r="QAA833" s="13"/>
      <c r="QAB833" s="13"/>
      <c r="QAC833" s="13"/>
      <c r="QAD833" s="13"/>
      <c r="QAE833" s="13"/>
      <c r="QAF833" s="13"/>
      <c r="QAG833" s="13"/>
      <c r="QAH833" s="13"/>
      <c r="QAI833" s="13"/>
      <c r="QAJ833" s="13"/>
      <c r="QAK833" s="13"/>
      <c r="QAL833" s="13"/>
      <c r="QAM833" s="13"/>
      <c r="QAN833" s="13"/>
      <c r="QAO833" s="13"/>
      <c r="QAP833" s="13"/>
      <c r="QAQ833" s="13"/>
      <c r="QAR833" s="13"/>
      <c r="QAS833" s="13"/>
      <c r="QAT833" s="13"/>
      <c r="QAU833" s="13"/>
      <c r="QAV833" s="13"/>
      <c r="QAW833" s="13"/>
      <c r="QAX833" s="13"/>
      <c r="QAY833" s="13"/>
      <c r="QAZ833" s="13"/>
      <c r="QBA833" s="13"/>
      <c r="QBB833" s="13"/>
      <c r="QBC833" s="13"/>
      <c r="QBD833" s="13"/>
      <c r="QBE833" s="13"/>
      <c r="QBF833" s="13"/>
      <c r="QBG833" s="13"/>
      <c r="QBH833" s="13"/>
      <c r="QBI833" s="13"/>
      <c r="QBJ833" s="13"/>
      <c r="QBK833" s="13"/>
      <c r="QBL833" s="13"/>
      <c r="QBM833" s="13"/>
      <c r="QBN833" s="13"/>
      <c r="QBO833" s="13"/>
      <c r="QBP833" s="13"/>
      <c r="QBQ833" s="13"/>
      <c r="QBR833" s="13"/>
      <c r="QBS833" s="13"/>
      <c r="QBT833" s="13"/>
      <c r="QBU833" s="13"/>
      <c r="QBV833" s="13"/>
      <c r="QBW833" s="13"/>
      <c r="QBX833" s="13"/>
      <c r="QBY833" s="13"/>
      <c r="QBZ833" s="13"/>
      <c r="QCA833" s="13"/>
      <c r="QCB833" s="13"/>
      <c r="QCC833" s="13"/>
      <c r="QCD833" s="13"/>
      <c r="QCE833" s="13"/>
      <c r="QCF833" s="13"/>
      <c r="QCG833" s="13"/>
      <c r="QCH833" s="13"/>
      <c r="QCI833" s="13"/>
      <c r="QCJ833" s="13"/>
      <c r="QCK833" s="13"/>
      <c r="QCL833" s="13"/>
      <c r="QCM833" s="13"/>
      <c r="QCN833" s="13"/>
      <c r="QCO833" s="13"/>
      <c r="QCP833" s="13"/>
      <c r="QCQ833" s="13"/>
      <c r="QCR833" s="13"/>
      <c r="QCS833" s="13"/>
      <c r="QCT833" s="13"/>
      <c r="QCU833" s="13"/>
      <c r="QCV833" s="13"/>
      <c r="QCW833" s="13"/>
      <c r="QCX833" s="13"/>
      <c r="QCY833" s="13"/>
      <c r="QCZ833" s="13"/>
      <c r="QDA833" s="13"/>
      <c r="QDB833" s="13"/>
      <c r="QDC833" s="13"/>
      <c r="QDD833" s="13"/>
      <c r="QDE833" s="13"/>
      <c r="QDF833" s="13"/>
      <c r="QDG833" s="13"/>
      <c r="QDH833" s="13"/>
      <c r="QDI833" s="13"/>
      <c r="QDJ833" s="13"/>
      <c r="QDK833" s="13"/>
      <c r="QDL833" s="13"/>
      <c r="QDM833" s="13"/>
      <c r="QDN833" s="13"/>
      <c r="QDO833" s="13"/>
      <c r="QDP833" s="13"/>
      <c r="QDQ833" s="13"/>
      <c r="QDR833" s="13"/>
      <c r="QDS833" s="13"/>
      <c r="QDT833" s="13"/>
      <c r="QDU833" s="13"/>
      <c r="QDV833" s="13"/>
      <c r="QDW833" s="13"/>
      <c r="QDX833" s="13"/>
      <c r="QDY833" s="13"/>
      <c r="QDZ833" s="13"/>
      <c r="QEA833" s="13"/>
      <c r="QEB833" s="13"/>
      <c r="QEC833" s="13"/>
      <c r="QED833" s="13"/>
      <c r="QEE833" s="13"/>
      <c r="QEF833" s="13"/>
      <c r="QEG833" s="13"/>
      <c r="QEH833" s="13"/>
      <c r="QEI833" s="13"/>
      <c r="QEJ833" s="13"/>
      <c r="QEK833" s="13"/>
      <c r="QEL833" s="13"/>
      <c r="QEM833" s="13"/>
      <c r="QEN833" s="13"/>
      <c r="QEO833" s="13"/>
      <c r="QEP833" s="13"/>
      <c r="QEQ833" s="13"/>
      <c r="QER833" s="13"/>
      <c r="QES833" s="13"/>
      <c r="QET833" s="13"/>
      <c r="QEU833" s="13"/>
      <c r="QEV833" s="13"/>
      <c r="QEW833" s="13"/>
      <c r="QEX833" s="13"/>
      <c r="QEY833" s="13"/>
      <c r="QEZ833" s="13"/>
      <c r="QFA833" s="13"/>
      <c r="QFB833" s="13"/>
      <c r="QFC833" s="13"/>
      <c r="QFD833" s="13"/>
      <c r="QFE833" s="13"/>
      <c r="QFF833" s="13"/>
      <c r="QFG833" s="13"/>
      <c r="QFH833" s="13"/>
      <c r="QFI833" s="13"/>
      <c r="QFJ833" s="13"/>
      <c r="QFK833" s="13"/>
      <c r="QFL833" s="13"/>
      <c r="QFM833" s="13"/>
      <c r="QFN833" s="13"/>
      <c r="QFO833" s="13"/>
      <c r="QFP833" s="13"/>
      <c r="QFQ833" s="13"/>
      <c r="QFR833" s="13"/>
      <c r="QFS833" s="13"/>
      <c r="QFT833" s="13"/>
      <c r="QFU833" s="13"/>
      <c r="QFV833" s="13"/>
      <c r="QFW833" s="13"/>
      <c r="QFX833" s="13"/>
      <c r="QFY833" s="13"/>
      <c r="QFZ833" s="13"/>
      <c r="QGA833" s="13"/>
      <c r="QGB833" s="13"/>
      <c r="QGC833" s="13"/>
      <c r="QGD833" s="13"/>
      <c r="QGE833" s="13"/>
      <c r="QGF833" s="13"/>
      <c r="QGG833" s="13"/>
      <c r="QGH833" s="13"/>
      <c r="QGI833" s="13"/>
      <c r="QGJ833" s="13"/>
      <c r="QGK833" s="13"/>
      <c r="QGL833" s="13"/>
      <c r="QGM833" s="13"/>
      <c r="QGN833" s="13"/>
      <c r="QGO833" s="13"/>
      <c r="QGP833" s="13"/>
      <c r="QGQ833" s="13"/>
      <c r="QGR833" s="13"/>
      <c r="QGS833" s="13"/>
      <c r="QGT833" s="13"/>
      <c r="QGU833" s="13"/>
      <c r="QGV833" s="13"/>
      <c r="QGW833" s="13"/>
      <c r="QGX833" s="13"/>
      <c r="QGY833" s="13"/>
      <c r="QGZ833" s="13"/>
      <c r="QHA833" s="13"/>
      <c r="QHB833" s="13"/>
      <c r="QHC833" s="13"/>
      <c r="QHD833" s="13"/>
      <c r="QHE833" s="13"/>
      <c r="QHF833" s="13"/>
      <c r="QHG833" s="13"/>
      <c r="QHH833" s="13"/>
      <c r="QHI833" s="13"/>
      <c r="QHJ833" s="13"/>
      <c r="QHK833" s="13"/>
      <c r="QHL833" s="13"/>
      <c r="QHM833" s="13"/>
      <c r="QHN833" s="13"/>
      <c r="QHO833" s="13"/>
      <c r="QHP833" s="13"/>
      <c r="QHQ833" s="13"/>
      <c r="QHR833" s="13"/>
      <c r="QHS833" s="13"/>
      <c r="QHT833" s="13"/>
      <c r="QHU833" s="13"/>
      <c r="QHV833" s="13"/>
      <c r="QHW833" s="13"/>
      <c r="QHX833" s="13"/>
      <c r="QHY833" s="13"/>
      <c r="QHZ833" s="13"/>
      <c r="QIA833" s="13"/>
      <c r="QIB833" s="13"/>
      <c r="QIC833" s="13"/>
      <c r="QID833" s="13"/>
      <c r="QIE833" s="13"/>
      <c r="QIF833" s="13"/>
      <c r="QIG833" s="13"/>
      <c r="QIH833" s="13"/>
      <c r="QII833" s="13"/>
      <c r="QIJ833" s="13"/>
      <c r="QIK833" s="13"/>
      <c r="QIL833" s="13"/>
      <c r="QIM833" s="13"/>
      <c r="QIN833" s="13"/>
      <c r="QIO833" s="13"/>
      <c r="QIP833" s="13"/>
      <c r="QIQ833" s="13"/>
      <c r="QIR833" s="13"/>
      <c r="QIS833" s="13"/>
      <c r="QIT833" s="13"/>
      <c r="QIU833" s="13"/>
      <c r="QIV833" s="13"/>
      <c r="QIW833" s="13"/>
      <c r="QIX833" s="13"/>
      <c r="QIY833" s="13"/>
      <c r="QIZ833" s="13"/>
      <c r="QJA833" s="13"/>
      <c r="QJB833" s="13"/>
      <c r="QJC833" s="13"/>
      <c r="QJD833" s="13"/>
      <c r="QJE833" s="13"/>
      <c r="QJF833" s="13"/>
      <c r="QJG833" s="13"/>
      <c r="QJH833" s="13"/>
      <c r="QJI833" s="13"/>
      <c r="QJJ833" s="13"/>
      <c r="QJK833" s="13"/>
      <c r="QJL833" s="13"/>
      <c r="QJM833" s="13"/>
      <c r="QJN833" s="13"/>
      <c r="QJO833" s="13"/>
      <c r="QJP833" s="13"/>
      <c r="QJQ833" s="13"/>
      <c r="QJR833" s="13"/>
      <c r="QJS833" s="13"/>
      <c r="QJT833" s="13"/>
      <c r="QJU833" s="13"/>
      <c r="QJV833" s="13"/>
      <c r="QJW833" s="13"/>
      <c r="QJX833" s="13"/>
      <c r="QJY833" s="13"/>
      <c r="QJZ833" s="13"/>
      <c r="QKA833" s="13"/>
      <c r="QKB833" s="13"/>
      <c r="QKC833" s="13"/>
      <c r="QKD833" s="13"/>
      <c r="QKE833" s="13"/>
      <c r="QKF833" s="13"/>
      <c r="QKG833" s="13"/>
      <c r="QKH833" s="13"/>
      <c r="QKI833" s="13"/>
      <c r="QKJ833" s="13"/>
      <c r="QKK833" s="13"/>
      <c r="QKL833" s="13"/>
      <c r="QKM833" s="13"/>
      <c r="QKN833" s="13"/>
      <c r="QKO833" s="13"/>
      <c r="QKP833" s="13"/>
      <c r="QKQ833" s="13"/>
      <c r="QKR833" s="13"/>
      <c r="QKS833" s="13"/>
      <c r="QKT833" s="13"/>
      <c r="QKU833" s="13"/>
      <c r="QKV833" s="13"/>
      <c r="QKW833" s="13"/>
      <c r="QKX833" s="13"/>
      <c r="QKY833" s="13"/>
      <c r="QKZ833" s="13"/>
      <c r="QLA833" s="13"/>
      <c r="QLB833" s="13"/>
      <c r="QLC833" s="13"/>
      <c r="QLD833" s="13"/>
      <c r="QLE833" s="13"/>
      <c r="QLF833" s="13"/>
      <c r="QLG833" s="13"/>
      <c r="QLH833" s="13"/>
      <c r="QLI833" s="13"/>
      <c r="QLJ833" s="13"/>
      <c r="QLK833" s="13"/>
      <c r="QLL833" s="13"/>
      <c r="QLM833" s="13"/>
      <c r="QLN833" s="13"/>
      <c r="QLO833" s="13"/>
      <c r="QLP833" s="13"/>
      <c r="QLQ833" s="13"/>
      <c r="QLR833" s="13"/>
      <c r="QLS833" s="13"/>
      <c r="QLT833" s="13"/>
      <c r="QLU833" s="13"/>
      <c r="QLV833" s="13"/>
      <c r="QLW833" s="13"/>
      <c r="QLX833" s="13"/>
      <c r="QLY833" s="13"/>
      <c r="QLZ833" s="13"/>
      <c r="QMA833" s="13"/>
      <c r="QMB833" s="13"/>
      <c r="QMC833" s="13"/>
      <c r="QMD833" s="13"/>
      <c r="QME833" s="13"/>
      <c r="QMF833" s="13"/>
      <c r="QMG833" s="13"/>
      <c r="QMH833" s="13"/>
      <c r="QMI833" s="13"/>
      <c r="QMJ833" s="13"/>
      <c r="QMK833" s="13"/>
      <c r="QML833" s="13"/>
      <c r="QMM833" s="13"/>
      <c r="QMN833" s="13"/>
      <c r="QMO833" s="13"/>
      <c r="QMP833" s="13"/>
      <c r="QMQ833" s="13"/>
      <c r="QMR833" s="13"/>
      <c r="QMS833" s="13"/>
      <c r="QMT833" s="13"/>
      <c r="QMU833" s="13"/>
      <c r="QMV833" s="13"/>
      <c r="QMW833" s="13"/>
      <c r="QMX833" s="13"/>
      <c r="QMY833" s="13"/>
      <c r="QMZ833" s="13"/>
      <c r="QNA833" s="13"/>
      <c r="QNB833" s="13"/>
      <c r="QNC833" s="13"/>
      <c r="QND833" s="13"/>
      <c r="QNE833" s="13"/>
      <c r="QNF833" s="13"/>
      <c r="QNG833" s="13"/>
      <c r="QNH833" s="13"/>
      <c r="QNI833" s="13"/>
      <c r="QNJ833" s="13"/>
      <c r="QNK833" s="13"/>
      <c r="QNL833" s="13"/>
      <c r="QNM833" s="13"/>
      <c r="QNN833" s="13"/>
      <c r="QNO833" s="13"/>
      <c r="QNP833" s="13"/>
      <c r="QNQ833" s="13"/>
      <c r="QNR833" s="13"/>
      <c r="QNS833" s="13"/>
      <c r="QNT833" s="13"/>
      <c r="QNU833" s="13"/>
      <c r="QNV833" s="13"/>
      <c r="QNW833" s="13"/>
      <c r="QNX833" s="13"/>
      <c r="QNY833" s="13"/>
      <c r="QNZ833" s="13"/>
      <c r="QOA833" s="13"/>
      <c r="QOB833" s="13"/>
      <c r="QOC833" s="13"/>
      <c r="QOD833" s="13"/>
      <c r="QOE833" s="13"/>
      <c r="QOF833" s="13"/>
      <c r="QOG833" s="13"/>
      <c r="QOH833" s="13"/>
      <c r="QOI833" s="13"/>
      <c r="QOJ833" s="13"/>
      <c r="QOK833" s="13"/>
      <c r="QOL833" s="13"/>
      <c r="QOM833" s="13"/>
      <c r="QON833" s="13"/>
      <c r="QOO833" s="13"/>
      <c r="QOP833" s="13"/>
      <c r="QOQ833" s="13"/>
      <c r="QOR833" s="13"/>
      <c r="QOS833" s="13"/>
      <c r="QOT833" s="13"/>
      <c r="QOU833" s="13"/>
      <c r="QOV833" s="13"/>
      <c r="QOW833" s="13"/>
      <c r="QOX833" s="13"/>
      <c r="QOY833" s="13"/>
      <c r="QOZ833" s="13"/>
      <c r="QPA833" s="13"/>
      <c r="QPB833" s="13"/>
      <c r="QPC833" s="13"/>
      <c r="QPD833" s="13"/>
      <c r="QPE833" s="13"/>
      <c r="QPF833" s="13"/>
      <c r="QPG833" s="13"/>
      <c r="QPH833" s="13"/>
      <c r="QPI833" s="13"/>
      <c r="QPJ833" s="13"/>
      <c r="QPK833" s="13"/>
      <c r="QPL833" s="13"/>
      <c r="QPM833" s="13"/>
      <c r="QPN833" s="13"/>
      <c r="QPO833" s="13"/>
      <c r="QPP833" s="13"/>
      <c r="QPQ833" s="13"/>
      <c r="QPR833" s="13"/>
      <c r="QPS833" s="13"/>
      <c r="QPT833" s="13"/>
      <c r="QPU833" s="13"/>
      <c r="QPV833" s="13"/>
      <c r="QPW833" s="13"/>
      <c r="QPX833" s="13"/>
      <c r="QPY833" s="13"/>
      <c r="QPZ833" s="13"/>
      <c r="QQA833" s="13"/>
      <c r="QQB833" s="13"/>
      <c r="QQC833" s="13"/>
      <c r="QQD833" s="13"/>
      <c r="QQE833" s="13"/>
      <c r="QQF833" s="13"/>
      <c r="QQG833" s="13"/>
      <c r="QQH833" s="13"/>
      <c r="QQI833" s="13"/>
      <c r="QQJ833" s="13"/>
      <c r="QQK833" s="13"/>
      <c r="QQL833" s="13"/>
      <c r="QQM833" s="13"/>
      <c r="QQN833" s="13"/>
      <c r="QQO833" s="13"/>
      <c r="QQP833" s="13"/>
      <c r="QQQ833" s="13"/>
      <c r="QQR833" s="13"/>
      <c r="QQS833" s="13"/>
      <c r="QQT833" s="13"/>
      <c r="QQU833" s="13"/>
      <c r="QQV833" s="13"/>
      <c r="QQW833" s="13"/>
      <c r="QQX833" s="13"/>
      <c r="QQY833" s="13"/>
      <c r="QQZ833" s="13"/>
      <c r="QRA833" s="13"/>
      <c r="QRB833" s="13"/>
      <c r="QRC833" s="13"/>
      <c r="QRD833" s="13"/>
      <c r="QRE833" s="13"/>
      <c r="QRF833" s="13"/>
      <c r="QRG833" s="13"/>
      <c r="QRH833" s="13"/>
      <c r="QRI833" s="13"/>
      <c r="QRJ833" s="13"/>
      <c r="QRK833" s="13"/>
      <c r="QRL833" s="13"/>
      <c r="QRM833" s="13"/>
      <c r="QRN833" s="13"/>
      <c r="QRO833" s="13"/>
      <c r="QRP833" s="13"/>
      <c r="QRQ833" s="13"/>
      <c r="QRR833" s="13"/>
      <c r="QRS833" s="13"/>
      <c r="QRT833" s="13"/>
      <c r="QRU833" s="13"/>
      <c r="QRV833" s="13"/>
      <c r="QRW833" s="13"/>
      <c r="QRX833" s="13"/>
      <c r="QRY833" s="13"/>
      <c r="QRZ833" s="13"/>
      <c r="QSA833" s="13"/>
      <c r="QSB833" s="13"/>
      <c r="QSC833" s="13"/>
      <c r="QSD833" s="13"/>
      <c r="QSE833" s="13"/>
      <c r="QSF833" s="13"/>
      <c r="QSG833" s="13"/>
      <c r="QSH833" s="13"/>
      <c r="QSI833" s="13"/>
      <c r="QSJ833" s="13"/>
      <c r="QSK833" s="13"/>
      <c r="QSL833" s="13"/>
      <c r="QSM833" s="13"/>
      <c r="QSN833" s="13"/>
      <c r="QSO833" s="13"/>
      <c r="QSP833" s="13"/>
      <c r="QSQ833" s="13"/>
      <c r="QSR833" s="13"/>
      <c r="QSS833" s="13"/>
      <c r="QST833" s="13"/>
      <c r="QSU833" s="13"/>
      <c r="QSV833" s="13"/>
      <c r="QSW833" s="13"/>
      <c r="QSX833" s="13"/>
      <c r="QSY833" s="13"/>
      <c r="QSZ833" s="13"/>
      <c r="QTA833" s="13"/>
      <c r="QTB833" s="13"/>
      <c r="QTC833" s="13"/>
      <c r="QTD833" s="13"/>
      <c r="QTE833" s="13"/>
      <c r="QTF833" s="13"/>
      <c r="QTG833" s="13"/>
      <c r="QTH833" s="13"/>
      <c r="QTI833" s="13"/>
      <c r="QTJ833" s="13"/>
      <c r="QTK833" s="13"/>
      <c r="QTL833" s="13"/>
      <c r="QTM833" s="13"/>
      <c r="QTN833" s="13"/>
      <c r="QTO833" s="13"/>
      <c r="QTP833" s="13"/>
      <c r="QTQ833" s="13"/>
      <c r="QTR833" s="13"/>
      <c r="QTS833" s="13"/>
      <c r="QTT833" s="13"/>
      <c r="QTU833" s="13"/>
      <c r="QTV833" s="13"/>
      <c r="QTW833" s="13"/>
      <c r="QTX833" s="13"/>
      <c r="QTY833" s="13"/>
      <c r="QTZ833" s="13"/>
      <c r="QUA833" s="13"/>
      <c r="QUB833" s="13"/>
      <c r="QUC833" s="13"/>
      <c r="QUD833" s="13"/>
      <c r="QUE833" s="13"/>
      <c r="QUF833" s="13"/>
      <c r="QUG833" s="13"/>
      <c r="QUH833" s="13"/>
      <c r="QUI833" s="13"/>
      <c r="QUJ833" s="13"/>
      <c r="QUK833" s="13"/>
      <c r="QUL833" s="13"/>
      <c r="QUM833" s="13"/>
      <c r="QUN833" s="13"/>
      <c r="QUO833" s="13"/>
      <c r="QUP833" s="13"/>
      <c r="QUQ833" s="13"/>
      <c r="QUR833" s="13"/>
      <c r="QUS833" s="13"/>
      <c r="QUT833" s="13"/>
      <c r="QUU833" s="13"/>
      <c r="QUV833" s="13"/>
      <c r="QUW833" s="13"/>
      <c r="QUX833" s="13"/>
      <c r="QUY833" s="13"/>
      <c r="QUZ833" s="13"/>
      <c r="QVA833" s="13"/>
      <c r="QVB833" s="13"/>
      <c r="QVC833" s="13"/>
      <c r="QVD833" s="13"/>
      <c r="QVE833" s="13"/>
      <c r="QVF833" s="13"/>
      <c r="QVG833" s="13"/>
      <c r="QVH833" s="13"/>
      <c r="QVI833" s="13"/>
      <c r="QVJ833" s="13"/>
      <c r="QVK833" s="13"/>
      <c r="QVL833" s="13"/>
      <c r="QVM833" s="13"/>
      <c r="QVN833" s="13"/>
      <c r="QVO833" s="13"/>
      <c r="QVP833" s="13"/>
      <c r="QVQ833" s="13"/>
      <c r="QVR833" s="13"/>
      <c r="QVS833" s="13"/>
      <c r="QVT833" s="13"/>
      <c r="QVU833" s="13"/>
      <c r="QVV833" s="13"/>
      <c r="QVW833" s="13"/>
      <c r="QVX833" s="13"/>
      <c r="QVY833" s="13"/>
      <c r="QVZ833" s="13"/>
      <c r="QWA833" s="13"/>
      <c r="QWB833" s="13"/>
      <c r="QWC833" s="13"/>
      <c r="QWD833" s="13"/>
      <c r="QWE833" s="13"/>
      <c r="QWF833" s="13"/>
      <c r="QWG833" s="13"/>
      <c r="QWH833" s="13"/>
      <c r="QWI833" s="13"/>
      <c r="QWJ833" s="13"/>
      <c r="QWK833" s="13"/>
      <c r="QWL833" s="13"/>
      <c r="QWM833" s="13"/>
      <c r="QWN833" s="13"/>
      <c r="QWO833" s="13"/>
      <c r="QWP833" s="13"/>
      <c r="QWQ833" s="13"/>
      <c r="QWR833" s="13"/>
      <c r="QWS833" s="13"/>
      <c r="QWT833" s="13"/>
      <c r="QWU833" s="13"/>
      <c r="QWV833" s="13"/>
      <c r="QWW833" s="13"/>
      <c r="QWX833" s="13"/>
      <c r="QWY833" s="13"/>
      <c r="QWZ833" s="13"/>
      <c r="QXA833" s="13"/>
      <c r="QXB833" s="13"/>
      <c r="QXC833" s="13"/>
      <c r="QXD833" s="13"/>
      <c r="QXE833" s="13"/>
      <c r="QXF833" s="13"/>
      <c r="QXG833" s="13"/>
      <c r="QXH833" s="13"/>
      <c r="QXI833" s="13"/>
      <c r="QXJ833" s="13"/>
      <c r="QXK833" s="13"/>
      <c r="QXL833" s="13"/>
      <c r="QXM833" s="13"/>
      <c r="QXN833" s="13"/>
      <c r="QXO833" s="13"/>
      <c r="QXP833" s="13"/>
      <c r="QXQ833" s="13"/>
      <c r="QXR833" s="13"/>
      <c r="QXS833" s="13"/>
      <c r="QXT833" s="13"/>
      <c r="QXU833" s="13"/>
      <c r="QXV833" s="13"/>
      <c r="QXW833" s="13"/>
      <c r="QXX833" s="13"/>
      <c r="QXY833" s="13"/>
      <c r="QXZ833" s="13"/>
      <c r="QYA833" s="13"/>
      <c r="QYB833" s="13"/>
      <c r="QYC833" s="13"/>
      <c r="QYD833" s="13"/>
      <c r="QYE833" s="13"/>
      <c r="QYF833" s="13"/>
      <c r="QYG833" s="13"/>
      <c r="QYH833" s="13"/>
      <c r="QYI833" s="13"/>
      <c r="QYJ833" s="13"/>
      <c r="QYK833" s="13"/>
      <c r="QYL833" s="13"/>
      <c r="QYM833" s="13"/>
      <c r="QYN833" s="13"/>
      <c r="QYO833" s="13"/>
      <c r="QYP833" s="13"/>
      <c r="QYQ833" s="13"/>
      <c r="QYR833" s="13"/>
      <c r="QYS833" s="13"/>
      <c r="QYT833" s="13"/>
      <c r="QYU833" s="13"/>
      <c r="QYV833" s="13"/>
      <c r="QYW833" s="13"/>
      <c r="QYX833" s="13"/>
      <c r="QYY833" s="13"/>
      <c r="QYZ833" s="13"/>
      <c r="QZA833" s="13"/>
      <c r="QZB833" s="13"/>
      <c r="QZC833" s="13"/>
      <c r="QZD833" s="13"/>
      <c r="QZE833" s="13"/>
      <c r="QZF833" s="13"/>
      <c r="QZG833" s="13"/>
      <c r="QZH833" s="13"/>
      <c r="QZI833" s="13"/>
      <c r="QZJ833" s="13"/>
      <c r="QZK833" s="13"/>
      <c r="QZL833" s="13"/>
      <c r="QZM833" s="13"/>
      <c r="QZN833" s="13"/>
      <c r="QZO833" s="13"/>
      <c r="QZP833" s="13"/>
      <c r="QZQ833" s="13"/>
      <c r="QZR833" s="13"/>
      <c r="QZS833" s="13"/>
      <c r="QZT833" s="13"/>
      <c r="QZU833" s="13"/>
      <c r="QZV833" s="13"/>
      <c r="QZW833" s="13"/>
      <c r="QZX833" s="13"/>
      <c r="QZY833" s="13"/>
      <c r="QZZ833" s="13"/>
      <c r="RAA833" s="13"/>
      <c r="RAB833" s="13"/>
      <c r="RAC833" s="13"/>
      <c r="RAD833" s="13"/>
      <c r="RAE833" s="13"/>
      <c r="RAF833" s="13"/>
      <c r="RAG833" s="13"/>
      <c r="RAH833" s="13"/>
      <c r="RAI833" s="13"/>
      <c r="RAJ833" s="13"/>
      <c r="RAK833" s="13"/>
      <c r="RAL833" s="13"/>
      <c r="RAM833" s="13"/>
      <c r="RAN833" s="13"/>
      <c r="RAO833" s="13"/>
      <c r="RAP833" s="13"/>
      <c r="RAQ833" s="13"/>
      <c r="RAR833" s="13"/>
      <c r="RAS833" s="13"/>
      <c r="RAT833" s="13"/>
      <c r="RAU833" s="13"/>
      <c r="RAV833" s="13"/>
      <c r="RAW833" s="13"/>
      <c r="RAX833" s="13"/>
      <c r="RAY833" s="13"/>
      <c r="RAZ833" s="13"/>
      <c r="RBA833" s="13"/>
      <c r="RBB833" s="13"/>
      <c r="RBC833" s="13"/>
      <c r="RBD833" s="13"/>
      <c r="RBE833" s="13"/>
      <c r="RBF833" s="13"/>
      <c r="RBG833" s="13"/>
      <c r="RBH833" s="13"/>
      <c r="RBI833" s="13"/>
      <c r="RBJ833" s="13"/>
      <c r="RBK833" s="13"/>
      <c r="RBL833" s="13"/>
      <c r="RBM833" s="13"/>
      <c r="RBN833" s="13"/>
      <c r="RBO833" s="13"/>
      <c r="RBP833" s="13"/>
      <c r="RBQ833" s="13"/>
      <c r="RBR833" s="13"/>
      <c r="RBS833" s="13"/>
      <c r="RBT833" s="13"/>
      <c r="RBU833" s="13"/>
      <c r="RBV833" s="13"/>
      <c r="RBW833" s="13"/>
      <c r="RBX833" s="13"/>
      <c r="RBY833" s="13"/>
      <c r="RBZ833" s="13"/>
      <c r="RCA833" s="13"/>
      <c r="RCB833" s="13"/>
      <c r="RCC833" s="13"/>
      <c r="RCD833" s="13"/>
      <c r="RCE833" s="13"/>
      <c r="RCF833" s="13"/>
      <c r="RCG833" s="13"/>
      <c r="RCH833" s="13"/>
      <c r="RCI833" s="13"/>
      <c r="RCJ833" s="13"/>
      <c r="RCK833" s="13"/>
      <c r="RCL833" s="13"/>
      <c r="RCM833" s="13"/>
      <c r="RCN833" s="13"/>
      <c r="RCO833" s="13"/>
      <c r="RCP833" s="13"/>
      <c r="RCQ833" s="13"/>
      <c r="RCR833" s="13"/>
      <c r="RCS833" s="13"/>
      <c r="RCT833" s="13"/>
      <c r="RCU833" s="13"/>
      <c r="RCV833" s="13"/>
      <c r="RCW833" s="13"/>
      <c r="RCX833" s="13"/>
      <c r="RCY833" s="13"/>
      <c r="RCZ833" s="13"/>
      <c r="RDA833" s="13"/>
      <c r="RDB833" s="13"/>
      <c r="RDC833" s="13"/>
      <c r="RDD833" s="13"/>
      <c r="RDE833" s="13"/>
      <c r="RDF833" s="13"/>
      <c r="RDG833" s="13"/>
      <c r="RDH833" s="13"/>
      <c r="RDI833" s="13"/>
      <c r="RDJ833" s="13"/>
      <c r="RDK833" s="13"/>
      <c r="RDL833" s="13"/>
      <c r="RDM833" s="13"/>
      <c r="RDN833" s="13"/>
      <c r="RDO833" s="13"/>
      <c r="RDP833" s="13"/>
      <c r="RDQ833" s="13"/>
      <c r="RDR833" s="13"/>
      <c r="RDS833" s="13"/>
      <c r="RDT833" s="13"/>
      <c r="RDU833" s="13"/>
      <c r="RDV833" s="13"/>
      <c r="RDW833" s="13"/>
      <c r="RDX833" s="13"/>
      <c r="RDY833" s="13"/>
      <c r="RDZ833" s="13"/>
      <c r="REA833" s="13"/>
      <c r="REB833" s="13"/>
      <c r="REC833" s="13"/>
      <c r="RED833" s="13"/>
      <c r="REE833" s="13"/>
      <c r="REF833" s="13"/>
      <c r="REG833" s="13"/>
      <c r="REH833" s="13"/>
      <c r="REI833" s="13"/>
      <c r="REJ833" s="13"/>
      <c r="REK833" s="13"/>
      <c r="REL833" s="13"/>
      <c r="REM833" s="13"/>
      <c r="REN833" s="13"/>
      <c r="REO833" s="13"/>
      <c r="REP833" s="13"/>
      <c r="REQ833" s="13"/>
      <c r="RER833" s="13"/>
      <c r="RES833" s="13"/>
      <c r="RET833" s="13"/>
      <c r="REU833" s="13"/>
      <c r="REV833" s="13"/>
      <c r="REW833" s="13"/>
      <c r="REX833" s="13"/>
      <c r="REY833" s="13"/>
      <c r="REZ833" s="13"/>
      <c r="RFA833" s="13"/>
      <c r="RFB833" s="13"/>
      <c r="RFC833" s="13"/>
      <c r="RFD833" s="13"/>
      <c r="RFE833" s="13"/>
      <c r="RFF833" s="13"/>
      <c r="RFG833" s="13"/>
      <c r="RFH833" s="13"/>
      <c r="RFI833" s="13"/>
      <c r="RFJ833" s="13"/>
      <c r="RFK833" s="13"/>
      <c r="RFL833" s="13"/>
      <c r="RFM833" s="13"/>
      <c r="RFN833" s="13"/>
      <c r="RFO833" s="13"/>
      <c r="RFP833" s="13"/>
      <c r="RFQ833" s="13"/>
      <c r="RFR833" s="13"/>
      <c r="RFS833" s="13"/>
      <c r="RFT833" s="13"/>
      <c r="RFU833" s="13"/>
      <c r="RFV833" s="13"/>
      <c r="RFW833" s="13"/>
      <c r="RFX833" s="13"/>
      <c r="RFY833" s="13"/>
      <c r="RFZ833" s="13"/>
      <c r="RGA833" s="13"/>
      <c r="RGB833" s="13"/>
      <c r="RGC833" s="13"/>
      <c r="RGD833" s="13"/>
      <c r="RGE833" s="13"/>
      <c r="RGF833" s="13"/>
      <c r="RGG833" s="13"/>
      <c r="RGH833" s="13"/>
      <c r="RGI833" s="13"/>
      <c r="RGJ833" s="13"/>
      <c r="RGK833" s="13"/>
      <c r="RGL833" s="13"/>
      <c r="RGM833" s="13"/>
      <c r="RGN833" s="13"/>
      <c r="RGO833" s="13"/>
      <c r="RGP833" s="13"/>
      <c r="RGQ833" s="13"/>
      <c r="RGR833" s="13"/>
      <c r="RGS833" s="13"/>
      <c r="RGT833" s="13"/>
      <c r="RGU833" s="13"/>
      <c r="RGV833" s="13"/>
      <c r="RGW833" s="13"/>
      <c r="RGX833" s="13"/>
      <c r="RGY833" s="13"/>
      <c r="RGZ833" s="13"/>
      <c r="RHA833" s="13"/>
      <c r="RHB833" s="13"/>
      <c r="RHC833" s="13"/>
      <c r="RHD833" s="13"/>
      <c r="RHE833" s="13"/>
      <c r="RHF833" s="13"/>
      <c r="RHG833" s="13"/>
      <c r="RHH833" s="13"/>
      <c r="RHI833" s="13"/>
      <c r="RHJ833" s="13"/>
      <c r="RHK833" s="13"/>
      <c r="RHL833" s="13"/>
      <c r="RHM833" s="13"/>
      <c r="RHN833" s="13"/>
      <c r="RHO833" s="13"/>
      <c r="RHP833" s="13"/>
      <c r="RHQ833" s="13"/>
      <c r="RHR833" s="13"/>
      <c r="RHS833" s="13"/>
      <c r="RHT833" s="13"/>
      <c r="RHU833" s="13"/>
      <c r="RHV833" s="13"/>
      <c r="RHW833" s="13"/>
      <c r="RHX833" s="13"/>
      <c r="RHY833" s="13"/>
      <c r="RHZ833" s="13"/>
      <c r="RIA833" s="13"/>
      <c r="RIB833" s="13"/>
      <c r="RIC833" s="13"/>
      <c r="RID833" s="13"/>
      <c r="RIE833" s="13"/>
      <c r="RIF833" s="13"/>
      <c r="RIG833" s="13"/>
      <c r="RIH833" s="13"/>
      <c r="RII833" s="13"/>
      <c r="RIJ833" s="13"/>
      <c r="RIK833" s="13"/>
      <c r="RIL833" s="13"/>
      <c r="RIM833" s="13"/>
      <c r="RIN833" s="13"/>
      <c r="RIO833" s="13"/>
      <c r="RIP833" s="13"/>
      <c r="RIQ833" s="13"/>
      <c r="RIR833" s="13"/>
      <c r="RIS833" s="13"/>
      <c r="RIT833" s="13"/>
      <c r="RIU833" s="13"/>
      <c r="RIV833" s="13"/>
      <c r="RIW833" s="13"/>
      <c r="RIX833" s="13"/>
      <c r="RIY833" s="13"/>
      <c r="RIZ833" s="13"/>
      <c r="RJA833" s="13"/>
      <c r="RJB833" s="13"/>
      <c r="RJC833" s="13"/>
      <c r="RJD833" s="13"/>
      <c r="RJE833" s="13"/>
      <c r="RJF833" s="13"/>
      <c r="RJG833" s="13"/>
      <c r="RJH833" s="13"/>
      <c r="RJI833" s="13"/>
      <c r="RJJ833" s="13"/>
      <c r="RJK833" s="13"/>
      <c r="RJL833" s="13"/>
      <c r="RJM833" s="13"/>
      <c r="RJN833" s="13"/>
      <c r="RJO833" s="13"/>
      <c r="RJP833" s="13"/>
      <c r="RJQ833" s="13"/>
      <c r="RJR833" s="13"/>
      <c r="RJS833" s="13"/>
      <c r="RJT833" s="13"/>
      <c r="RJU833" s="13"/>
      <c r="RJV833" s="13"/>
      <c r="RJW833" s="13"/>
      <c r="RJX833" s="13"/>
      <c r="RJY833" s="13"/>
      <c r="RJZ833" s="13"/>
      <c r="RKA833" s="13"/>
      <c r="RKB833" s="13"/>
      <c r="RKC833" s="13"/>
      <c r="RKD833" s="13"/>
      <c r="RKE833" s="13"/>
      <c r="RKF833" s="13"/>
      <c r="RKG833" s="13"/>
      <c r="RKH833" s="13"/>
      <c r="RKI833" s="13"/>
      <c r="RKJ833" s="13"/>
      <c r="RKK833" s="13"/>
      <c r="RKL833" s="13"/>
      <c r="RKM833" s="13"/>
      <c r="RKN833" s="13"/>
      <c r="RKO833" s="13"/>
      <c r="RKP833" s="13"/>
      <c r="RKQ833" s="13"/>
      <c r="RKR833" s="13"/>
      <c r="RKS833" s="13"/>
      <c r="RKT833" s="13"/>
      <c r="RKU833" s="13"/>
      <c r="RKV833" s="13"/>
      <c r="RKW833" s="13"/>
      <c r="RKX833" s="13"/>
      <c r="RKY833" s="13"/>
      <c r="RKZ833" s="13"/>
      <c r="RLA833" s="13"/>
      <c r="RLB833" s="13"/>
      <c r="RLC833" s="13"/>
      <c r="RLD833" s="13"/>
      <c r="RLE833" s="13"/>
      <c r="RLF833" s="13"/>
      <c r="RLG833" s="13"/>
      <c r="RLH833" s="13"/>
      <c r="RLI833" s="13"/>
      <c r="RLJ833" s="13"/>
      <c r="RLK833" s="13"/>
      <c r="RLL833" s="13"/>
      <c r="RLM833" s="13"/>
      <c r="RLN833" s="13"/>
      <c r="RLO833" s="13"/>
      <c r="RLP833" s="13"/>
      <c r="RLQ833" s="13"/>
      <c r="RLR833" s="13"/>
      <c r="RLS833" s="13"/>
      <c r="RLT833" s="13"/>
      <c r="RLU833" s="13"/>
      <c r="RLV833" s="13"/>
      <c r="RLW833" s="13"/>
      <c r="RLX833" s="13"/>
      <c r="RLY833" s="13"/>
      <c r="RLZ833" s="13"/>
      <c r="RMA833" s="13"/>
      <c r="RMB833" s="13"/>
      <c r="RMC833" s="13"/>
      <c r="RMD833" s="13"/>
      <c r="RME833" s="13"/>
      <c r="RMF833" s="13"/>
      <c r="RMG833" s="13"/>
      <c r="RMH833" s="13"/>
      <c r="RMI833" s="13"/>
      <c r="RMJ833" s="13"/>
      <c r="RMK833" s="13"/>
      <c r="RML833" s="13"/>
      <c r="RMM833" s="13"/>
      <c r="RMN833" s="13"/>
      <c r="RMO833" s="13"/>
      <c r="RMP833" s="13"/>
      <c r="RMQ833" s="13"/>
      <c r="RMR833" s="13"/>
      <c r="RMS833" s="13"/>
      <c r="RMT833" s="13"/>
      <c r="RMU833" s="13"/>
      <c r="RMV833" s="13"/>
      <c r="RMW833" s="13"/>
      <c r="RMX833" s="13"/>
      <c r="RMY833" s="13"/>
      <c r="RMZ833" s="13"/>
      <c r="RNA833" s="13"/>
      <c r="RNB833" s="13"/>
      <c r="RNC833" s="13"/>
      <c r="RND833" s="13"/>
      <c r="RNE833" s="13"/>
      <c r="RNF833" s="13"/>
      <c r="RNG833" s="13"/>
      <c r="RNH833" s="13"/>
      <c r="RNI833" s="13"/>
      <c r="RNJ833" s="13"/>
      <c r="RNK833" s="13"/>
      <c r="RNL833" s="13"/>
      <c r="RNM833" s="13"/>
      <c r="RNN833" s="13"/>
      <c r="RNO833" s="13"/>
      <c r="RNP833" s="13"/>
      <c r="RNQ833" s="13"/>
      <c r="RNR833" s="13"/>
      <c r="RNS833" s="13"/>
      <c r="RNT833" s="13"/>
      <c r="RNU833" s="13"/>
      <c r="RNV833" s="13"/>
      <c r="RNW833" s="13"/>
      <c r="RNX833" s="13"/>
      <c r="RNY833" s="13"/>
      <c r="RNZ833" s="13"/>
      <c r="ROA833" s="13"/>
      <c r="ROB833" s="13"/>
      <c r="ROC833" s="13"/>
      <c r="ROD833" s="13"/>
      <c r="ROE833" s="13"/>
      <c r="ROF833" s="13"/>
      <c r="ROG833" s="13"/>
      <c r="ROH833" s="13"/>
      <c r="ROI833" s="13"/>
      <c r="ROJ833" s="13"/>
      <c r="ROK833" s="13"/>
      <c r="ROL833" s="13"/>
      <c r="ROM833" s="13"/>
      <c r="RON833" s="13"/>
      <c r="ROO833" s="13"/>
      <c r="ROP833" s="13"/>
      <c r="ROQ833" s="13"/>
      <c r="ROR833" s="13"/>
      <c r="ROS833" s="13"/>
      <c r="ROT833" s="13"/>
      <c r="ROU833" s="13"/>
      <c r="ROV833" s="13"/>
      <c r="ROW833" s="13"/>
      <c r="ROX833" s="13"/>
      <c r="ROY833" s="13"/>
      <c r="ROZ833" s="13"/>
      <c r="RPA833" s="13"/>
      <c r="RPB833" s="13"/>
      <c r="RPC833" s="13"/>
      <c r="RPD833" s="13"/>
      <c r="RPE833" s="13"/>
      <c r="RPF833" s="13"/>
      <c r="RPG833" s="13"/>
      <c r="RPH833" s="13"/>
      <c r="RPI833" s="13"/>
      <c r="RPJ833" s="13"/>
      <c r="RPK833" s="13"/>
      <c r="RPL833" s="13"/>
      <c r="RPM833" s="13"/>
      <c r="RPN833" s="13"/>
      <c r="RPO833" s="13"/>
      <c r="RPP833" s="13"/>
      <c r="RPQ833" s="13"/>
      <c r="RPR833" s="13"/>
      <c r="RPS833" s="13"/>
      <c r="RPT833" s="13"/>
      <c r="RPU833" s="13"/>
      <c r="RPV833" s="13"/>
      <c r="RPW833" s="13"/>
      <c r="RPX833" s="13"/>
      <c r="RPY833" s="13"/>
      <c r="RPZ833" s="13"/>
      <c r="RQA833" s="13"/>
      <c r="RQB833" s="13"/>
      <c r="RQC833" s="13"/>
      <c r="RQD833" s="13"/>
      <c r="RQE833" s="13"/>
      <c r="RQF833" s="13"/>
      <c r="RQG833" s="13"/>
      <c r="RQH833" s="13"/>
      <c r="RQI833" s="13"/>
      <c r="RQJ833" s="13"/>
      <c r="RQK833" s="13"/>
      <c r="RQL833" s="13"/>
      <c r="RQM833" s="13"/>
      <c r="RQN833" s="13"/>
      <c r="RQO833" s="13"/>
      <c r="RQP833" s="13"/>
      <c r="RQQ833" s="13"/>
      <c r="RQR833" s="13"/>
      <c r="RQS833" s="13"/>
      <c r="RQT833" s="13"/>
      <c r="RQU833" s="13"/>
      <c r="RQV833" s="13"/>
      <c r="RQW833" s="13"/>
      <c r="RQX833" s="13"/>
      <c r="RQY833" s="13"/>
      <c r="RQZ833" s="13"/>
      <c r="RRA833" s="13"/>
      <c r="RRB833" s="13"/>
      <c r="RRC833" s="13"/>
      <c r="RRD833" s="13"/>
      <c r="RRE833" s="13"/>
      <c r="RRF833" s="13"/>
      <c r="RRG833" s="13"/>
      <c r="RRH833" s="13"/>
      <c r="RRI833" s="13"/>
      <c r="RRJ833" s="13"/>
      <c r="RRK833" s="13"/>
      <c r="RRL833" s="13"/>
      <c r="RRM833" s="13"/>
      <c r="RRN833" s="13"/>
      <c r="RRO833" s="13"/>
      <c r="RRP833" s="13"/>
      <c r="RRQ833" s="13"/>
      <c r="RRR833" s="13"/>
      <c r="RRS833" s="13"/>
      <c r="RRT833" s="13"/>
      <c r="RRU833" s="13"/>
      <c r="RRV833" s="13"/>
      <c r="RRW833" s="13"/>
      <c r="RRX833" s="13"/>
      <c r="RRY833" s="13"/>
      <c r="RRZ833" s="13"/>
      <c r="RSA833" s="13"/>
      <c r="RSB833" s="13"/>
      <c r="RSC833" s="13"/>
      <c r="RSD833" s="13"/>
      <c r="RSE833" s="13"/>
      <c r="RSF833" s="13"/>
      <c r="RSG833" s="13"/>
      <c r="RSH833" s="13"/>
      <c r="RSI833" s="13"/>
      <c r="RSJ833" s="13"/>
      <c r="RSK833" s="13"/>
      <c r="RSL833" s="13"/>
      <c r="RSM833" s="13"/>
      <c r="RSN833" s="13"/>
      <c r="RSO833" s="13"/>
      <c r="RSP833" s="13"/>
      <c r="RSQ833" s="13"/>
      <c r="RSR833" s="13"/>
      <c r="RSS833" s="13"/>
      <c r="RST833" s="13"/>
      <c r="RSU833" s="13"/>
      <c r="RSV833" s="13"/>
      <c r="RSW833" s="13"/>
      <c r="RSX833" s="13"/>
      <c r="RSY833" s="13"/>
      <c r="RSZ833" s="13"/>
      <c r="RTA833" s="13"/>
      <c r="RTB833" s="13"/>
      <c r="RTC833" s="13"/>
      <c r="RTD833" s="13"/>
      <c r="RTE833" s="13"/>
      <c r="RTF833" s="13"/>
      <c r="RTG833" s="13"/>
      <c r="RTH833" s="13"/>
      <c r="RTI833" s="13"/>
      <c r="RTJ833" s="13"/>
      <c r="RTK833" s="13"/>
      <c r="RTL833" s="13"/>
      <c r="RTM833" s="13"/>
      <c r="RTN833" s="13"/>
      <c r="RTO833" s="13"/>
      <c r="RTP833" s="13"/>
      <c r="RTQ833" s="13"/>
      <c r="RTR833" s="13"/>
      <c r="RTS833" s="13"/>
      <c r="RTT833" s="13"/>
      <c r="RTU833" s="13"/>
      <c r="RTV833" s="13"/>
      <c r="RTW833" s="13"/>
      <c r="RTX833" s="13"/>
      <c r="RTY833" s="13"/>
      <c r="RTZ833" s="13"/>
      <c r="RUA833" s="13"/>
      <c r="RUB833" s="13"/>
      <c r="RUC833" s="13"/>
      <c r="RUD833" s="13"/>
      <c r="RUE833" s="13"/>
      <c r="RUF833" s="13"/>
      <c r="RUG833" s="13"/>
      <c r="RUH833" s="13"/>
      <c r="RUI833" s="13"/>
      <c r="RUJ833" s="13"/>
      <c r="RUK833" s="13"/>
      <c r="RUL833" s="13"/>
      <c r="RUM833" s="13"/>
      <c r="RUN833" s="13"/>
      <c r="RUO833" s="13"/>
      <c r="RUP833" s="13"/>
      <c r="RUQ833" s="13"/>
      <c r="RUR833" s="13"/>
      <c r="RUS833" s="13"/>
      <c r="RUT833" s="13"/>
      <c r="RUU833" s="13"/>
      <c r="RUV833" s="13"/>
      <c r="RUW833" s="13"/>
      <c r="RUX833" s="13"/>
      <c r="RUY833" s="13"/>
      <c r="RUZ833" s="13"/>
      <c r="RVA833" s="13"/>
      <c r="RVB833" s="13"/>
      <c r="RVC833" s="13"/>
      <c r="RVD833" s="13"/>
      <c r="RVE833" s="13"/>
      <c r="RVF833" s="13"/>
      <c r="RVG833" s="13"/>
      <c r="RVH833" s="13"/>
      <c r="RVI833" s="13"/>
      <c r="RVJ833" s="13"/>
      <c r="RVK833" s="13"/>
      <c r="RVL833" s="13"/>
      <c r="RVM833" s="13"/>
      <c r="RVN833" s="13"/>
      <c r="RVO833" s="13"/>
      <c r="RVP833" s="13"/>
      <c r="RVQ833" s="13"/>
      <c r="RVR833" s="13"/>
      <c r="RVS833" s="13"/>
      <c r="RVT833" s="13"/>
      <c r="RVU833" s="13"/>
      <c r="RVV833" s="13"/>
      <c r="RVW833" s="13"/>
      <c r="RVX833" s="13"/>
      <c r="RVY833" s="13"/>
      <c r="RVZ833" s="13"/>
      <c r="RWA833" s="13"/>
      <c r="RWB833" s="13"/>
      <c r="RWC833" s="13"/>
      <c r="RWD833" s="13"/>
      <c r="RWE833" s="13"/>
      <c r="RWF833" s="13"/>
      <c r="RWG833" s="13"/>
      <c r="RWH833" s="13"/>
      <c r="RWI833" s="13"/>
      <c r="RWJ833" s="13"/>
      <c r="RWK833" s="13"/>
      <c r="RWL833" s="13"/>
      <c r="RWM833" s="13"/>
      <c r="RWN833" s="13"/>
      <c r="RWO833" s="13"/>
      <c r="RWP833" s="13"/>
      <c r="RWQ833" s="13"/>
      <c r="RWR833" s="13"/>
      <c r="RWS833" s="13"/>
      <c r="RWT833" s="13"/>
      <c r="RWU833" s="13"/>
      <c r="RWV833" s="13"/>
      <c r="RWW833" s="13"/>
      <c r="RWX833" s="13"/>
      <c r="RWY833" s="13"/>
      <c r="RWZ833" s="13"/>
      <c r="RXA833" s="13"/>
      <c r="RXB833" s="13"/>
      <c r="RXC833" s="13"/>
      <c r="RXD833" s="13"/>
      <c r="RXE833" s="13"/>
      <c r="RXF833" s="13"/>
      <c r="RXG833" s="13"/>
      <c r="RXH833" s="13"/>
      <c r="RXI833" s="13"/>
      <c r="RXJ833" s="13"/>
      <c r="RXK833" s="13"/>
      <c r="RXL833" s="13"/>
      <c r="RXM833" s="13"/>
      <c r="RXN833" s="13"/>
      <c r="RXO833" s="13"/>
      <c r="RXP833" s="13"/>
      <c r="RXQ833" s="13"/>
      <c r="RXR833" s="13"/>
      <c r="RXS833" s="13"/>
      <c r="RXT833" s="13"/>
      <c r="RXU833" s="13"/>
      <c r="RXV833" s="13"/>
      <c r="RXW833" s="13"/>
      <c r="RXX833" s="13"/>
      <c r="RXY833" s="13"/>
      <c r="RXZ833" s="13"/>
      <c r="RYA833" s="13"/>
      <c r="RYB833" s="13"/>
      <c r="RYC833" s="13"/>
      <c r="RYD833" s="13"/>
      <c r="RYE833" s="13"/>
      <c r="RYF833" s="13"/>
      <c r="RYG833" s="13"/>
      <c r="RYH833" s="13"/>
      <c r="RYI833" s="13"/>
      <c r="RYJ833" s="13"/>
      <c r="RYK833" s="13"/>
      <c r="RYL833" s="13"/>
      <c r="RYM833" s="13"/>
      <c r="RYN833" s="13"/>
      <c r="RYO833" s="13"/>
      <c r="RYP833" s="13"/>
      <c r="RYQ833" s="13"/>
      <c r="RYR833" s="13"/>
      <c r="RYS833" s="13"/>
      <c r="RYT833" s="13"/>
      <c r="RYU833" s="13"/>
      <c r="RYV833" s="13"/>
      <c r="RYW833" s="13"/>
      <c r="RYX833" s="13"/>
      <c r="RYY833" s="13"/>
      <c r="RYZ833" s="13"/>
      <c r="RZA833" s="13"/>
      <c r="RZB833" s="13"/>
      <c r="RZC833" s="13"/>
      <c r="RZD833" s="13"/>
      <c r="RZE833" s="13"/>
      <c r="RZF833" s="13"/>
      <c r="RZG833" s="13"/>
      <c r="RZH833" s="13"/>
      <c r="RZI833" s="13"/>
      <c r="RZJ833" s="13"/>
      <c r="RZK833" s="13"/>
      <c r="RZL833" s="13"/>
      <c r="RZM833" s="13"/>
      <c r="RZN833" s="13"/>
      <c r="RZO833" s="13"/>
      <c r="RZP833" s="13"/>
      <c r="RZQ833" s="13"/>
      <c r="RZR833" s="13"/>
      <c r="RZS833" s="13"/>
      <c r="RZT833" s="13"/>
      <c r="RZU833" s="13"/>
      <c r="RZV833" s="13"/>
      <c r="RZW833" s="13"/>
      <c r="RZX833" s="13"/>
      <c r="RZY833" s="13"/>
      <c r="RZZ833" s="13"/>
      <c r="SAA833" s="13"/>
      <c r="SAB833" s="13"/>
      <c r="SAC833" s="13"/>
      <c r="SAD833" s="13"/>
      <c r="SAE833" s="13"/>
      <c r="SAF833" s="13"/>
      <c r="SAG833" s="13"/>
      <c r="SAH833" s="13"/>
      <c r="SAI833" s="13"/>
      <c r="SAJ833" s="13"/>
      <c r="SAK833" s="13"/>
      <c r="SAL833" s="13"/>
      <c r="SAM833" s="13"/>
      <c r="SAN833" s="13"/>
      <c r="SAO833" s="13"/>
      <c r="SAP833" s="13"/>
      <c r="SAQ833" s="13"/>
      <c r="SAR833" s="13"/>
      <c r="SAS833" s="13"/>
      <c r="SAT833" s="13"/>
      <c r="SAU833" s="13"/>
      <c r="SAV833" s="13"/>
      <c r="SAW833" s="13"/>
      <c r="SAX833" s="13"/>
      <c r="SAY833" s="13"/>
      <c r="SAZ833" s="13"/>
      <c r="SBA833" s="13"/>
      <c r="SBB833" s="13"/>
      <c r="SBC833" s="13"/>
      <c r="SBD833" s="13"/>
      <c r="SBE833" s="13"/>
      <c r="SBF833" s="13"/>
      <c r="SBG833" s="13"/>
      <c r="SBH833" s="13"/>
      <c r="SBI833" s="13"/>
      <c r="SBJ833" s="13"/>
      <c r="SBK833" s="13"/>
      <c r="SBL833" s="13"/>
      <c r="SBM833" s="13"/>
      <c r="SBN833" s="13"/>
      <c r="SBO833" s="13"/>
      <c r="SBP833" s="13"/>
      <c r="SBQ833" s="13"/>
      <c r="SBR833" s="13"/>
      <c r="SBS833" s="13"/>
      <c r="SBT833" s="13"/>
      <c r="SBU833" s="13"/>
      <c r="SBV833" s="13"/>
      <c r="SBW833" s="13"/>
      <c r="SBX833" s="13"/>
      <c r="SBY833" s="13"/>
      <c r="SBZ833" s="13"/>
      <c r="SCA833" s="13"/>
      <c r="SCB833" s="13"/>
      <c r="SCC833" s="13"/>
      <c r="SCD833" s="13"/>
      <c r="SCE833" s="13"/>
      <c r="SCF833" s="13"/>
      <c r="SCG833" s="13"/>
      <c r="SCH833" s="13"/>
      <c r="SCI833" s="13"/>
      <c r="SCJ833" s="13"/>
      <c r="SCK833" s="13"/>
      <c r="SCL833" s="13"/>
      <c r="SCM833" s="13"/>
      <c r="SCN833" s="13"/>
      <c r="SCO833" s="13"/>
      <c r="SCP833" s="13"/>
      <c r="SCQ833" s="13"/>
      <c r="SCR833" s="13"/>
      <c r="SCS833" s="13"/>
      <c r="SCT833" s="13"/>
      <c r="SCU833" s="13"/>
      <c r="SCV833" s="13"/>
      <c r="SCW833" s="13"/>
      <c r="SCX833" s="13"/>
      <c r="SCY833" s="13"/>
      <c r="SCZ833" s="13"/>
      <c r="SDA833" s="13"/>
      <c r="SDB833" s="13"/>
      <c r="SDC833" s="13"/>
      <c r="SDD833" s="13"/>
      <c r="SDE833" s="13"/>
      <c r="SDF833" s="13"/>
      <c r="SDG833" s="13"/>
      <c r="SDH833" s="13"/>
      <c r="SDI833" s="13"/>
      <c r="SDJ833" s="13"/>
      <c r="SDK833" s="13"/>
      <c r="SDL833" s="13"/>
      <c r="SDM833" s="13"/>
      <c r="SDN833" s="13"/>
      <c r="SDO833" s="13"/>
      <c r="SDP833" s="13"/>
      <c r="SDQ833" s="13"/>
      <c r="SDR833" s="13"/>
      <c r="SDS833" s="13"/>
      <c r="SDT833" s="13"/>
      <c r="SDU833" s="13"/>
      <c r="SDV833" s="13"/>
      <c r="SDW833" s="13"/>
      <c r="SDX833" s="13"/>
      <c r="SDY833" s="13"/>
      <c r="SDZ833" s="13"/>
      <c r="SEA833" s="13"/>
      <c r="SEB833" s="13"/>
      <c r="SEC833" s="13"/>
      <c r="SED833" s="13"/>
      <c r="SEE833" s="13"/>
      <c r="SEF833" s="13"/>
      <c r="SEG833" s="13"/>
      <c r="SEH833" s="13"/>
      <c r="SEI833" s="13"/>
      <c r="SEJ833" s="13"/>
      <c r="SEK833" s="13"/>
      <c r="SEL833" s="13"/>
      <c r="SEM833" s="13"/>
      <c r="SEN833" s="13"/>
      <c r="SEO833" s="13"/>
      <c r="SEP833" s="13"/>
      <c r="SEQ833" s="13"/>
      <c r="SER833" s="13"/>
      <c r="SES833" s="13"/>
      <c r="SET833" s="13"/>
      <c r="SEU833" s="13"/>
      <c r="SEV833" s="13"/>
      <c r="SEW833" s="13"/>
      <c r="SEX833" s="13"/>
      <c r="SEY833" s="13"/>
      <c r="SEZ833" s="13"/>
      <c r="SFA833" s="13"/>
      <c r="SFB833" s="13"/>
      <c r="SFC833" s="13"/>
      <c r="SFD833" s="13"/>
      <c r="SFE833" s="13"/>
      <c r="SFF833" s="13"/>
      <c r="SFG833" s="13"/>
      <c r="SFH833" s="13"/>
      <c r="SFI833" s="13"/>
      <c r="SFJ833" s="13"/>
      <c r="SFK833" s="13"/>
      <c r="SFL833" s="13"/>
      <c r="SFM833" s="13"/>
      <c r="SFN833" s="13"/>
      <c r="SFO833" s="13"/>
      <c r="SFP833" s="13"/>
      <c r="SFQ833" s="13"/>
      <c r="SFR833" s="13"/>
      <c r="SFS833" s="13"/>
      <c r="SFT833" s="13"/>
      <c r="SFU833" s="13"/>
      <c r="SFV833" s="13"/>
      <c r="SFW833" s="13"/>
      <c r="SFX833" s="13"/>
      <c r="SFY833" s="13"/>
      <c r="SFZ833" s="13"/>
      <c r="SGA833" s="13"/>
      <c r="SGB833" s="13"/>
      <c r="SGC833" s="13"/>
      <c r="SGD833" s="13"/>
      <c r="SGE833" s="13"/>
      <c r="SGF833" s="13"/>
      <c r="SGG833" s="13"/>
      <c r="SGH833" s="13"/>
      <c r="SGI833" s="13"/>
      <c r="SGJ833" s="13"/>
      <c r="SGK833" s="13"/>
      <c r="SGL833" s="13"/>
      <c r="SGM833" s="13"/>
      <c r="SGN833" s="13"/>
      <c r="SGO833" s="13"/>
      <c r="SGP833" s="13"/>
      <c r="SGQ833" s="13"/>
      <c r="SGR833" s="13"/>
      <c r="SGS833" s="13"/>
      <c r="SGT833" s="13"/>
      <c r="SGU833" s="13"/>
      <c r="SGV833" s="13"/>
      <c r="SGW833" s="13"/>
      <c r="SGX833" s="13"/>
      <c r="SGY833" s="13"/>
      <c r="SGZ833" s="13"/>
      <c r="SHA833" s="13"/>
      <c r="SHB833" s="13"/>
      <c r="SHC833" s="13"/>
      <c r="SHD833" s="13"/>
      <c r="SHE833" s="13"/>
      <c r="SHF833" s="13"/>
      <c r="SHG833" s="13"/>
      <c r="SHH833" s="13"/>
      <c r="SHI833" s="13"/>
      <c r="SHJ833" s="13"/>
      <c r="SHK833" s="13"/>
      <c r="SHL833" s="13"/>
      <c r="SHM833" s="13"/>
      <c r="SHN833" s="13"/>
      <c r="SHO833" s="13"/>
      <c r="SHP833" s="13"/>
      <c r="SHQ833" s="13"/>
      <c r="SHR833" s="13"/>
      <c r="SHS833" s="13"/>
      <c r="SHT833" s="13"/>
      <c r="SHU833" s="13"/>
      <c r="SHV833" s="13"/>
      <c r="SHW833" s="13"/>
      <c r="SHX833" s="13"/>
      <c r="SHY833" s="13"/>
      <c r="SHZ833" s="13"/>
      <c r="SIA833" s="13"/>
      <c r="SIB833" s="13"/>
      <c r="SIC833" s="13"/>
      <c r="SID833" s="13"/>
      <c r="SIE833" s="13"/>
      <c r="SIF833" s="13"/>
      <c r="SIG833" s="13"/>
      <c r="SIH833" s="13"/>
      <c r="SII833" s="13"/>
      <c r="SIJ833" s="13"/>
      <c r="SIK833" s="13"/>
      <c r="SIL833" s="13"/>
      <c r="SIM833" s="13"/>
      <c r="SIN833" s="13"/>
      <c r="SIO833" s="13"/>
      <c r="SIP833" s="13"/>
      <c r="SIQ833" s="13"/>
      <c r="SIR833" s="13"/>
      <c r="SIS833" s="13"/>
      <c r="SIT833" s="13"/>
      <c r="SIU833" s="13"/>
      <c r="SIV833" s="13"/>
      <c r="SIW833" s="13"/>
      <c r="SIX833" s="13"/>
      <c r="SIY833" s="13"/>
      <c r="SIZ833" s="13"/>
      <c r="SJA833" s="13"/>
      <c r="SJB833" s="13"/>
      <c r="SJC833" s="13"/>
      <c r="SJD833" s="13"/>
      <c r="SJE833" s="13"/>
      <c r="SJF833" s="13"/>
      <c r="SJG833" s="13"/>
      <c r="SJH833" s="13"/>
      <c r="SJI833" s="13"/>
      <c r="SJJ833" s="13"/>
      <c r="SJK833" s="13"/>
      <c r="SJL833" s="13"/>
      <c r="SJM833" s="13"/>
      <c r="SJN833" s="13"/>
      <c r="SJO833" s="13"/>
      <c r="SJP833" s="13"/>
      <c r="SJQ833" s="13"/>
      <c r="SJR833" s="13"/>
      <c r="SJS833" s="13"/>
      <c r="SJT833" s="13"/>
      <c r="SJU833" s="13"/>
      <c r="SJV833" s="13"/>
      <c r="SJW833" s="13"/>
      <c r="SJX833" s="13"/>
      <c r="SJY833" s="13"/>
      <c r="SJZ833" s="13"/>
      <c r="SKA833" s="13"/>
      <c r="SKB833" s="13"/>
      <c r="SKC833" s="13"/>
      <c r="SKD833" s="13"/>
      <c r="SKE833" s="13"/>
      <c r="SKF833" s="13"/>
      <c r="SKG833" s="13"/>
      <c r="SKH833" s="13"/>
      <c r="SKI833" s="13"/>
      <c r="SKJ833" s="13"/>
      <c r="SKK833" s="13"/>
      <c r="SKL833" s="13"/>
      <c r="SKM833" s="13"/>
      <c r="SKN833" s="13"/>
      <c r="SKO833" s="13"/>
      <c r="SKP833" s="13"/>
      <c r="SKQ833" s="13"/>
      <c r="SKR833" s="13"/>
      <c r="SKS833" s="13"/>
      <c r="SKT833" s="13"/>
      <c r="SKU833" s="13"/>
      <c r="SKV833" s="13"/>
      <c r="SKW833" s="13"/>
      <c r="SKX833" s="13"/>
      <c r="SKY833" s="13"/>
      <c r="SKZ833" s="13"/>
      <c r="SLA833" s="13"/>
      <c r="SLB833" s="13"/>
      <c r="SLC833" s="13"/>
      <c r="SLD833" s="13"/>
      <c r="SLE833" s="13"/>
      <c r="SLF833" s="13"/>
      <c r="SLG833" s="13"/>
      <c r="SLH833" s="13"/>
      <c r="SLI833" s="13"/>
      <c r="SLJ833" s="13"/>
      <c r="SLK833" s="13"/>
      <c r="SLL833" s="13"/>
      <c r="SLM833" s="13"/>
      <c r="SLN833" s="13"/>
      <c r="SLO833" s="13"/>
      <c r="SLP833" s="13"/>
      <c r="SLQ833" s="13"/>
      <c r="SLR833" s="13"/>
      <c r="SLS833" s="13"/>
      <c r="SLT833" s="13"/>
      <c r="SLU833" s="13"/>
      <c r="SLV833" s="13"/>
      <c r="SLW833" s="13"/>
      <c r="SLX833" s="13"/>
      <c r="SLY833" s="13"/>
      <c r="SLZ833" s="13"/>
      <c r="SMA833" s="13"/>
      <c r="SMB833" s="13"/>
      <c r="SMC833" s="13"/>
      <c r="SMD833" s="13"/>
      <c r="SME833" s="13"/>
      <c r="SMF833" s="13"/>
      <c r="SMG833" s="13"/>
      <c r="SMH833" s="13"/>
      <c r="SMI833" s="13"/>
      <c r="SMJ833" s="13"/>
      <c r="SMK833" s="13"/>
      <c r="SML833" s="13"/>
      <c r="SMM833" s="13"/>
      <c r="SMN833" s="13"/>
      <c r="SMO833" s="13"/>
      <c r="SMP833" s="13"/>
      <c r="SMQ833" s="13"/>
      <c r="SMR833" s="13"/>
      <c r="SMS833" s="13"/>
      <c r="SMT833" s="13"/>
      <c r="SMU833" s="13"/>
      <c r="SMV833" s="13"/>
      <c r="SMW833" s="13"/>
      <c r="SMX833" s="13"/>
      <c r="SMY833" s="13"/>
      <c r="SMZ833" s="13"/>
      <c r="SNA833" s="13"/>
      <c r="SNB833" s="13"/>
      <c r="SNC833" s="13"/>
      <c r="SND833" s="13"/>
      <c r="SNE833" s="13"/>
      <c r="SNF833" s="13"/>
      <c r="SNG833" s="13"/>
      <c r="SNH833" s="13"/>
      <c r="SNI833" s="13"/>
      <c r="SNJ833" s="13"/>
      <c r="SNK833" s="13"/>
      <c r="SNL833" s="13"/>
      <c r="SNM833" s="13"/>
      <c r="SNN833" s="13"/>
      <c r="SNO833" s="13"/>
      <c r="SNP833" s="13"/>
      <c r="SNQ833" s="13"/>
      <c r="SNR833" s="13"/>
      <c r="SNS833" s="13"/>
      <c r="SNT833" s="13"/>
      <c r="SNU833" s="13"/>
      <c r="SNV833" s="13"/>
      <c r="SNW833" s="13"/>
      <c r="SNX833" s="13"/>
      <c r="SNY833" s="13"/>
      <c r="SNZ833" s="13"/>
      <c r="SOA833" s="13"/>
      <c r="SOB833" s="13"/>
      <c r="SOC833" s="13"/>
      <c r="SOD833" s="13"/>
      <c r="SOE833" s="13"/>
      <c r="SOF833" s="13"/>
      <c r="SOG833" s="13"/>
      <c r="SOH833" s="13"/>
      <c r="SOI833" s="13"/>
      <c r="SOJ833" s="13"/>
      <c r="SOK833" s="13"/>
      <c r="SOL833" s="13"/>
      <c r="SOM833" s="13"/>
      <c r="SON833" s="13"/>
      <c r="SOO833" s="13"/>
      <c r="SOP833" s="13"/>
      <c r="SOQ833" s="13"/>
      <c r="SOR833" s="13"/>
      <c r="SOS833" s="13"/>
      <c r="SOT833" s="13"/>
      <c r="SOU833" s="13"/>
      <c r="SOV833" s="13"/>
      <c r="SOW833" s="13"/>
      <c r="SOX833" s="13"/>
      <c r="SOY833" s="13"/>
      <c r="SOZ833" s="13"/>
      <c r="SPA833" s="13"/>
      <c r="SPB833" s="13"/>
      <c r="SPC833" s="13"/>
      <c r="SPD833" s="13"/>
      <c r="SPE833" s="13"/>
      <c r="SPF833" s="13"/>
      <c r="SPG833" s="13"/>
      <c r="SPH833" s="13"/>
      <c r="SPI833" s="13"/>
      <c r="SPJ833" s="13"/>
      <c r="SPK833" s="13"/>
      <c r="SPL833" s="13"/>
      <c r="SPM833" s="13"/>
      <c r="SPN833" s="13"/>
      <c r="SPO833" s="13"/>
      <c r="SPP833" s="13"/>
      <c r="SPQ833" s="13"/>
      <c r="SPR833" s="13"/>
      <c r="SPS833" s="13"/>
      <c r="SPT833" s="13"/>
      <c r="SPU833" s="13"/>
      <c r="SPV833" s="13"/>
      <c r="SPW833" s="13"/>
      <c r="SPX833" s="13"/>
      <c r="SPY833" s="13"/>
      <c r="SPZ833" s="13"/>
      <c r="SQA833" s="13"/>
      <c r="SQB833" s="13"/>
      <c r="SQC833" s="13"/>
      <c r="SQD833" s="13"/>
      <c r="SQE833" s="13"/>
      <c r="SQF833" s="13"/>
      <c r="SQG833" s="13"/>
      <c r="SQH833" s="13"/>
      <c r="SQI833" s="13"/>
      <c r="SQJ833" s="13"/>
      <c r="SQK833" s="13"/>
      <c r="SQL833" s="13"/>
      <c r="SQM833" s="13"/>
      <c r="SQN833" s="13"/>
      <c r="SQO833" s="13"/>
      <c r="SQP833" s="13"/>
      <c r="SQQ833" s="13"/>
      <c r="SQR833" s="13"/>
      <c r="SQS833" s="13"/>
      <c r="SQT833" s="13"/>
      <c r="SQU833" s="13"/>
      <c r="SQV833" s="13"/>
      <c r="SQW833" s="13"/>
      <c r="SQX833" s="13"/>
      <c r="SQY833" s="13"/>
      <c r="SQZ833" s="13"/>
      <c r="SRA833" s="13"/>
      <c r="SRB833" s="13"/>
      <c r="SRC833" s="13"/>
      <c r="SRD833" s="13"/>
      <c r="SRE833" s="13"/>
      <c r="SRF833" s="13"/>
      <c r="SRG833" s="13"/>
      <c r="SRH833" s="13"/>
      <c r="SRI833" s="13"/>
      <c r="SRJ833" s="13"/>
      <c r="SRK833" s="13"/>
      <c r="SRL833" s="13"/>
      <c r="SRM833" s="13"/>
      <c r="SRN833" s="13"/>
      <c r="SRO833" s="13"/>
      <c r="SRP833" s="13"/>
      <c r="SRQ833" s="13"/>
      <c r="SRR833" s="13"/>
      <c r="SRS833" s="13"/>
      <c r="SRT833" s="13"/>
      <c r="SRU833" s="13"/>
      <c r="SRV833" s="13"/>
      <c r="SRW833" s="13"/>
      <c r="SRX833" s="13"/>
      <c r="SRY833" s="13"/>
      <c r="SRZ833" s="13"/>
      <c r="SSA833" s="13"/>
      <c r="SSB833" s="13"/>
      <c r="SSC833" s="13"/>
      <c r="SSD833" s="13"/>
      <c r="SSE833" s="13"/>
      <c r="SSF833" s="13"/>
      <c r="SSG833" s="13"/>
      <c r="SSH833" s="13"/>
      <c r="SSI833" s="13"/>
      <c r="SSJ833" s="13"/>
      <c r="SSK833" s="13"/>
      <c r="SSL833" s="13"/>
      <c r="SSM833" s="13"/>
      <c r="SSN833" s="13"/>
      <c r="SSO833" s="13"/>
      <c r="SSP833" s="13"/>
      <c r="SSQ833" s="13"/>
      <c r="SSR833" s="13"/>
      <c r="SSS833" s="13"/>
      <c r="SST833" s="13"/>
      <c r="SSU833" s="13"/>
      <c r="SSV833" s="13"/>
      <c r="SSW833" s="13"/>
      <c r="SSX833" s="13"/>
      <c r="SSY833" s="13"/>
      <c r="SSZ833" s="13"/>
      <c r="STA833" s="13"/>
      <c r="STB833" s="13"/>
      <c r="STC833" s="13"/>
      <c r="STD833" s="13"/>
      <c r="STE833" s="13"/>
      <c r="STF833" s="13"/>
      <c r="STG833" s="13"/>
      <c r="STH833" s="13"/>
      <c r="STI833" s="13"/>
      <c r="STJ833" s="13"/>
      <c r="STK833" s="13"/>
      <c r="STL833" s="13"/>
      <c r="STM833" s="13"/>
      <c r="STN833" s="13"/>
      <c r="STO833" s="13"/>
      <c r="STP833" s="13"/>
      <c r="STQ833" s="13"/>
      <c r="STR833" s="13"/>
      <c r="STS833" s="13"/>
      <c r="STT833" s="13"/>
      <c r="STU833" s="13"/>
      <c r="STV833" s="13"/>
      <c r="STW833" s="13"/>
      <c r="STX833" s="13"/>
      <c r="STY833" s="13"/>
      <c r="STZ833" s="13"/>
      <c r="SUA833" s="13"/>
      <c r="SUB833" s="13"/>
      <c r="SUC833" s="13"/>
      <c r="SUD833" s="13"/>
      <c r="SUE833" s="13"/>
      <c r="SUF833" s="13"/>
      <c r="SUG833" s="13"/>
      <c r="SUH833" s="13"/>
      <c r="SUI833" s="13"/>
      <c r="SUJ833" s="13"/>
      <c r="SUK833" s="13"/>
      <c r="SUL833" s="13"/>
      <c r="SUM833" s="13"/>
      <c r="SUN833" s="13"/>
      <c r="SUO833" s="13"/>
      <c r="SUP833" s="13"/>
      <c r="SUQ833" s="13"/>
      <c r="SUR833" s="13"/>
      <c r="SUS833" s="13"/>
      <c r="SUT833" s="13"/>
      <c r="SUU833" s="13"/>
      <c r="SUV833" s="13"/>
      <c r="SUW833" s="13"/>
      <c r="SUX833" s="13"/>
      <c r="SUY833" s="13"/>
      <c r="SUZ833" s="13"/>
      <c r="SVA833" s="13"/>
      <c r="SVB833" s="13"/>
      <c r="SVC833" s="13"/>
      <c r="SVD833" s="13"/>
      <c r="SVE833" s="13"/>
      <c r="SVF833" s="13"/>
      <c r="SVG833" s="13"/>
      <c r="SVH833" s="13"/>
      <c r="SVI833" s="13"/>
      <c r="SVJ833" s="13"/>
      <c r="SVK833" s="13"/>
      <c r="SVL833" s="13"/>
      <c r="SVM833" s="13"/>
      <c r="SVN833" s="13"/>
      <c r="SVO833" s="13"/>
      <c r="SVP833" s="13"/>
      <c r="SVQ833" s="13"/>
      <c r="SVR833" s="13"/>
      <c r="SVS833" s="13"/>
      <c r="SVT833" s="13"/>
      <c r="SVU833" s="13"/>
      <c r="SVV833" s="13"/>
      <c r="SVW833" s="13"/>
      <c r="SVX833" s="13"/>
      <c r="SVY833" s="13"/>
      <c r="SVZ833" s="13"/>
      <c r="SWA833" s="13"/>
      <c r="SWB833" s="13"/>
      <c r="SWC833" s="13"/>
      <c r="SWD833" s="13"/>
      <c r="SWE833" s="13"/>
      <c r="SWF833" s="13"/>
      <c r="SWG833" s="13"/>
      <c r="SWH833" s="13"/>
      <c r="SWI833" s="13"/>
      <c r="SWJ833" s="13"/>
      <c r="SWK833" s="13"/>
      <c r="SWL833" s="13"/>
      <c r="SWM833" s="13"/>
      <c r="SWN833" s="13"/>
      <c r="SWO833" s="13"/>
      <c r="SWP833" s="13"/>
      <c r="SWQ833" s="13"/>
      <c r="SWR833" s="13"/>
      <c r="SWS833" s="13"/>
      <c r="SWT833" s="13"/>
      <c r="SWU833" s="13"/>
      <c r="SWV833" s="13"/>
      <c r="SWW833" s="13"/>
      <c r="SWX833" s="13"/>
      <c r="SWY833" s="13"/>
      <c r="SWZ833" s="13"/>
      <c r="SXA833" s="13"/>
      <c r="SXB833" s="13"/>
      <c r="SXC833" s="13"/>
      <c r="SXD833" s="13"/>
      <c r="SXE833" s="13"/>
      <c r="SXF833" s="13"/>
      <c r="SXG833" s="13"/>
      <c r="SXH833" s="13"/>
      <c r="SXI833" s="13"/>
      <c r="SXJ833" s="13"/>
      <c r="SXK833" s="13"/>
      <c r="SXL833" s="13"/>
      <c r="SXM833" s="13"/>
      <c r="SXN833" s="13"/>
      <c r="SXO833" s="13"/>
      <c r="SXP833" s="13"/>
      <c r="SXQ833" s="13"/>
      <c r="SXR833" s="13"/>
      <c r="SXS833" s="13"/>
      <c r="SXT833" s="13"/>
      <c r="SXU833" s="13"/>
      <c r="SXV833" s="13"/>
      <c r="SXW833" s="13"/>
      <c r="SXX833" s="13"/>
      <c r="SXY833" s="13"/>
      <c r="SXZ833" s="13"/>
      <c r="SYA833" s="13"/>
      <c r="SYB833" s="13"/>
      <c r="SYC833" s="13"/>
      <c r="SYD833" s="13"/>
      <c r="SYE833" s="13"/>
      <c r="SYF833" s="13"/>
      <c r="SYG833" s="13"/>
      <c r="SYH833" s="13"/>
      <c r="SYI833" s="13"/>
      <c r="SYJ833" s="13"/>
      <c r="SYK833" s="13"/>
      <c r="SYL833" s="13"/>
      <c r="SYM833" s="13"/>
      <c r="SYN833" s="13"/>
      <c r="SYO833" s="13"/>
      <c r="SYP833" s="13"/>
      <c r="SYQ833" s="13"/>
      <c r="SYR833" s="13"/>
      <c r="SYS833" s="13"/>
      <c r="SYT833" s="13"/>
      <c r="SYU833" s="13"/>
      <c r="SYV833" s="13"/>
      <c r="SYW833" s="13"/>
      <c r="SYX833" s="13"/>
      <c r="SYY833" s="13"/>
      <c r="SYZ833" s="13"/>
      <c r="SZA833" s="13"/>
      <c r="SZB833" s="13"/>
      <c r="SZC833" s="13"/>
      <c r="SZD833" s="13"/>
      <c r="SZE833" s="13"/>
      <c r="SZF833" s="13"/>
      <c r="SZG833" s="13"/>
      <c r="SZH833" s="13"/>
      <c r="SZI833" s="13"/>
      <c r="SZJ833" s="13"/>
      <c r="SZK833" s="13"/>
      <c r="SZL833" s="13"/>
      <c r="SZM833" s="13"/>
      <c r="SZN833" s="13"/>
      <c r="SZO833" s="13"/>
      <c r="SZP833" s="13"/>
      <c r="SZQ833" s="13"/>
      <c r="SZR833" s="13"/>
      <c r="SZS833" s="13"/>
      <c r="SZT833" s="13"/>
      <c r="SZU833" s="13"/>
      <c r="SZV833" s="13"/>
      <c r="SZW833" s="13"/>
      <c r="SZX833" s="13"/>
      <c r="SZY833" s="13"/>
      <c r="SZZ833" s="13"/>
      <c r="TAA833" s="13"/>
      <c r="TAB833" s="13"/>
      <c r="TAC833" s="13"/>
      <c r="TAD833" s="13"/>
      <c r="TAE833" s="13"/>
      <c r="TAF833" s="13"/>
      <c r="TAG833" s="13"/>
      <c r="TAH833" s="13"/>
      <c r="TAI833" s="13"/>
      <c r="TAJ833" s="13"/>
      <c r="TAK833" s="13"/>
      <c r="TAL833" s="13"/>
      <c r="TAM833" s="13"/>
      <c r="TAN833" s="13"/>
      <c r="TAO833" s="13"/>
      <c r="TAP833" s="13"/>
      <c r="TAQ833" s="13"/>
      <c r="TAR833" s="13"/>
      <c r="TAS833" s="13"/>
      <c r="TAT833" s="13"/>
      <c r="TAU833" s="13"/>
      <c r="TAV833" s="13"/>
      <c r="TAW833" s="13"/>
      <c r="TAX833" s="13"/>
      <c r="TAY833" s="13"/>
      <c r="TAZ833" s="13"/>
      <c r="TBA833" s="13"/>
      <c r="TBB833" s="13"/>
      <c r="TBC833" s="13"/>
      <c r="TBD833" s="13"/>
      <c r="TBE833" s="13"/>
      <c r="TBF833" s="13"/>
      <c r="TBG833" s="13"/>
      <c r="TBH833" s="13"/>
      <c r="TBI833" s="13"/>
      <c r="TBJ833" s="13"/>
      <c r="TBK833" s="13"/>
      <c r="TBL833" s="13"/>
      <c r="TBM833" s="13"/>
      <c r="TBN833" s="13"/>
      <c r="TBO833" s="13"/>
      <c r="TBP833" s="13"/>
      <c r="TBQ833" s="13"/>
      <c r="TBR833" s="13"/>
      <c r="TBS833" s="13"/>
      <c r="TBT833" s="13"/>
      <c r="TBU833" s="13"/>
      <c r="TBV833" s="13"/>
      <c r="TBW833" s="13"/>
      <c r="TBX833" s="13"/>
      <c r="TBY833" s="13"/>
      <c r="TBZ833" s="13"/>
      <c r="TCA833" s="13"/>
      <c r="TCB833" s="13"/>
      <c r="TCC833" s="13"/>
      <c r="TCD833" s="13"/>
      <c r="TCE833" s="13"/>
      <c r="TCF833" s="13"/>
      <c r="TCG833" s="13"/>
      <c r="TCH833" s="13"/>
      <c r="TCI833" s="13"/>
      <c r="TCJ833" s="13"/>
      <c r="TCK833" s="13"/>
      <c r="TCL833" s="13"/>
      <c r="TCM833" s="13"/>
      <c r="TCN833" s="13"/>
      <c r="TCO833" s="13"/>
      <c r="TCP833" s="13"/>
      <c r="TCQ833" s="13"/>
      <c r="TCR833" s="13"/>
      <c r="TCS833" s="13"/>
      <c r="TCT833" s="13"/>
      <c r="TCU833" s="13"/>
      <c r="TCV833" s="13"/>
      <c r="TCW833" s="13"/>
      <c r="TCX833" s="13"/>
      <c r="TCY833" s="13"/>
      <c r="TCZ833" s="13"/>
      <c r="TDA833" s="13"/>
      <c r="TDB833" s="13"/>
      <c r="TDC833" s="13"/>
      <c r="TDD833" s="13"/>
      <c r="TDE833" s="13"/>
      <c r="TDF833" s="13"/>
      <c r="TDG833" s="13"/>
      <c r="TDH833" s="13"/>
      <c r="TDI833" s="13"/>
      <c r="TDJ833" s="13"/>
      <c r="TDK833" s="13"/>
      <c r="TDL833" s="13"/>
      <c r="TDM833" s="13"/>
      <c r="TDN833" s="13"/>
      <c r="TDO833" s="13"/>
      <c r="TDP833" s="13"/>
      <c r="TDQ833" s="13"/>
      <c r="TDR833" s="13"/>
      <c r="TDS833" s="13"/>
      <c r="TDT833" s="13"/>
      <c r="TDU833" s="13"/>
      <c r="TDV833" s="13"/>
      <c r="TDW833" s="13"/>
      <c r="TDX833" s="13"/>
      <c r="TDY833" s="13"/>
      <c r="TDZ833" s="13"/>
      <c r="TEA833" s="13"/>
      <c r="TEB833" s="13"/>
      <c r="TEC833" s="13"/>
      <c r="TED833" s="13"/>
      <c r="TEE833" s="13"/>
      <c r="TEF833" s="13"/>
      <c r="TEG833" s="13"/>
      <c r="TEH833" s="13"/>
      <c r="TEI833" s="13"/>
      <c r="TEJ833" s="13"/>
      <c r="TEK833" s="13"/>
      <c r="TEL833" s="13"/>
      <c r="TEM833" s="13"/>
      <c r="TEN833" s="13"/>
      <c r="TEO833" s="13"/>
      <c r="TEP833" s="13"/>
      <c r="TEQ833" s="13"/>
      <c r="TER833" s="13"/>
      <c r="TES833" s="13"/>
      <c r="TET833" s="13"/>
      <c r="TEU833" s="13"/>
      <c r="TEV833" s="13"/>
      <c r="TEW833" s="13"/>
      <c r="TEX833" s="13"/>
      <c r="TEY833" s="13"/>
      <c r="TEZ833" s="13"/>
      <c r="TFA833" s="13"/>
      <c r="TFB833" s="13"/>
      <c r="TFC833" s="13"/>
      <c r="TFD833" s="13"/>
      <c r="TFE833" s="13"/>
      <c r="TFF833" s="13"/>
      <c r="TFG833" s="13"/>
      <c r="TFH833" s="13"/>
      <c r="TFI833" s="13"/>
      <c r="TFJ833" s="13"/>
      <c r="TFK833" s="13"/>
      <c r="TFL833" s="13"/>
      <c r="TFM833" s="13"/>
      <c r="TFN833" s="13"/>
      <c r="TFO833" s="13"/>
      <c r="TFP833" s="13"/>
      <c r="TFQ833" s="13"/>
      <c r="TFR833" s="13"/>
      <c r="TFS833" s="13"/>
      <c r="TFT833" s="13"/>
      <c r="TFU833" s="13"/>
      <c r="TFV833" s="13"/>
      <c r="TFW833" s="13"/>
      <c r="TFX833" s="13"/>
      <c r="TFY833" s="13"/>
      <c r="TFZ833" s="13"/>
      <c r="TGA833" s="13"/>
      <c r="TGB833" s="13"/>
      <c r="TGC833" s="13"/>
      <c r="TGD833" s="13"/>
      <c r="TGE833" s="13"/>
      <c r="TGF833" s="13"/>
      <c r="TGG833" s="13"/>
      <c r="TGH833" s="13"/>
      <c r="TGI833" s="13"/>
      <c r="TGJ833" s="13"/>
      <c r="TGK833" s="13"/>
      <c r="TGL833" s="13"/>
      <c r="TGM833" s="13"/>
      <c r="TGN833" s="13"/>
      <c r="TGO833" s="13"/>
      <c r="TGP833" s="13"/>
      <c r="TGQ833" s="13"/>
      <c r="TGR833" s="13"/>
      <c r="TGS833" s="13"/>
      <c r="TGT833" s="13"/>
      <c r="TGU833" s="13"/>
      <c r="TGV833" s="13"/>
      <c r="TGW833" s="13"/>
      <c r="TGX833" s="13"/>
      <c r="TGY833" s="13"/>
      <c r="TGZ833" s="13"/>
      <c r="THA833" s="13"/>
      <c r="THB833" s="13"/>
      <c r="THC833" s="13"/>
      <c r="THD833" s="13"/>
      <c r="THE833" s="13"/>
      <c r="THF833" s="13"/>
      <c r="THG833" s="13"/>
      <c r="THH833" s="13"/>
      <c r="THI833" s="13"/>
      <c r="THJ833" s="13"/>
      <c r="THK833" s="13"/>
      <c r="THL833" s="13"/>
      <c r="THM833" s="13"/>
      <c r="THN833" s="13"/>
      <c r="THO833" s="13"/>
      <c r="THP833" s="13"/>
      <c r="THQ833" s="13"/>
      <c r="THR833" s="13"/>
      <c r="THS833" s="13"/>
      <c r="THT833" s="13"/>
      <c r="THU833" s="13"/>
      <c r="THV833" s="13"/>
      <c r="THW833" s="13"/>
      <c r="THX833" s="13"/>
      <c r="THY833" s="13"/>
      <c r="THZ833" s="13"/>
      <c r="TIA833" s="13"/>
      <c r="TIB833" s="13"/>
      <c r="TIC833" s="13"/>
      <c r="TID833" s="13"/>
      <c r="TIE833" s="13"/>
      <c r="TIF833" s="13"/>
      <c r="TIG833" s="13"/>
      <c r="TIH833" s="13"/>
      <c r="TII833" s="13"/>
      <c r="TIJ833" s="13"/>
      <c r="TIK833" s="13"/>
      <c r="TIL833" s="13"/>
      <c r="TIM833" s="13"/>
      <c r="TIN833" s="13"/>
      <c r="TIO833" s="13"/>
      <c r="TIP833" s="13"/>
      <c r="TIQ833" s="13"/>
      <c r="TIR833" s="13"/>
      <c r="TIS833" s="13"/>
      <c r="TIT833" s="13"/>
      <c r="TIU833" s="13"/>
      <c r="TIV833" s="13"/>
      <c r="TIW833" s="13"/>
      <c r="TIX833" s="13"/>
      <c r="TIY833" s="13"/>
      <c r="TIZ833" s="13"/>
      <c r="TJA833" s="13"/>
      <c r="TJB833" s="13"/>
      <c r="TJC833" s="13"/>
      <c r="TJD833" s="13"/>
      <c r="TJE833" s="13"/>
      <c r="TJF833" s="13"/>
      <c r="TJG833" s="13"/>
      <c r="TJH833" s="13"/>
      <c r="TJI833" s="13"/>
      <c r="TJJ833" s="13"/>
      <c r="TJK833" s="13"/>
      <c r="TJL833" s="13"/>
      <c r="TJM833" s="13"/>
      <c r="TJN833" s="13"/>
      <c r="TJO833" s="13"/>
      <c r="TJP833" s="13"/>
      <c r="TJQ833" s="13"/>
      <c r="TJR833" s="13"/>
      <c r="TJS833" s="13"/>
      <c r="TJT833" s="13"/>
      <c r="TJU833" s="13"/>
      <c r="TJV833" s="13"/>
      <c r="TJW833" s="13"/>
      <c r="TJX833" s="13"/>
      <c r="TJY833" s="13"/>
      <c r="TJZ833" s="13"/>
      <c r="TKA833" s="13"/>
      <c r="TKB833" s="13"/>
      <c r="TKC833" s="13"/>
      <c r="TKD833" s="13"/>
      <c r="TKE833" s="13"/>
      <c r="TKF833" s="13"/>
      <c r="TKG833" s="13"/>
      <c r="TKH833" s="13"/>
      <c r="TKI833" s="13"/>
      <c r="TKJ833" s="13"/>
      <c r="TKK833" s="13"/>
      <c r="TKL833" s="13"/>
      <c r="TKM833" s="13"/>
      <c r="TKN833" s="13"/>
      <c r="TKO833" s="13"/>
      <c r="TKP833" s="13"/>
      <c r="TKQ833" s="13"/>
      <c r="TKR833" s="13"/>
      <c r="TKS833" s="13"/>
      <c r="TKT833" s="13"/>
      <c r="TKU833" s="13"/>
      <c r="TKV833" s="13"/>
      <c r="TKW833" s="13"/>
      <c r="TKX833" s="13"/>
      <c r="TKY833" s="13"/>
      <c r="TKZ833" s="13"/>
      <c r="TLA833" s="13"/>
      <c r="TLB833" s="13"/>
      <c r="TLC833" s="13"/>
      <c r="TLD833" s="13"/>
      <c r="TLE833" s="13"/>
      <c r="TLF833" s="13"/>
      <c r="TLG833" s="13"/>
      <c r="TLH833" s="13"/>
      <c r="TLI833" s="13"/>
      <c r="TLJ833" s="13"/>
      <c r="TLK833" s="13"/>
      <c r="TLL833" s="13"/>
      <c r="TLM833" s="13"/>
      <c r="TLN833" s="13"/>
      <c r="TLO833" s="13"/>
      <c r="TLP833" s="13"/>
      <c r="TLQ833" s="13"/>
      <c r="TLR833" s="13"/>
      <c r="TLS833" s="13"/>
      <c r="TLT833" s="13"/>
      <c r="TLU833" s="13"/>
      <c r="TLV833" s="13"/>
      <c r="TLW833" s="13"/>
      <c r="TLX833" s="13"/>
      <c r="TLY833" s="13"/>
      <c r="TLZ833" s="13"/>
      <c r="TMA833" s="13"/>
      <c r="TMB833" s="13"/>
      <c r="TMC833" s="13"/>
      <c r="TMD833" s="13"/>
      <c r="TME833" s="13"/>
      <c r="TMF833" s="13"/>
      <c r="TMG833" s="13"/>
      <c r="TMH833" s="13"/>
      <c r="TMI833" s="13"/>
      <c r="TMJ833" s="13"/>
      <c r="TMK833" s="13"/>
      <c r="TML833" s="13"/>
      <c r="TMM833" s="13"/>
      <c r="TMN833" s="13"/>
      <c r="TMO833" s="13"/>
      <c r="TMP833" s="13"/>
      <c r="TMQ833" s="13"/>
      <c r="TMR833" s="13"/>
      <c r="TMS833" s="13"/>
      <c r="TMT833" s="13"/>
      <c r="TMU833" s="13"/>
      <c r="TMV833" s="13"/>
      <c r="TMW833" s="13"/>
      <c r="TMX833" s="13"/>
      <c r="TMY833" s="13"/>
      <c r="TMZ833" s="13"/>
      <c r="TNA833" s="13"/>
      <c r="TNB833" s="13"/>
      <c r="TNC833" s="13"/>
      <c r="TND833" s="13"/>
      <c r="TNE833" s="13"/>
      <c r="TNF833" s="13"/>
      <c r="TNG833" s="13"/>
      <c r="TNH833" s="13"/>
      <c r="TNI833" s="13"/>
      <c r="TNJ833" s="13"/>
      <c r="TNK833" s="13"/>
      <c r="TNL833" s="13"/>
      <c r="TNM833" s="13"/>
      <c r="TNN833" s="13"/>
      <c r="TNO833" s="13"/>
      <c r="TNP833" s="13"/>
      <c r="TNQ833" s="13"/>
      <c r="TNR833" s="13"/>
      <c r="TNS833" s="13"/>
      <c r="TNT833" s="13"/>
      <c r="TNU833" s="13"/>
      <c r="TNV833" s="13"/>
      <c r="TNW833" s="13"/>
      <c r="TNX833" s="13"/>
      <c r="TNY833" s="13"/>
      <c r="TNZ833" s="13"/>
      <c r="TOA833" s="13"/>
      <c r="TOB833" s="13"/>
      <c r="TOC833" s="13"/>
      <c r="TOD833" s="13"/>
      <c r="TOE833" s="13"/>
      <c r="TOF833" s="13"/>
      <c r="TOG833" s="13"/>
      <c r="TOH833" s="13"/>
      <c r="TOI833" s="13"/>
      <c r="TOJ833" s="13"/>
      <c r="TOK833" s="13"/>
      <c r="TOL833" s="13"/>
      <c r="TOM833" s="13"/>
      <c r="TON833" s="13"/>
      <c r="TOO833" s="13"/>
      <c r="TOP833" s="13"/>
      <c r="TOQ833" s="13"/>
      <c r="TOR833" s="13"/>
      <c r="TOS833" s="13"/>
      <c r="TOT833" s="13"/>
      <c r="TOU833" s="13"/>
      <c r="TOV833" s="13"/>
      <c r="TOW833" s="13"/>
      <c r="TOX833" s="13"/>
      <c r="TOY833" s="13"/>
      <c r="TOZ833" s="13"/>
      <c r="TPA833" s="13"/>
      <c r="TPB833" s="13"/>
      <c r="TPC833" s="13"/>
      <c r="TPD833" s="13"/>
      <c r="TPE833" s="13"/>
      <c r="TPF833" s="13"/>
      <c r="TPG833" s="13"/>
      <c r="TPH833" s="13"/>
      <c r="TPI833" s="13"/>
      <c r="TPJ833" s="13"/>
      <c r="TPK833" s="13"/>
      <c r="TPL833" s="13"/>
      <c r="TPM833" s="13"/>
      <c r="TPN833" s="13"/>
      <c r="TPO833" s="13"/>
      <c r="TPP833" s="13"/>
      <c r="TPQ833" s="13"/>
      <c r="TPR833" s="13"/>
      <c r="TPS833" s="13"/>
      <c r="TPT833" s="13"/>
      <c r="TPU833" s="13"/>
      <c r="TPV833" s="13"/>
      <c r="TPW833" s="13"/>
      <c r="TPX833" s="13"/>
      <c r="TPY833" s="13"/>
      <c r="TPZ833" s="13"/>
      <c r="TQA833" s="13"/>
      <c r="TQB833" s="13"/>
      <c r="TQC833" s="13"/>
      <c r="TQD833" s="13"/>
      <c r="TQE833" s="13"/>
      <c r="TQF833" s="13"/>
      <c r="TQG833" s="13"/>
      <c r="TQH833" s="13"/>
      <c r="TQI833" s="13"/>
      <c r="TQJ833" s="13"/>
      <c r="TQK833" s="13"/>
      <c r="TQL833" s="13"/>
      <c r="TQM833" s="13"/>
      <c r="TQN833" s="13"/>
      <c r="TQO833" s="13"/>
      <c r="TQP833" s="13"/>
      <c r="TQQ833" s="13"/>
      <c r="TQR833" s="13"/>
      <c r="TQS833" s="13"/>
      <c r="TQT833" s="13"/>
      <c r="TQU833" s="13"/>
      <c r="TQV833" s="13"/>
      <c r="TQW833" s="13"/>
      <c r="TQX833" s="13"/>
      <c r="TQY833" s="13"/>
      <c r="TQZ833" s="13"/>
      <c r="TRA833" s="13"/>
      <c r="TRB833" s="13"/>
      <c r="TRC833" s="13"/>
      <c r="TRD833" s="13"/>
      <c r="TRE833" s="13"/>
      <c r="TRF833" s="13"/>
      <c r="TRG833" s="13"/>
      <c r="TRH833" s="13"/>
      <c r="TRI833" s="13"/>
      <c r="TRJ833" s="13"/>
      <c r="TRK833" s="13"/>
      <c r="TRL833" s="13"/>
      <c r="TRM833" s="13"/>
      <c r="TRN833" s="13"/>
      <c r="TRO833" s="13"/>
      <c r="TRP833" s="13"/>
      <c r="TRQ833" s="13"/>
      <c r="TRR833" s="13"/>
      <c r="TRS833" s="13"/>
      <c r="TRT833" s="13"/>
      <c r="TRU833" s="13"/>
      <c r="TRV833" s="13"/>
      <c r="TRW833" s="13"/>
      <c r="TRX833" s="13"/>
      <c r="TRY833" s="13"/>
      <c r="TRZ833" s="13"/>
      <c r="TSA833" s="13"/>
      <c r="TSB833" s="13"/>
      <c r="TSC833" s="13"/>
      <c r="TSD833" s="13"/>
      <c r="TSE833" s="13"/>
      <c r="TSF833" s="13"/>
      <c r="TSG833" s="13"/>
      <c r="TSH833" s="13"/>
      <c r="TSI833" s="13"/>
      <c r="TSJ833" s="13"/>
      <c r="TSK833" s="13"/>
      <c r="TSL833" s="13"/>
      <c r="TSM833" s="13"/>
      <c r="TSN833" s="13"/>
      <c r="TSO833" s="13"/>
      <c r="TSP833" s="13"/>
      <c r="TSQ833" s="13"/>
      <c r="TSR833" s="13"/>
      <c r="TSS833" s="13"/>
      <c r="TST833" s="13"/>
      <c r="TSU833" s="13"/>
      <c r="TSV833" s="13"/>
      <c r="TSW833" s="13"/>
      <c r="TSX833" s="13"/>
      <c r="TSY833" s="13"/>
      <c r="TSZ833" s="13"/>
      <c r="TTA833" s="13"/>
      <c r="TTB833" s="13"/>
      <c r="TTC833" s="13"/>
      <c r="TTD833" s="13"/>
      <c r="TTE833" s="13"/>
      <c r="TTF833" s="13"/>
      <c r="TTG833" s="13"/>
      <c r="TTH833" s="13"/>
      <c r="TTI833" s="13"/>
      <c r="TTJ833" s="13"/>
      <c r="TTK833" s="13"/>
      <c r="TTL833" s="13"/>
      <c r="TTM833" s="13"/>
      <c r="TTN833" s="13"/>
      <c r="TTO833" s="13"/>
      <c r="TTP833" s="13"/>
      <c r="TTQ833" s="13"/>
      <c r="TTR833" s="13"/>
      <c r="TTS833" s="13"/>
      <c r="TTT833" s="13"/>
      <c r="TTU833" s="13"/>
      <c r="TTV833" s="13"/>
      <c r="TTW833" s="13"/>
      <c r="TTX833" s="13"/>
      <c r="TTY833" s="13"/>
      <c r="TTZ833" s="13"/>
      <c r="TUA833" s="13"/>
      <c r="TUB833" s="13"/>
      <c r="TUC833" s="13"/>
      <c r="TUD833" s="13"/>
      <c r="TUE833" s="13"/>
      <c r="TUF833" s="13"/>
      <c r="TUG833" s="13"/>
      <c r="TUH833" s="13"/>
      <c r="TUI833" s="13"/>
      <c r="TUJ833" s="13"/>
      <c r="TUK833" s="13"/>
      <c r="TUL833" s="13"/>
      <c r="TUM833" s="13"/>
      <c r="TUN833" s="13"/>
      <c r="TUO833" s="13"/>
      <c r="TUP833" s="13"/>
      <c r="TUQ833" s="13"/>
      <c r="TUR833" s="13"/>
      <c r="TUS833" s="13"/>
      <c r="TUT833" s="13"/>
      <c r="TUU833" s="13"/>
      <c r="TUV833" s="13"/>
      <c r="TUW833" s="13"/>
      <c r="TUX833" s="13"/>
      <c r="TUY833" s="13"/>
      <c r="TUZ833" s="13"/>
      <c r="TVA833" s="13"/>
      <c r="TVB833" s="13"/>
      <c r="TVC833" s="13"/>
      <c r="TVD833" s="13"/>
      <c r="TVE833" s="13"/>
      <c r="TVF833" s="13"/>
      <c r="TVG833" s="13"/>
      <c r="TVH833" s="13"/>
      <c r="TVI833" s="13"/>
      <c r="TVJ833" s="13"/>
      <c r="TVK833" s="13"/>
      <c r="TVL833" s="13"/>
      <c r="TVM833" s="13"/>
      <c r="TVN833" s="13"/>
      <c r="TVO833" s="13"/>
      <c r="TVP833" s="13"/>
      <c r="TVQ833" s="13"/>
      <c r="TVR833" s="13"/>
      <c r="TVS833" s="13"/>
      <c r="TVT833" s="13"/>
      <c r="TVU833" s="13"/>
      <c r="TVV833" s="13"/>
      <c r="TVW833" s="13"/>
      <c r="TVX833" s="13"/>
      <c r="TVY833" s="13"/>
      <c r="TVZ833" s="13"/>
      <c r="TWA833" s="13"/>
      <c r="TWB833" s="13"/>
      <c r="TWC833" s="13"/>
      <c r="TWD833" s="13"/>
      <c r="TWE833" s="13"/>
      <c r="TWF833" s="13"/>
      <c r="TWG833" s="13"/>
      <c r="TWH833" s="13"/>
      <c r="TWI833" s="13"/>
      <c r="TWJ833" s="13"/>
      <c r="TWK833" s="13"/>
      <c r="TWL833" s="13"/>
      <c r="TWM833" s="13"/>
      <c r="TWN833" s="13"/>
      <c r="TWO833" s="13"/>
      <c r="TWP833" s="13"/>
      <c r="TWQ833" s="13"/>
      <c r="TWR833" s="13"/>
      <c r="TWS833" s="13"/>
      <c r="TWT833" s="13"/>
      <c r="TWU833" s="13"/>
      <c r="TWV833" s="13"/>
      <c r="TWW833" s="13"/>
      <c r="TWX833" s="13"/>
      <c r="TWY833" s="13"/>
      <c r="TWZ833" s="13"/>
      <c r="TXA833" s="13"/>
      <c r="TXB833" s="13"/>
      <c r="TXC833" s="13"/>
      <c r="TXD833" s="13"/>
      <c r="TXE833" s="13"/>
      <c r="TXF833" s="13"/>
      <c r="TXG833" s="13"/>
      <c r="TXH833" s="13"/>
      <c r="TXI833" s="13"/>
      <c r="TXJ833" s="13"/>
      <c r="TXK833" s="13"/>
      <c r="TXL833" s="13"/>
      <c r="TXM833" s="13"/>
      <c r="TXN833" s="13"/>
      <c r="TXO833" s="13"/>
      <c r="TXP833" s="13"/>
      <c r="TXQ833" s="13"/>
      <c r="TXR833" s="13"/>
      <c r="TXS833" s="13"/>
      <c r="TXT833" s="13"/>
      <c r="TXU833" s="13"/>
      <c r="TXV833" s="13"/>
      <c r="TXW833" s="13"/>
      <c r="TXX833" s="13"/>
      <c r="TXY833" s="13"/>
      <c r="TXZ833" s="13"/>
      <c r="TYA833" s="13"/>
      <c r="TYB833" s="13"/>
      <c r="TYC833" s="13"/>
      <c r="TYD833" s="13"/>
      <c r="TYE833" s="13"/>
      <c r="TYF833" s="13"/>
      <c r="TYG833" s="13"/>
      <c r="TYH833" s="13"/>
      <c r="TYI833" s="13"/>
      <c r="TYJ833" s="13"/>
      <c r="TYK833" s="13"/>
      <c r="TYL833" s="13"/>
      <c r="TYM833" s="13"/>
      <c r="TYN833" s="13"/>
      <c r="TYO833" s="13"/>
      <c r="TYP833" s="13"/>
      <c r="TYQ833" s="13"/>
      <c r="TYR833" s="13"/>
      <c r="TYS833" s="13"/>
      <c r="TYT833" s="13"/>
      <c r="TYU833" s="13"/>
      <c r="TYV833" s="13"/>
      <c r="TYW833" s="13"/>
      <c r="TYX833" s="13"/>
      <c r="TYY833" s="13"/>
      <c r="TYZ833" s="13"/>
      <c r="TZA833" s="13"/>
      <c r="TZB833" s="13"/>
      <c r="TZC833" s="13"/>
      <c r="TZD833" s="13"/>
      <c r="TZE833" s="13"/>
      <c r="TZF833" s="13"/>
      <c r="TZG833" s="13"/>
      <c r="TZH833" s="13"/>
      <c r="TZI833" s="13"/>
      <c r="TZJ833" s="13"/>
      <c r="TZK833" s="13"/>
      <c r="TZL833" s="13"/>
      <c r="TZM833" s="13"/>
      <c r="TZN833" s="13"/>
      <c r="TZO833" s="13"/>
      <c r="TZP833" s="13"/>
      <c r="TZQ833" s="13"/>
      <c r="TZR833" s="13"/>
      <c r="TZS833" s="13"/>
      <c r="TZT833" s="13"/>
      <c r="TZU833" s="13"/>
      <c r="TZV833" s="13"/>
      <c r="TZW833" s="13"/>
      <c r="TZX833" s="13"/>
      <c r="TZY833" s="13"/>
      <c r="TZZ833" s="13"/>
      <c r="UAA833" s="13"/>
      <c r="UAB833" s="13"/>
      <c r="UAC833" s="13"/>
      <c r="UAD833" s="13"/>
      <c r="UAE833" s="13"/>
      <c r="UAF833" s="13"/>
      <c r="UAG833" s="13"/>
      <c r="UAH833" s="13"/>
      <c r="UAI833" s="13"/>
      <c r="UAJ833" s="13"/>
      <c r="UAK833" s="13"/>
      <c r="UAL833" s="13"/>
      <c r="UAM833" s="13"/>
      <c r="UAN833" s="13"/>
      <c r="UAO833" s="13"/>
      <c r="UAP833" s="13"/>
      <c r="UAQ833" s="13"/>
      <c r="UAR833" s="13"/>
      <c r="UAS833" s="13"/>
      <c r="UAT833" s="13"/>
      <c r="UAU833" s="13"/>
      <c r="UAV833" s="13"/>
      <c r="UAW833" s="13"/>
      <c r="UAX833" s="13"/>
      <c r="UAY833" s="13"/>
      <c r="UAZ833" s="13"/>
      <c r="UBA833" s="13"/>
      <c r="UBB833" s="13"/>
      <c r="UBC833" s="13"/>
      <c r="UBD833" s="13"/>
      <c r="UBE833" s="13"/>
      <c r="UBF833" s="13"/>
      <c r="UBG833" s="13"/>
      <c r="UBH833" s="13"/>
      <c r="UBI833" s="13"/>
      <c r="UBJ833" s="13"/>
      <c r="UBK833" s="13"/>
      <c r="UBL833" s="13"/>
      <c r="UBM833" s="13"/>
      <c r="UBN833" s="13"/>
      <c r="UBO833" s="13"/>
      <c r="UBP833" s="13"/>
      <c r="UBQ833" s="13"/>
      <c r="UBR833" s="13"/>
      <c r="UBS833" s="13"/>
      <c r="UBT833" s="13"/>
      <c r="UBU833" s="13"/>
      <c r="UBV833" s="13"/>
      <c r="UBW833" s="13"/>
      <c r="UBX833" s="13"/>
      <c r="UBY833" s="13"/>
      <c r="UBZ833" s="13"/>
      <c r="UCA833" s="13"/>
      <c r="UCB833" s="13"/>
      <c r="UCC833" s="13"/>
      <c r="UCD833" s="13"/>
      <c r="UCE833" s="13"/>
      <c r="UCF833" s="13"/>
      <c r="UCG833" s="13"/>
      <c r="UCH833" s="13"/>
      <c r="UCI833" s="13"/>
      <c r="UCJ833" s="13"/>
      <c r="UCK833" s="13"/>
      <c r="UCL833" s="13"/>
      <c r="UCM833" s="13"/>
      <c r="UCN833" s="13"/>
      <c r="UCO833" s="13"/>
      <c r="UCP833" s="13"/>
      <c r="UCQ833" s="13"/>
      <c r="UCR833" s="13"/>
      <c r="UCS833" s="13"/>
      <c r="UCT833" s="13"/>
      <c r="UCU833" s="13"/>
      <c r="UCV833" s="13"/>
      <c r="UCW833" s="13"/>
      <c r="UCX833" s="13"/>
      <c r="UCY833" s="13"/>
      <c r="UCZ833" s="13"/>
      <c r="UDA833" s="13"/>
      <c r="UDB833" s="13"/>
      <c r="UDC833" s="13"/>
      <c r="UDD833" s="13"/>
      <c r="UDE833" s="13"/>
      <c r="UDF833" s="13"/>
      <c r="UDG833" s="13"/>
      <c r="UDH833" s="13"/>
      <c r="UDI833" s="13"/>
      <c r="UDJ833" s="13"/>
      <c r="UDK833" s="13"/>
      <c r="UDL833" s="13"/>
      <c r="UDM833" s="13"/>
      <c r="UDN833" s="13"/>
      <c r="UDO833" s="13"/>
      <c r="UDP833" s="13"/>
      <c r="UDQ833" s="13"/>
      <c r="UDR833" s="13"/>
      <c r="UDS833" s="13"/>
      <c r="UDT833" s="13"/>
      <c r="UDU833" s="13"/>
      <c r="UDV833" s="13"/>
      <c r="UDW833" s="13"/>
      <c r="UDX833" s="13"/>
      <c r="UDY833" s="13"/>
      <c r="UDZ833" s="13"/>
      <c r="UEA833" s="13"/>
      <c r="UEB833" s="13"/>
      <c r="UEC833" s="13"/>
      <c r="UED833" s="13"/>
      <c r="UEE833" s="13"/>
      <c r="UEF833" s="13"/>
      <c r="UEG833" s="13"/>
      <c r="UEH833" s="13"/>
      <c r="UEI833" s="13"/>
      <c r="UEJ833" s="13"/>
      <c r="UEK833" s="13"/>
      <c r="UEL833" s="13"/>
      <c r="UEM833" s="13"/>
      <c r="UEN833" s="13"/>
      <c r="UEO833" s="13"/>
      <c r="UEP833" s="13"/>
      <c r="UEQ833" s="13"/>
      <c r="UER833" s="13"/>
      <c r="UES833" s="13"/>
      <c r="UET833" s="13"/>
      <c r="UEU833" s="13"/>
      <c r="UEV833" s="13"/>
      <c r="UEW833" s="13"/>
      <c r="UEX833" s="13"/>
      <c r="UEY833" s="13"/>
      <c r="UEZ833" s="13"/>
      <c r="UFA833" s="13"/>
      <c r="UFB833" s="13"/>
      <c r="UFC833" s="13"/>
      <c r="UFD833" s="13"/>
      <c r="UFE833" s="13"/>
      <c r="UFF833" s="13"/>
      <c r="UFG833" s="13"/>
      <c r="UFH833" s="13"/>
      <c r="UFI833" s="13"/>
      <c r="UFJ833" s="13"/>
      <c r="UFK833" s="13"/>
      <c r="UFL833" s="13"/>
      <c r="UFM833" s="13"/>
      <c r="UFN833" s="13"/>
      <c r="UFO833" s="13"/>
      <c r="UFP833" s="13"/>
      <c r="UFQ833" s="13"/>
      <c r="UFR833" s="13"/>
      <c r="UFS833" s="13"/>
      <c r="UFT833" s="13"/>
      <c r="UFU833" s="13"/>
      <c r="UFV833" s="13"/>
      <c r="UFW833" s="13"/>
      <c r="UFX833" s="13"/>
      <c r="UFY833" s="13"/>
      <c r="UFZ833" s="13"/>
      <c r="UGA833" s="13"/>
      <c r="UGB833" s="13"/>
      <c r="UGC833" s="13"/>
      <c r="UGD833" s="13"/>
      <c r="UGE833" s="13"/>
      <c r="UGF833" s="13"/>
      <c r="UGG833" s="13"/>
      <c r="UGH833" s="13"/>
      <c r="UGI833" s="13"/>
      <c r="UGJ833" s="13"/>
      <c r="UGK833" s="13"/>
      <c r="UGL833" s="13"/>
      <c r="UGM833" s="13"/>
      <c r="UGN833" s="13"/>
      <c r="UGO833" s="13"/>
      <c r="UGP833" s="13"/>
      <c r="UGQ833" s="13"/>
      <c r="UGR833" s="13"/>
      <c r="UGS833" s="13"/>
      <c r="UGT833" s="13"/>
      <c r="UGU833" s="13"/>
      <c r="UGV833" s="13"/>
      <c r="UGW833" s="13"/>
      <c r="UGX833" s="13"/>
      <c r="UGY833" s="13"/>
      <c r="UGZ833" s="13"/>
      <c r="UHA833" s="13"/>
      <c r="UHB833" s="13"/>
      <c r="UHC833" s="13"/>
      <c r="UHD833" s="13"/>
      <c r="UHE833" s="13"/>
      <c r="UHF833" s="13"/>
      <c r="UHG833" s="13"/>
      <c r="UHH833" s="13"/>
      <c r="UHI833" s="13"/>
      <c r="UHJ833" s="13"/>
      <c r="UHK833" s="13"/>
      <c r="UHL833" s="13"/>
      <c r="UHM833" s="13"/>
      <c r="UHN833" s="13"/>
      <c r="UHO833" s="13"/>
      <c r="UHP833" s="13"/>
      <c r="UHQ833" s="13"/>
      <c r="UHR833" s="13"/>
      <c r="UHS833" s="13"/>
      <c r="UHT833" s="13"/>
      <c r="UHU833" s="13"/>
      <c r="UHV833" s="13"/>
      <c r="UHW833" s="13"/>
      <c r="UHX833" s="13"/>
      <c r="UHY833" s="13"/>
      <c r="UHZ833" s="13"/>
      <c r="UIA833" s="13"/>
      <c r="UIB833" s="13"/>
      <c r="UIC833" s="13"/>
      <c r="UID833" s="13"/>
      <c r="UIE833" s="13"/>
      <c r="UIF833" s="13"/>
      <c r="UIG833" s="13"/>
      <c r="UIH833" s="13"/>
      <c r="UII833" s="13"/>
      <c r="UIJ833" s="13"/>
      <c r="UIK833" s="13"/>
      <c r="UIL833" s="13"/>
      <c r="UIM833" s="13"/>
      <c r="UIN833" s="13"/>
      <c r="UIO833" s="13"/>
      <c r="UIP833" s="13"/>
      <c r="UIQ833" s="13"/>
      <c r="UIR833" s="13"/>
      <c r="UIS833" s="13"/>
      <c r="UIT833" s="13"/>
      <c r="UIU833" s="13"/>
      <c r="UIV833" s="13"/>
      <c r="UIW833" s="13"/>
      <c r="UIX833" s="13"/>
      <c r="UIY833" s="13"/>
      <c r="UIZ833" s="13"/>
      <c r="UJA833" s="13"/>
      <c r="UJB833" s="13"/>
      <c r="UJC833" s="13"/>
      <c r="UJD833" s="13"/>
      <c r="UJE833" s="13"/>
      <c r="UJF833" s="13"/>
      <c r="UJG833" s="13"/>
      <c r="UJH833" s="13"/>
      <c r="UJI833" s="13"/>
      <c r="UJJ833" s="13"/>
      <c r="UJK833" s="13"/>
      <c r="UJL833" s="13"/>
      <c r="UJM833" s="13"/>
      <c r="UJN833" s="13"/>
      <c r="UJO833" s="13"/>
      <c r="UJP833" s="13"/>
      <c r="UJQ833" s="13"/>
      <c r="UJR833" s="13"/>
      <c r="UJS833" s="13"/>
      <c r="UJT833" s="13"/>
      <c r="UJU833" s="13"/>
      <c r="UJV833" s="13"/>
      <c r="UJW833" s="13"/>
      <c r="UJX833" s="13"/>
      <c r="UJY833" s="13"/>
      <c r="UJZ833" s="13"/>
      <c r="UKA833" s="13"/>
      <c r="UKB833" s="13"/>
      <c r="UKC833" s="13"/>
      <c r="UKD833" s="13"/>
      <c r="UKE833" s="13"/>
      <c r="UKF833" s="13"/>
      <c r="UKG833" s="13"/>
      <c r="UKH833" s="13"/>
      <c r="UKI833" s="13"/>
      <c r="UKJ833" s="13"/>
      <c r="UKK833" s="13"/>
      <c r="UKL833" s="13"/>
      <c r="UKM833" s="13"/>
      <c r="UKN833" s="13"/>
      <c r="UKO833" s="13"/>
      <c r="UKP833" s="13"/>
      <c r="UKQ833" s="13"/>
      <c r="UKR833" s="13"/>
      <c r="UKS833" s="13"/>
      <c r="UKT833" s="13"/>
      <c r="UKU833" s="13"/>
      <c r="UKV833" s="13"/>
      <c r="UKW833" s="13"/>
      <c r="UKX833" s="13"/>
      <c r="UKY833" s="13"/>
      <c r="UKZ833" s="13"/>
      <c r="ULA833" s="13"/>
      <c r="ULB833" s="13"/>
      <c r="ULC833" s="13"/>
      <c r="ULD833" s="13"/>
      <c r="ULE833" s="13"/>
      <c r="ULF833" s="13"/>
      <c r="ULG833" s="13"/>
      <c r="ULH833" s="13"/>
      <c r="ULI833" s="13"/>
      <c r="ULJ833" s="13"/>
      <c r="ULK833" s="13"/>
      <c r="ULL833" s="13"/>
      <c r="ULM833" s="13"/>
      <c r="ULN833" s="13"/>
      <c r="ULO833" s="13"/>
      <c r="ULP833" s="13"/>
      <c r="ULQ833" s="13"/>
      <c r="ULR833" s="13"/>
      <c r="ULS833" s="13"/>
      <c r="ULT833" s="13"/>
      <c r="ULU833" s="13"/>
      <c r="ULV833" s="13"/>
      <c r="ULW833" s="13"/>
      <c r="ULX833" s="13"/>
      <c r="ULY833" s="13"/>
      <c r="ULZ833" s="13"/>
      <c r="UMA833" s="13"/>
      <c r="UMB833" s="13"/>
      <c r="UMC833" s="13"/>
      <c r="UMD833" s="13"/>
      <c r="UME833" s="13"/>
      <c r="UMF833" s="13"/>
      <c r="UMG833" s="13"/>
      <c r="UMH833" s="13"/>
      <c r="UMI833" s="13"/>
      <c r="UMJ833" s="13"/>
      <c r="UMK833" s="13"/>
      <c r="UML833" s="13"/>
      <c r="UMM833" s="13"/>
      <c r="UMN833" s="13"/>
      <c r="UMO833" s="13"/>
      <c r="UMP833" s="13"/>
      <c r="UMQ833" s="13"/>
      <c r="UMR833" s="13"/>
      <c r="UMS833" s="13"/>
      <c r="UMT833" s="13"/>
      <c r="UMU833" s="13"/>
      <c r="UMV833" s="13"/>
      <c r="UMW833" s="13"/>
      <c r="UMX833" s="13"/>
      <c r="UMY833" s="13"/>
      <c r="UMZ833" s="13"/>
      <c r="UNA833" s="13"/>
      <c r="UNB833" s="13"/>
      <c r="UNC833" s="13"/>
      <c r="UND833" s="13"/>
      <c r="UNE833" s="13"/>
      <c r="UNF833" s="13"/>
      <c r="UNG833" s="13"/>
      <c r="UNH833" s="13"/>
      <c r="UNI833" s="13"/>
      <c r="UNJ833" s="13"/>
      <c r="UNK833" s="13"/>
      <c r="UNL833" s="13"/>
      <c r="UNM833" s="13"/>
      <c r="UNN833" s="13"/>
      <c r="UNO833" s="13"/>
      <c r="UNP833" s="13"/>
      <c r="UNQ833" s="13"/>
      <c r="UNR833" s="13"/>
      <c r="UNS833" s="13"/>
      <c r="UNT833" s="13"/>
      <c r="UNU833" s="13"/>
      <c r="UNV833" s="13"/>
      <c r="UNW833" s="13"/>
      <c r="UNX833" s="13"/>
      <c r="UNY833" s="13"/>
      <c r="UNZ833" s="13"/>
      <c r="UOA833" s="13"/>
      <c r="UOB833" s="13"/>
      <c r="UOC833" s="13"/>
      <c r="UOD833" s="13"/>
      <c r="UOE833" s="13"/>
      <c r="UOF833" s="13"/>
      <c r="UOG833" s="13"/>
      <c r="UOH833" s="13"/>
      <c r="UOI833" s="13"/>
      <c r="UOJ833" s="13"/>
      <c r="UOK833" s="13"/>
      <c r="UOL833" s="13"/>
      <c r="UOM833" s="13"/>
      <c r="UON833" s="13"/>
      <c r="UOO833" s="13"/>
      <c r="UOP833" s="13"/>
      <c r="UOQ833" s="13"/>
      <c r="UOR833" s="13"/>
      <c r="UOS833" s="13"/>
      <c r="UOT833" s="13"/>
      <c r="UOU833" s="13"/>
      <c r="UOV833" s="13"/>
      <c r="UOW833" s="13"/>
      <c r="UOX833" s="13"/>
      <c r="UOY833" s="13"/>
      <c r="UOZ833" s="13"/>
      <c r="UPA833" s="13"/>
      <c r="UPB833" s="13"/>
      <c r="UPC833" s="13"/>
      <c r="UPD833" s="13"/>
      <c r="UPE833" s="13"/>
      <c r="UPF833" s="13"/>
      <c r="UPG833" s="13"/>
      <c r="UPH833" s="13"/>
      <c r="UPI833" s="13"/>
      <c r="UPJ833" s="13"/>
      <c r="UPK833" s="13"/>
      <c r="UPL833" s="13"/>
      <c r="UPM833" s="13"/>
      <c r="UPN833" s="13"/>
      <c r="UPO833" s="13"/>
      <c r="UPP833" s="13"/>
      <c r="UPQ833" s="13"/>
      <c r="UPR833" s="13"/>
      <c r="UPS833" s="13"/>
      <c r="UPT833" s="13"/>
      <c r="UPU833" s="13"/>
      <c r="UPV833" s="13"/>
      <c r="UPW833" s="13"/>
      <c r="UPX833" s="13"/>
      <c r="UPY833" s="13"/>
      <c r="UPZ833" s="13"/>
      <c r="UQA833" s="13"/>
      <c r="UQB833" s="13"/>
      <c r="UQC833" s="13"/>
      <c r="UQD833" s="13"/>
      <c r="UQE833" s="13"/>
      <c r="UQF833" s="13"/>
      <c r="UQG833" s="13"/>
      <c r="UQH833" s="13"/>
      <c r="UQI833" s="13"/>
      <c r="UQJ833" s="13"/>
      <c r="UQK833" s="13"/>
      <c r="UQL833" s="13"/>
      <c r="UQM833" s="13"/>
      <c r="UQN833" s="13"/>
      <c r="UQO833" s="13"/>
      <c r="UQP833" s="13"/>
      <c r="UQQ833" s="13"/>
      <c r="UQR833" s="13"/>
      <c r="UQS833" s="13"/>
      <c r="UQT833" s="13"/>
      <c r="UQU833" s="13"/>
      <c r="UQV833" s="13"/>
      <c r="UQW833" s="13"/>
      <c r="UQX833" s="13"/>
      <c r="UQY833" s="13"/>
      <c r="UQZ833" s="13"/>
      <c r="URA833" s="13"/>
      <c r="URB833" s="13"/>
      <c r="URC833" s="13"/>
      <c r="URD833" s="13"/>
      <c r="URE833" s="13"/>
      <c r="URF833" s="13"/>
      <c r="URG833" s="13"/>
      <c r="URH833" s="13"/>
      <c r="URI833" s="13"/>
      <c r="URJ833" s="13"/>
      <c r="URK833" s="13"/>
      <c r="URL833" s="13"/>
      <c r="URM833" s="13"/>
      <c r="URN833" s="13"/>
      <c r="URO833" s="13"/>
      <c r="URP833" s="13"/>
      <c r="URQ833" s="13"/>
      <c r="URR833" s="13"/>
      <c r="URS833" s="13"/>
      <c r="URT833" s="13"/>
      <c r="URU833" s="13"/>
      <c r="URV833" s="13"/>
      <c r="URW833" s="13"/>
      <c r="URX833" s="13"/>
      <c r="URY833" s="13"/>
      <c r="URZ833" s="13"/>
      <c r="USA833" s="13"/>
      <c r="USB833" s="13"/>
      <c r="USC833" s="13"/>
      <c r="USD833" s="13"/>
      <c r="USE833" s="13"/>
      <c r="USF833" s="13"/>
      <c r="USG833" s="13"/>
      <c r="USH833" s="13"/>
      <c r="USI833" s="13"/>
      <c r="USJ833" s="13"/>
      <c r="USK833" s="13"/>
      <c r="USL833" s="13"/>
      <c r="USM833" s="13"/>
      <c r="USN833" s="13"/>
      <c r="USO833" s="13"/>
      <c r="USP833" s="13"/>
      <c r="USQ833" s="13"/>
      <c r="USR833" s="13"/>
      <c r="USS833" s="13"/>
      <c r="UST833" s="13"/>
      <c r="USU833" s="13"/>
      <c r="USV833" s="13"/>
      <c r="USW833" s="13"/>
      <c r="USX833" s="13"/>
      <c r="USY833" s="13"/>
      <c r="USZ833" s="13"/>
      <c r="UTA833" s="13"/>
      <c r="UTB833" s="13"/>
      <c r="UTC833" s="13"/>
      <c r="UTD833" s="13"/>
      <c r="UTE833" s="13"/>
      <c r="UTF833" s="13"/>
      <c r="UTG833" s="13"/>
      <c r="UTH833" s="13"/>
      <c r="UTI833" s="13"/>
      <c r="UTJ833" s="13"/>
      <c r="UTK833" s="13"/>
      <c r="UTL833" s="13"/>
      <c r="UTM833" s="13"/>
      <c r="UTN833" s="13"/>
      <c r="UTO833" s="13"/>
      <c r="UTP833" s="13"/>
      <c r="UTQ833" s="13"/>
      <c r="UTR833" s="13"/>
      <c r="UTS833" s="13"/>
      <c r="UTT833" s="13"/>
      <c r="UTU833" s="13"/>
      <c r="UTV833" s="13"/>
      <c r="UTW833" s="13"/>
      <c r="UTX833" s="13"/>
      <c r="UTY833" s="13"/>
      <c r="UTZ833" s="13"/>
      <c r="UUA833" s="13"/>
      <c r="UUB833" s="13"/>
      <c r="UUC833" s="13"/>
      <c r="UUD833" s="13"/>
      <c r="UUE833" s="13"/>
      <c r="UUF833" s="13"/>
      <c r="UUG833" s="13"/>
      <c r="UUH833" s="13"/>
      <c r="UUI833" s="13"/>
      <c r="UUJ833" s="13"/>
      <c r="UUK833" s="13"/>
      <c r="UUL833" s="13"/>
      <c r="UUM833" s="13"/>
      <c r="UUN833" s="13"/>
      <c r="UUO833" s="13"/>
      <c r="UUP833" s="13"/>
      <c r="UUQ833" s="13"/>
      <c r="UUR833" s="13"/>
      <c r="UUS833" s="13"/>
      <c r="UUT833" s="13"/>
      <c r="UUU833" s="13"/>
      <c r="UUV833" s="13"/>
      <c r="UUW833" s="13"/>
      <c r="UUX833" s="13"/>
      <c r="UUY833" s="13"/>
      <c r="UUZ833" s="13"/>
      <c r="UVA833" s="13"/>
      <c r="UVB833" s="13"/>
      <c r="UVC833" s="13"/>
      <c r="UVD833" s="13"/>
      <c r="UVE833" s="13"/>
      <c r="UVF833" s="13"/>
      <c r="UVG833" s="13"/>
      <c r="UVH833" s="13"/>
      <c r="UVI833" s="13"/>
      <c r="UVJ833" s="13"/>
      <c r="UVK833" s="13"/>
      <c r="UVL833" s="13"/>
      <c r="UVM833" s="13"/>
      <c r="UVN833" s="13"/>
      <c r="UVO833" s="13"/>
      <c r="UVP833" s="13"/>
      <c r="UVQ833" s="13"/>
      <c r="UVR833" s="13"/>
      <c r="UVS833" s="13"/>
      <c r="UVT833" s="13"/>
      <c r="UVU833" s="13"/>
      <c r="UVV833" s="13"/>
      <c r="UVW833" s="13"/>
      <c r="UVX833" s="13"/>
      <c r="UVY833" s="13"/>
      <c r="UVZ833" s="13"/>
      <c r="UWA833" s="13"/>
      <c r="UWB833" s="13"/>
      <c r="UWC833" s="13"/>
      <c r="UWD833" s="13"/>
      <c r="UWE833" s="13"/>
      <c r="UWF833" s="13"/>
      <c r="UWG833" s="13"/>
      <c r="UWH833" s="13"/>
      <c r="UWI833" s="13"/>
      <c r="UWJ833" s="13"/>
      <c r="UWK833" s="13"/>
      <c r="UWL833" s="13"/>
      <c r="UWM833" s="13"/>
      <c r="UWN833" s="13"/>
      <c r="UWO833" s="13"/>
      <c r="UWP833" s="13"/>
      <c r="UWQ833" s="13"/>
      <c r="UWR833" s="13"/>
      <c r="UWS833" s="13"/>
      <c r="UWT833" s="13"/>
      <c r="UWU833" s="13"/>
      <c r="UWV833" s="13"/>
      <c r="UWW833" s="13"/>
      <c r="UWX833" s="13"/>
      <c r="UWY833" s="13"/>
      <c r="UWZ833" s="13"/>
      <c r="UXA833" s="13"/>
      <c r="UXB833" s="13"/>
      <c r="UXC833" s="13"/>
      <c r="UXD833" s="13"/>
      <c r="UXE833" s="13"/>
      <c r="UXF833" s="13"/>
      <c r="UXG833" s="13"/>
      <c r="UXH833" s="13"/>
      <c r="UXI833" s="13"/>
      <c r="UXJ833" s="13"/>
      <c r="UXK833" s="13"/>
      <c r="UXL833" s="13"/>
      <c r="UXM833" s="13"/>
      <c r="UXN833" s="13"/>
      <c r="UXO833" s="13"/>
      <c r="UXP833" s="13"/>
      <c r="UXQ833" s="13"/>
      <c r="UXR833" s="13"/>
      <c r="UXS833" s="13"/>
      <c r="UXT833" s="13"/>
      <c r="UXU833" s="13"/>
      <c r="UXV833" s="13"/>
      <c r="UXW833" s="13"/>
      <c r="UXX833" s="13"/>
      <c r="UXY833" s="13"/>
      <c r="UXZ833" s="13"/>
      <c r="UYA833" s="13"/>
      <c r="UYB833" s="13"/>
      <c r="UYC833" s="13"/>
      <c r="UYD833" s="13"/>
      <c r="UYE833" s="13"/>
      <c r="UYF833" s="13"/>
      <c r="UYG833" s="13"/>
      <c r="UYH833" s="13"/>
      <c r="UYI833" s="13"/>
      <c r="UYJ833" s="13"/>
      <c r="UYK833" s="13"/>
      <c r="UYL833" s="13"/>
      <c r="UYM833" s="13"/>
      <c r="UYN833" s="13"/>
      <c r="UYO833" s="13"/>
      <c r="UYP833" s="13"/>
      <c r="UYQ833" s="13"/>
      <c r="UYR833" s="13"/>
      <c r="UYS833" s="13"/>
      <c r="UYT833" s="13"/>
      <c r="UYU833" s="13"/>
      <c r="UYV833" s="13"/>
      <c r="UYW833" s="13"/>
      <c r="UYX833" s="13"/>
      <c r="UYY833" s="13"/>
      <c r="UYZ833" s="13"/>
      <c r="UZA833" s="13"/>
      <c r="UZB833" s="13"/>
      <c r="UZC833" s="13"/>
      <c r="UZD833" s="13"/>
      <c r="UZE833" s="13"/>
      <c r="UZF833" s="13"/>
      <c r="UZG833" s="13"/>
      <c r="UZH833" s="13"/>
      <c r="UZI833" s="13"/>
      <c r="UZJ833" s="13"/>
      <c r="UZK833" s="13"/>
      <c r="UZL833" s="13"/>
      <c r="UZM833" s="13"/>
      <c r="UZN833" s="13"/>
      <c r="UZO833" s="13"/>
      <c r="UZP833" s="13"/>
      <c r="UZQ833" s="13"/>
      <c r="UZR833" s="13"/>
      <c r="UZS833" s="13"/>
      <c r="UZT833" s="13"/>
      <c r="UZU833" s="13"/>
      <c r="UZV833" s="13"/>
      <c r="UZW833" s="13"/>
      <c r="UZX833" s="13"/>
      <c r="UZY833" s="13"/>
      <c r="UZZ833" s="13"/>
      <c r="VAA833" s="13"/>
      <c r="VAB833" s="13"/>
      <c r="VAC833" s="13"/>
      <c r="VAD833" s="13"/>
      <c r="VAE833" s="13"/>
      <c r="VAF833" s="13"/>
      <c r="VAG833" s="13"/>
      <c r="VAH833" s="13"/>
      <c r="VAI833" s="13"/>
      <c r="VAJ833" s="13"/>
      <c r="VAK833" s="13"/>
      <c r="VAL833" s="13"/>
      <c r="VAM833" s="13"/>
      <c r="VAN833" s="13"/>
      <c r="VAO833" s="13"/>
      <c r="VAP833" s="13"/>
      <c r="VAQ833" s="13"/>
      <c r="VAR833" s="13"/>
      <c r="VAS833" s="13"/>
      <c r="VAT833" s="13"/>
      <c r="VAU833" s="13"/>
      <c r="VAV833" s="13"/>
      <c r="VAW833" s="13"/>
      <c r="VAX833" s="13"/>
      <c r="VAY833" s="13"/>
      <c r="VAZ833" s="13"/>
      <c r="VBA833" s="13"/>
      <c r="VBB833" s="13"/>
      <c r="VBC833" s="13"/>
      <c r="VBD833" s="13"/>
      <c r="VBE833" s="13"/>
      <c r="VBF833" s="13"/>
      <c r="VBG833" s="13"/>
      <c r="VBH833" s="13"/>
      <c r="VBI833" s="13"/>
      <c r="VBJ833" s="13"/>
      <c r="VBK833" s="13"/>
      <c r="VBL833" s="13"/>
      <c r="VBM833" s="13"/>
      <c r="VBN833" s="13"/>
      <c r="VBO833" s="13"/>
      <c r="VBP833" s="13"/>
      <c r="VBQ833" s="13"/>
      <c r="VBR833" s="13"/>
      <c r="VBS833" s="13"/>
      <c r="VBT833" s="13"/>
      <c r="VBU833" s="13"/>
      <c r="VBV833" s="13"/>
      <c r="VBW833" s="13"/>
      <c r="VBX833" s="13"/>
      <c r="VBY833" s="13"/>
      <c r="VBZ833" s="13"/>
      <c r="VCA833" s="13"/>
      <c r="VCB833" s="13"/>
      <c r="VCC833" s="13"/>
      <c r="VCD833" s="13"/>
      <c r="VCE833" s="13"/>
      <c r="VCF833" s="13"/>
      <c r="VCG833" s="13"/>
      <c r="VCH833" s="13"/>
      <c r="VCI833" s="13"/>
      <c r="VCJ833" s="13"/>
      <c r="VCK833" s="13"/>
      <c r="VCL833" s="13"/>
      <c r="VCM833" s="13"/>
      <c r="VCN833" s="13"/>
      <c r="VCO833" s="13"/>
      <c r="VCP833" s="13"/>
      <c r="VCQ833" s="13"/>
      <c r="VCR833" s="13"/>
      <c r="VCS833" s="13"/>
      <c r="VCT833" s="13"/>
      <c r="VCU833" s="13"/>
      <c r="VCV833" s="13"/>
      <c r="VCW833" s="13"/>
      <c r="VCX833" s="13"/>
      <c r="VCY833" s="13"/>
      <c r="VCZ833" s="13"/>
      <c r="VDA833" s="13"/>
      <c r="VDB833" s="13"/>
      <c r="VDC833" s="13"/>
      <c r="VDD833" s="13"/>
      <c r="VDE833" s="13"/>
      <c r="VDF833" s="13"/>
      <c r="VDG833" s="13"/>
      <c r="VDH833" s="13"/>
      <c r="VDI833" s="13"/>
      <c r="VDJ833" s="13"/>
      <c r="VDK833" s="13"/>
      <c r="VDL833" s="13"/>
      <c r="VDM833" s="13"/>
      <c r="VDN833" s="13"/>
      <c r="VDO833" s="13"/>
      <c r="VDP833" s="13"/>
      <c r="VDQ833" s="13"/>
      <c r="VDR833" s="13"/>
      <c r="VDS833" s="13"/>
      <c r="VDT833" s="13"/>
      <c r="VDU833" s="13"/>
      <c r="VDV833" s="13"/>
      <c r="VDW833" s="13"/>
      <c r="VDX833" s="13"/>
      <c r="VDY833" s="13"/>
      <c r="VDZ833" s="13"/>
      <c r="VEA833" s="13"/>
      <c r="VEB833" s="13"/>
      <c r="VEC833" s="13"/>
      <c r="VED833" s="13"/>
      <c r="VEE833" s="13"/>
      <c r="VEF833" s="13"/>
      <c r="VEG833" s="13"/>
      <c r="VEH833" s="13"/>
      <c r="VEI833" s="13"/>
      <c r="VEJ833" s="13"/>
      <c r="VEK833" s="13"/>
      <c r="VEL833" s="13"/>
      <c r="VEM833" s="13"/>
      <c r="VEN833" s="13"/>
      <c r="VEO833" s="13"/>
      <c r="VEP833" s="13"/>
      <c r="VEQ833" s="13"/>
      <c r="VER833" s="13"/>
      <c r="VES833" s="13"/>
      <c r="VET833" s="13"/>
      <c r="VEU833" s="13"/>
      <c r="VEV833" s="13"/>
      <c r="VEW833" s="13"/>
      <c r="VEX833" s="13"/>
      <c r="VEY833" s="13"/>
      <c r="VEZ833" s="13"/>
      <c r="VFA833" s="13"/>
      <c r="VFB833" s="13"/>
      <c r="VFC833" s="13"/>
      <c r="VFD833" s="13"/>
      <c r="VFE833" s="13"/>
      <c r="VFF833" s="13"/>
      <c r="VFG833" s="13"/>
      <c r="VFH833" s="13"/>
      <c r="VFI833" s="13"/>
      <c r="VFJ833" s="13"/>
      <c r="VFK833" s="13"/>
      <c r="VFL833" s="13"/>
      <c r="VFM833" s="13"/>
      <c r="VFN833" s="13"/>
      <c r="VFO833" s="13"/>
      <c r="VFP833" s="13"/>
      <c r="VFQ833" s="13"/>
      <c r="VFR833" s="13"/>
      <c r="VFS833" s="13"/>
      <c r="VFT833" s="13"/>
      <c r="VFU833" s="13"/>
      <c r="VFV833" s="13"/>
      <c r="VFW833" s="13"/>
      <c r="VFX833" s="13"/>
      <c r="VFY833" s="13"/>
      <c r="VFZ833" s="13"/>
      <c r="VGA833" s="13"/>
      <c r="VGB833" s="13"/>
      <c r="VGC833" s="13"/>
      <c r="VGD833" s="13"/>
      <c r="VGE833" s="13"/>
      <c r="VGF833" s="13"/>
      <c r="VGG833" s="13"/>
      <c r="VGH833" s="13"/>
      <c r="VGI833" s="13"/>
      <c r="VGJ833" s="13"/>
      <c r="VGK833" s="13"/>
      <c r="VGL833" s="13"/>
      <c r="VGM833" s="13"/>
      <c r="VGN833" s="13"/>
      <c r="VGO833" s="13"/>
      <c r="VGP833" s="13"/>
      <c r="VGQ833" s="13"/>
      <c r="VGR833" s="13"/>
      <c r="VGS833" s="13"/>
      <c r="VGT833" s="13"/>
      <c r="VGU833" s="13"/>
      <c r="VGV833" s="13"/>
      <c r="VGW833" s="13"/>
      <c r="VGX833" s="13"/>
      <c r="VGY833" s="13"/>
      <c r="VGZ833" s="13"/>
      <c r="VHA833" s="13"/>
      <c r="VHB833" s="13"/>
      <c r="VHC833" s="13"/>
      <c r="VHD833" s="13"/>
      <c r="VHE833" s="13"/>
      <c r="VHF833" s="13"/>
      <c r="VHG833" s="13"/>
      <c r="VHH833" s="13"/>
      <c r="VHI833" s="13"/>
      <c r="VHJ833" s="13"/>
      <c r="VHK833" s="13"/>
      <c r="VHL833" s="13"/>
      <c r="VHM833" s="13"/>
      <c r="VHN833" s="13"/>
      <c r="VHO833" s="13"/>
      <c r="VHP833" s="13"/>
      <c r="VHQ833" s="13"/>
      <c r="VHR833" s="13"/>
      <c r="VHS833" s="13"/>
      <c r="VHT833" s="13"/>
      <c r="VHU833" s="13"/>
      <c r="VHV833" s="13"/>
      <c r="VHW833" s="13"/>
      <c r="VHX833" s="13"/>
      <c r="VHY833" s="13"/>
      <c r="VHZ833" s="13"/>
      <c r="VIA833" s="13"/>
      <c r="VIB833" s="13"/>
      <c r="VIC833" s="13"/>
      <c r="VID833" s="13"/>
      <c r="VIE833" s="13"/>
      <c r="VIF833" s="13"/>
      <c r="VIG833" s="13"/>
      <c r="VIH833" s="13"/>
      <c r="VII833" s="13"/>
      <c r="VIJ833" s="13"/>
      <c r="VIK833" s="13"/>
      <c r="VIL833" s="13"/>
      <c r="VIM833" s="13"/>
      <c r="VIN833" s="13"/>
      <c r="VIO833" s="13"/>
      <c r="VIP833" s="13"/>
      <c r="VIQ833" s="13"/>
      <c r="VIR833" s="13"/>
      <c r="VIS833" s="13"/>
      <c r="VIT833" s="13"/>
      <c r="VIU833" s="13"/>
      <c r="VIV833" s="13"/>
      <c r="VIW833" s="13"/>
      <c r="VIX833" s="13"/>
      <c r="VIY833" s="13"/>
      <c r="VIZ833" s="13"/>
      <c r="VJA833" s="13"/>
      <c r="VJB833" s="13"/>
      <c r="VJC833" s="13"/>
      <c r="VJD833" s="13"/>
      <c r="VJE833" s="13"/>
      <c r="VJF833" s="13"/>
      <c r="VJG833" s="13"/>
      <c r="VJH833" s="13"/>
      <c r="VJI833" s="13"/>
      <c r="VJJ833" s="13"/>
      <c r="VJK833" s="13"/>
      <c r="VJL833" s="13"/>
      <c r="VJM833" s="13"/>
      <c r="VJN833" s="13"/>
      <c r="VJO833" s="13"/>
      <c r="VJP833" s="13"/>
      <c r="VJQ833" s="13"/>
      <c r="VJR833" s="13"/>
      <c r="VJS833" s="13"/>
      <c r="VJT833" s="13"/>
      <c r="VJU833" s="13"/>
      <c r="VJV833" s="13"/>
      <c r="VJW833" s="13"/>
      <c r="VJX833" s="13"/>
      <c r="VJY833" s="13"/>
      <c r="VJZ833" s="13"/>
      <c r="VKA833" s="13"/>
      <c r="VKB833" s="13"/>
      <c r="VKC833" s="13"/>
      <c r="VKD833" s="13"/>
      <c r="VKE833" s="13"/>
      <c r="VKF833" s="13"/>
      <c r="VKG833" s="13"/>
      <c r="VKH833" s="13"/>
      <c r="VKI833" s="13"/>
      <c r="VKJ833" s="13"/>
      <c r="VKK833" s="13"/>
      <c r="VKL833" s="13"/>
      <c r="VKM833" s="13"/>
      <c r="VKN833" s="13"/>
      <c r="VKO833" s="13"/>
      <c r="VKP833" s="13"/>
      <c r="VKQ833" s="13"/>
      <c r="VKR833" s="13"/>
      <c r="VKS833" s="13"/>
      <c r="VKT833" s="13"/>
      <c r="VKU833" s="13"/>
      <c r="VKV833" s="13"/>
      <c r="VKW833" s="13"/>
      <c r="VKX833" s="13"/>
      <c r="VKY833" s="13"/>
      <c r="VKZ833" s="13"/>
      <c r="VLA833" s="13"/>
      <c r="VLB833" s="13"/>
      <c r="VLC833" s="13"/>
      <c r="VLD833" s="13"/>
      <c r="VLE833" s="13"/>
      <c r="VLF833" s="13"/>
      <c r="VLG833" s="13"/>
      <c r="VLH833" s="13"/>
      <c r="VLI833" s="13"/>
      <c r="VLJ833" s="13"/>
      <c r="VLK833" s="13"/>
      <c r="VLL833" s="13"/>
      <c r="VLM833" s="13"/>
      <c r="VLN833" s="13"/>
      <c r="VLO833" s="13"/>
      <c r="VLP833" s="13"/>
      <c r="VLQ833" s="13"/>
      <c r="VLR833" s="13"/>
      <c r="VLS833" s="13"/>
      <c r="VLT833" s="13"/>
      <c r="VLU833" s="13"/>
      <c r="VLV833" s="13"/>
      <c r="VLW833" s="13"/>
      <c r="VLX833" s="13"/>
      <c r="VLY833" s="13"/>
      <c r="VLZ833" s="13"/>
      <c r="VMA833" s="13"/>
      <c r="VMB833" s="13"/>
      <c r="VMC833" s="13"/>
      <c r="VMD833" s="13"/>
      <c r="VME833" s="13"/>
      <c r="VMF833" s="13"/>
      <c r="VMG833" s="13"/>
      <c r="VMH833" s="13"/>
      <c r="VMI833" s="13"/>
      <c r="VMJ833" s="13"/>
      <c r="VMK833" s="13"/>
      <c r="VML833" s="13"/>
      <c r="VMM833" s="13"/>
      <c r="VMN833" s="13"/>
      <c r="VMO833" s="13"/>
      <c r="VMP833" s="13"/>
      <c r="VMQ833" s="13"/>
      <c r="VMR833" s="13"/>
      <c r="VMS833" s="13"/>
      <c r="VMT833" s="13"/>
      <c r="VMU833" s="13"/>
      <c r="VMV833" s="13"/>
      <c r="VMW833" s="13"/>
      <c r="VMX833" s="13"/>
      <c r="VMY833" s="13"/>
      <c r="VMZ833" s="13"/>
      <c r="VNA833" s="13"/>
      <c r="VNB833" s="13"/>
      <c r="VNC833" s="13"/>
      <c r="VND833" s="13"/>
      <c r="VNE833" s="13"/>
      <c r="VNF833" s="13"/>
      <c r="VNG833" s="13"/>
      <c r="VNH833" s="13"/>
      <c r="VNI833" s="13"/>
      <c r="VNJ833" s="13"/>
      <c r="VNK833" s="13"/>
      <c r="VNL833" s="13"/>
      <c r="VNM833" s="13"/>
      <c r="VNN833" s="13"/>
      <c r="VNO833" s="13"/>
      <c r="VNP833" s="13"/>
      <c r="VNQ833" s="13"/>
      <c r="VNR833" s="13"/>
      <c r="VNS833" s="13"/>
      <c r="VNT833" s="13"/>
      <c r="VNU833" s="13"/>
      <c r="VNV833" s="13"/>
      <c r="VNW833" s="13"/>
      <c r="VNX833" s="13"/>
      <c r="VNY833" s="13"/>
      <c r="VNZ833" s="13"/>
      <c r="VOA833" s="13"/>
      <c r="VOB833" s="13"/>
      <c r="VOC833" s="13"/>
      <c r="VOD833" s="13"/>
      <c r="VOE833" s="13"/>
      <c r="VOF833" s="13"/>
      <c r="VOG833" s="13"/>
      <c r="VOH833" s="13"/>
      <c r="VOI833" s="13"/>
      <c r="VOJ833" s="13"/>
      <c r="VOK833" s="13"/>
      <c r="VOL833" s="13"/>
      <c r="VOM833" s="13"/>
      <c r="VON833" s="13"/>
      <c r="VOO833" s="13"/>
      <c r="VOP833" s="13"/>
      <c r="VOQ833" s="13"/>
      <c r="VOR833" s="13"/>
      <c r="VOS833" s="13"/>
      <c r="VOT833" s="13"/>
      <c r="VOU833" s="13"/>
      <c r="VOV833" s="13"/>
      <c r="VOW833" s="13"/>
      <c r="VOX833" s="13"/>
      <c r="VOY833" s="13"/>
      <c r="VOZ833" s="13"/>
      <c r="VPA833" s="13"/>
      <c r="VPB833" s="13"/>
      <c r="VPC833" s="13"/>
      <c r="VPD833" s="13"/>
      <c r="VPE833" s="13"/>
      <c r="VPF833" s="13"/>
      <c r="VPG833" s="13"/>
      <c r="VPH833" s="13"/>
      <c r="VPI833" s="13"/>
      <c r="VPJ833" s="13"/>
      <c r="VPK833" s="13"/>
      <c r="VPL833" s="13"/>
      <c r="VPM833" s="13"/>
      <c r="VPN833" s="13"/>
      <c r="VPO833" s="13"/>
      <c r="VPP833" s="13"/>
      <c r="VPQ833" s="13"/>
      <c r="VPR833" s="13"/>
      <c r="VPS833" s="13"/>
      <c r="VPT833" s="13"/>
      <c r="VPU833" s="13"/>
      <c r="VPV833" s="13"/>
      <c r="VPW833" s="13"/>
      <c r="VPX833" s="13"/>
      <c r="VPY833" s="13"/>
      <c r="VPZ833" s="13"/>
      <c r="VQA833" s="13"/>
      <c r="VQB833" s="13"/>
      <c r="VQC833" s="13"/>
      <c r="VQD833" s="13"/>
      <c r="VQE833" s="13"/>
      <c r="VQF833" s="13"/>
      <c r="VQG833" s="13"/>
      <c r="VQH833" s="13"/>
      <c r="VQI833" s="13"/>
      <c r="VQJ833" s="13"/>
      <c r="VQK833" s="13"/>
      <c r="VQL833" s="13"/>
      <c r="VQM833" s="13"/>
      <c r="VQN833" s="13"/>
      <c r="VQO833" s="13"/>
      <c r="VQP833" s="13"/>
      <c r="VQQ833" s="13"/>
      <c r="VQR833" s="13"/>
      <c r="VQS833" s="13"/>
      <c r="VQT833" s="13"/>
      <c r="VQU833" s="13"/>
      <c r="VQV833" s="13"/>
      <c r="VQW833" s="13"/>
      <c r="VQX833" s="13"/>
      <c r="VQY833" s="13"/>
      <c r="VQZ833" s="13"/>
      <c r="VRA833" s="13"/>
      <c r="VRB833" s="13"/>
      <c r="VRC833" s="13"/>
      <c r="VRD833" s="13"/>
      <c r="VRE833" s="13"/>
      <c r="VRF833" s="13"/>
      <c r="VRG833" s="13"/>
      <c r="VRH833" s="13"/>
      <c r="VRI833" s="13"/>
      <c r="VRJ833" s="13"/>
      <c r="VRK833" s="13"/>
      <c r="VRL833" s="13"/>
      <c r="VRM833" s="13"/>
      <c r="VRN833" s="13"/>
      <c r="VRO833" s="13"/>
      <c r="VRP833" s="13"/>
      <c r="VRQ833" s="13"/>
      <c r="VRR833" s="13"/>
      <c r="VRS833" s="13"/>
      <c r="VRT833" s="13"/>
      <c r="VRU833" s="13"/>
      <c r="VRV833" s="13"/>
      <c r="VRW833" s="13"/>
      <c r="VRX833" s="13"/>
      <c r="VRY833" s="13"/>
      <c r="VRZ833" s="13"/>
      <c r="VSA833" s="13"/>
      <c r="VSB833" s="13"/>
      <c r="VSC833" s="13"/>
      <c r="VSD833" s="13"/>
      <c r="VSE833" s="13"/>
      <c r="VSF833" s="13"/>
      <c r="VSG833" s="13"/>
      <c r="VSH833" s="13"/>
      <c r="VSI833" s="13"/>
      <c r="VSJ833" s="13"/>
      <c r="VSK833" s="13"/>
      <c r="VSL833" s="13"/>
      <c r="VSM833" s="13"/>
      <c r="VSN833" s="13"/>
      <c r="VSO833" s="13"/>
      <c r="VSP833" s="13"/>
      <c r="VSQ833" s="13"/>
      <c r="VSR833" s="13"/>
      <c r="VSS833" s="13"/>
      <c r="VST833" s="13"/>
      <c r="VSU833" s="13"/>
      <c r="VSV833" s="13"/>
      <c r="VSW833" s="13"/>
      <c r="VSX833" s="13"/>
      <c r="VSY833" s="13"/>
      <c r="VSZ833" s="13"/>
      <c r="VTA833" s="13"/>
      <c r="VTB833" s="13"/>
      <c r="VTC833" s="13"/>
      <c r="VTD833" s="13"/>
      <c r="VTE833" s="13"/>
      <c r="VTF833" s="13"/>
      <c r="VTG833" s="13"/>
      <c r="VTH833" s="13"/>
      <c r="VTI833" s="13"/>
      <c r="VTJ833" s="13"/>
      <c r="VTK833" s="13"/>
      <c r="VTL833" s="13"/>
      <c r="VTM833" s="13"/>
      <c r="VTN833" s="13"/>
      <c r="VTO833" s="13"/>
      <c r="VTP833" s="13"/>
      <c r="VTQ833" s="13"/>
      <c r="VTR833" s="13"/>
      <c r="VTS833" s="13"/>
      <c r="VTT833" s="13"/>
      <c r="VTU833" s="13"/>
      <c r="VTV833" s="13"/>
      <c r="VTW833" s="13"/>
      <c r="VTX833" s="13"/>
      <c r="VTY833" s="13"/>
      <c r="VTZ833" s="13"/>
      <c r="VUA833" s="13"/>
      <c r="VUB833" s="13"/>
      <c r="VUC833" s="13"/>
      <c r="VUD833" s="13"/>
      <c r="VUE833" s="13"/>
      <c r="VUF833" s="13"/>
      <c r="VUG833" s="13"/>
      <c r="VUH833" s="13"/>
      <c r="VUI833" s="13"/>
      <c r="VUJ833" s="13"/>
      <c r="VUK833" s="13"/>
      <c r="VUL833" s="13"/>
      <c r="VUM833" s="13"/>
      <c r="VUN833" s="13"/>
      <c r="VUO833" s="13"/>
      <c r="VUP833" s="13"/>
      <c r="VUQ833" s="13"/>
      <c r="VUR833" s="13"/>
      <c r="VUS833" s="13"/>
      <c r="VUT833" s="13"/>
      <c r="VUU833" s="13"/>
      <c r="VUV833" s="13"/>
      <c r="VUW833" s="13"/>
      <c r="VUX833" s="13"/>
      <c r="VUY833" s="13"/>
      <c r="VUZ833" s="13"/>
      <c r="VVA833" s="13"/>
      <c r="VVB833" s="13"/>
      <c r="VVC833" s="13"/>
      <c r="VVD833" s="13"/>
      <c r="VVE833" s="13"/>
      <c r="VVF833" s="13"/>
      <c r="VVG833" s="13"/>
      <c r="VVH833" s="13"/>
      <c r="VVI833" s="13"/>
      <c r="VVJ833" s="13"/>
      <c r="VVK833" s="13"/>
      <c r="VVL833" s="13"/>
      <c r="VVM833" s="13"/>
      <c r="VVN833" s="13"/>
      <c r="VVO833" s="13"/>
      <c r="VVP833" s="13"/>
      <c r="VVQ833" s="13"/>
      <c r="VVR833" s="13"/>
      <c r="VVS833" s="13"/>
      <c r="VVT833" s="13"/>
      <c r="VVU833" s="13"/>
      <c r="VVV833" s="13"/>
      <c r="VVW833" s="13"/>
      <c r="VVX833" s="13"/>
      <c r="VVY833" s="13"/>
      <c r="VVZ833" s="13"/>
      <c r="VWA833" s="13"/>
      <c r="VWB833" s="13"/>
      <c r="VWC833" s="13"/>
      <c r="VWD833" s="13"/>
      <c r="VWE833" s="13"/>
      <c r="VWF833" s="13"/>
      <c r="VWG833" s="13"/>
      <c r="VWH833" s="13"/>
      <c r="VWI833" s="13"/>
      <c r="VWJ833" s="13"/>
      <c r="VWK833" s="13"/>
      <c r="VWL833" s="13"/>
      <c r="VWM833" s="13"/>
      <c r="VWN833" s="13"/>
      <c r="VWO833" s="13"/>
      <c r="VWP833" s="13"/>
      <c r="VWQ833" s="13"/>
      <c r="VWR833" s="13"/>
      <c r="VWS833" s="13"/>
      <c r="VWT833" s="13"/>
      <c r="VWU833" s="13"/>
      <c r="VWV833" s="13"/>
      <c r="VWW833" s="13"/>
      <c r="VWX833" s="13"/>
      <c r="VWY833" s="13"/>
      <c r="VWZ833" s="13"/>
      <c r="VXA833" s="13"/>
      <c r="VXB833" s="13"/>
      <c r="VXC833" s="13"/>
      <c r="VXD833" s="13"/>
      <c r="VXE833" s="13"/>
      <c r="VXF833" s="13"/>
      <c r="VXG833" s="13"/>
      <c r="VXH833" s="13"/>
      <c r="VXI833" s="13"/>
      <c r="VXJ833" s="13"/>
      <c r="VXK833" s="13"/>
      <c r="VXL833" s="13"/>
      <c r="VXM833" s="13"/>
      <c r="VXN833" s="13"/>
      <c r="VXO833" s="13"/>
      <c r="VXP833" s="13"/>
      <c r="VXQ833" s="13"/>
      <c r="VXR833" s="13"/>
      <c r="VXS833" s="13"/>
      <c r="VXT833" s="13"/>
      <c r="VXU833" s="13"/>
      <c r="VXV833" s="13"/>
      <c r="VXW833" s="13"/>
      <c r="VXX833" s="13"/>
      <c r="VXY833" s="13"/>
      <c r="VXZ833" s="13"/>
      <c r="VYA833" s="13"/>
      <c r="VYB833" s="13"/>
      <c r="VYC833" s="13"/>
      <c r="VYD833" s="13"/>
      <c r="VYE833" s="13"/>
      <c r="VYF833" s="13"/>
      <c r="VYG833" s="13"/>
      <c r="VYH833" s="13"/>
      <c r="VYI833" s="13"/>
      <c r="VYJ833" s="13"/>
      <c r="VYK833" s="13"/>
      <c r="VYL833" s="13"/>
      <c r="VYM833" s="13"/>
      <c r="VYN833" s="13"/>
      <c r="VYO833" s="13"/>
      <c r="VYP833" s="13"/>
      <c r="VYQ833" s="13"/>
      <c r="VYR833" s="13"/>
      <c r="VYS833" s="13"/>
      <c r="VYT833" s="13"/>
      <c r="VYU833" s="13"/>
      <c r="VYV833" s="13"/>
      <c r="VYW833" s="13"/>
      <c r="VYX833" s="13"/>
      <c r="VYY833" s="13"/>
      <c r="VYZ833" s="13"/>
      <c r="VZA833" s="13"/>
      <c r="VZB833" s="13"/>
      <c r="VZC833" s="13"/>
      <c r="VZD833" s="13"/>
      <c r="VZE833" s="13"/>
      <c r="VZF833" s="13"/>
      <c r="VZG833" s="13"/>
      <c r="VZH833" s="13"/>
      <c r="VZI833" s="13"/>
      <c r="VZJ833" s="13"/>
      <c r="VZK833" s="13"/>
      <c r="VZL833" s="13"/>
      <c r="VZM833" s="13"/>
      <c r="VZN833" s="13"/>
      <c r="VZO833" s="13"/>
      <c r="VZP833" s="13"/>
      <c r="VZQ833" s="13"/>
      <c r="VZR833" s="13"/>
      <c r="VZS833" s="13"/>
      <c r="VZT833" s="13"/>
      <c r="VZU833" s="13"/>
      <c r="VZV833" s="13"/>
      <c r="VZW833" s="13"/>
      <c r="VZX833" s="13"/>
      <c r="VZY833" s="13"/>
      <c r="VZZ833" s="13"/>
      <c r="WAA833" s="13"/>
      <c r="WAB833" s="13"/>
      <c r="WAC833" s="13"/>
      <c r="WAD833" s="13"/>
      <c r="WAE833" s="13"/>
      <c r="WAF833" s="13"/>
      <c r="WAG833" s="13"/>
      <c r="WAH833" s="13"/>
      <c r="WAI833" s="13"/>
      <c r="WAJ833" s="13"/>
      <c r="WAK833" s="13"/>
      <c r="WAL833" s="13"/>
      <c r="WAM833" s="13"/>
      <c r="WAN833" s="13"/>
      <c r="WAO833" s="13"/>
      <c r="WAP833" s="13"/>
      <c r="WAQ833" s="13"/>
      <c r="WAR833" s="13"/>
      <c r="WAS833" s="13"/>
      <c r="WAT833" s="13"/>
      <c r="WAU833" s="13"/>
      <c r="WAV833" s="13"/>
      <c r="WAW833" s="13"/>
      <c r="WAX833" s="13"/>
      <c r="WAY833" s="13"/>
      <c r="WAZ833" s="13"/>
      <c r="WBA833" s="13"/>
      <c r="WBB833" s="13"/>
      <c r="WBC833" s="13"/>
      <c r="WBD833" s="13"/>
      <c r="WBE833" s="13"/>
      <c r="WBF833" s="13"/>
      <c r="WBG833" s="13"/>
      <c r="WBH833" s="13"/>
      <c r="WBI833" s="13"/>
      <c r="WBJ833" s="13"/>
      <c r="WBK833" s="13"/>
      <c r="WBL833" s="13"/>
      <c r="WBM833" s="13"/>
      <c r="WBN833" s="13"/>
      <c r="WBO833" s="13"/>
      <c r="WBP833" s="13"/>
      <c r="WBQ833" s="13"/>
      <c r="WBR833" s="13"/>
      <c r="WBS833" s="13"/>
      <c r="WBT833" s="13"/>
      <c r="WBU833" s="13"/>
      <c r="WBV833" s="13"/>
      <c r="WBW833" s="13"/>
      <c r="WBX833" s="13"/>
      <c r="WBY833" s="13"/>
      <c r="WBZ833" s="13"/>
      <c r="WCA833" s="13"/>
      <c r="WCB833" s="13"/>
      <c r="WCC833" s="13"/>
      <c r="WCD833" s="13"/>
      <c r="WCE833" s="13"/>
      <c r="WCF833" s="13"/>
      <c r="WCG833" s="13"/>
      <c r="WCH833" s="13"/>
      <c r="WCI833" s="13"/>
      <c r="WCJ833" s="13"/>
      <c r="WCK833" s="13"/>
      <c r="WCL833" s="13"/>
      <c r="WCM833" s="13"/>
      <c r="WCN833" s="13"/>
      <c r="WCO833" s="13"/>
      <c r="WCP833" s="13"/>
      <c r="WCQ833" s="13"/>
      <c r="WCR833" s="13"/>
      <c r="WCS833" s="13"/>
      <c r="WCT833" s="13"/>
      <c r="WCU833" s="13"/>
      <c r="WCV833" s="13"/>
      <c r="WCW833" s="13"/>
      <c r="WCX833" s="13"/>
      <c r="WCY833" s="13"/>
      <c r="WCZ833" s="13"/>
      <c r="WDA833" s="13"/>
      <c r="WDB833" s="13"/>
      <c r="WDC833" s="13"/>
      <c r="WDD833" s="13"/>
      <c r="WDE833" s="13"/>
      <c r="WDF833" s="13"/>
      <c r="WDG833" s="13"/>
      <c r="WDH833" s="13"/>
      <c r="WDI833" s="13"/>
      <c r="WDJ833" s="13"/>
      <c r="WDK833" s="13"/>
      <c r="WDL833" s="13"/>
      <c r="WDM833" s="13"/>
      <c r="WDN833" s="13"/>
      <c r="WDO833" s="13"/>
      <c r="WDP833" s="13"/>
      <c r="WDQ833" s="13"/>
      <c r="WDR833" s="13"/>
      <c r="WDS833" s="13"/>
      <c r="WDT833" s="13"/>
      <c r="WDU833" s="13"/>
      <c r="WDV833" s="13"/>
      <c r="WDW833" s="13"/>
      <c r="WDX833" s="13"/>
      <c r="WDY833" s="13"/>
      <c r="WDZ833" s="13"/>
      <c r="WEA833" s="13"/>
      <c r="WEB833" s="13"/>
      <c r="WEC833" s="13"/>
      <c r="WED833" s="13"/>
      <c r="WEE833" s="13"/>
      <c r="WEF833" s="13"/>
      <c r="WEG833" s="13"/>
      <c r="WEH833" s="13"/>
      <c r="WEI833" s="13"/>
      <c r="WEJ833" s="13"/>
      <c r="WEK833" s="13"/>
      <c r="WEL833" s="13"/>
      <c r="WEM833" s="13"/>
      <c r="WEN833" s="13"/>
      <c r="WEO833" s="13"/>
      <c r="WEP833" s="13"/>
      <c r="WEQ833" s="13"/>
      <c r="WER833" s="13"/>
      <c r="WES833" s="13"/>
      <c r="WET833" s="13"/>
      <c r="WEU833" s="13"/>
      <c r="WEV833" s="13"/>
      <c r="WEW833" s="13"/>
      <c r="WEX833" s="13"/>
      <c r="WEY833" s="13"/>
      <c r="WEZ833" s="13"/>
      <c r="WFA833" s="13"/>
      <c r="WFB833" s="13"/>
      <c r="WFC833" s="13"/>
      <c r="WFD833" s="13"/>
      <c r="WFE833" s="13"/>
      <c r="WFF833" s="13"/>
      <c r="WFG833" s="13"/>
      <c r="WFH833" s="13"/>
      <c r="WFI833" s="13"/>
      <c r="WFJ833" s="13"/>
      <c r="WFK833" s="13"/>
      <c r="WFL833" s="13"/>
      <c r="WFM833" s="13"/>
      <c r="WFN833" s="13"/>
      <c r="WFO833" s="13"/>
      <c r="WFP833" s="13"/>
      <c r="WFQ833" s="13"/>
      <c r="WFR833" s="13"/>
      <c r="WFS833" s="13"/>
      <c r="WFT833" s="13"/>
      <c r="WFU833" s="13"/>
      <c r="WFV833" s="13"/>
      <c r="WFW833" s="13"/>
      <c r="WFX833" s="13"/>
      <c r="WFY833" s="13"/>
      <c r="WFZ833" s="13"/>
      <c r="WGA833" s="13"/>
      <c r="WGB833" s="13"/>
      <c r="WGC833" s="13"/>
      <c r="WGD833" s="13"/>
      <c r="WGE833" s="13"/>
      <c r="WGF833" s="13"/>
      <c r="WGG833" s="13"/>
      <c r="WGH833" s="13"/>
      <c r="WGI833" s="13"/>
      <c r="WGJ833" s="13"/>
      <c r="WGK833" s="13"/>
      <c r="WGL833" s="13"/>
      <c r="WGM833" s="13"/>
      <c r="WGN833" s="13"/>
      <c r="WGO833" s="13"/>
      <c r="WGP833" s="13"/>
      <c r="WGQ833" s="13"/>
      <c r="WGR833" s="13"/>
      <c r="WGS833" s="13"/>
      <c r="WGT833" s="13"/>
      <c r="WGU833" s="13"/>
      <c r="WGV833" s="13"/>
      <c r="WGW833" s="13"/>
      <c r="WGX833" s="13"/>
      <c r="WGY833" s="13"/>
      <c r="WGZ833" s="13"/>
      <c r="WHA833" s="13"/>
      <c r="WHB833" s="13"/>
      <c r="WHC833" s="13"/>
      <c r="WHD833" s="13"/>
      <c r="WHE833" s="13"/>
      <c r="WHF833" s="13"/>
      <c r="WHG833" s="13"/>
      <c r="WHH833" s="13"/>
      <c r="WHI833" s="13"/>
      <c r="WHJ833" s="13"/>
      <c r="WHK833" s="13"/>
      <c r="WHL833" s="13"/>
      <c r="WHM833" s="13"/>
      <c r="WHN833" s="13"/>
      <c r="WHO833" s="13"/>
      <c r="WHP833" s="13"/>
      <c r="WHQ833" s="13"/>
      <c r="WHR833" s="13"/>
      <c r="WHS833" s="13"/>
      <c r="WHT833" s="13"/>
      <c r="WHU833" s="13"/>
      <c r="WHV833" s="13"/>
      <c r="WHW833" s="13"/>
      <c r="WHX833" s="13"/>
      <c r="WHY833" s="13"/>
      <c r="WHZ833" s="13"/>
      <c r="WIA833" s="13"/>
      <c r="WIB833" s="13"/>
      <c r="WIC833" s="13"/>
      <c r="WID833" s="13"/>
      <c r="WIE833" s="13"/>
      <c r="WIF833" s="13"/>
      <c r="WIG833" s="13"/>
      <c r="WIH833" s="13"/>
      <c r="WII833" s="13"/>
      <c r="WIJ833" s="13"/>
      <c r="WIK833" s="13"/>
      <c r="WIL833" s="13"/>
      <c r="WIM833" s="13"/>
      <c r="WIN833" s="13"/>
      <c r="WIO833" s="13"/>
      <c r="WIP833" s="13"/>
      <c r="WIQ833" s="13"/>
      <c r="WIR833" s="13"/>
      <c r="WIS833" s="13"/>
      <c r="WIT833" s="13"/>
      <c r="WIU833" s="13"/>
      <c r="WIV833" s="13"/>
      <c r="WIW833" s="13"/>
      <c r="WIX833" s="13"/>
      <c r="WIY833" s="13"/>
      <c r="WIZ833" s="13"/>
      <c r="WJA833" s="13"/>
      <c r="WJB833" s="13"/>
      <c r="WJC833" s="13"/>
      <c r="WJD833" s="13"/>
      <c r="WJE833" s="13"/>
      <c r="WJF833" s="13"/>
      <c r="WJG833" s="13"/>
      <c r="WJH833" s="13"/>
      <c r="WJI833" s="13"/>
      <c r="WJJ833" s="13"/>
      <c r="WJK833" s="13"/>
      <c r="WJL833" s="13"/>
      <c r="WJM833" s="13"/>
      <c r="WJN833" s="13"/>
      <c r="WJO833" s="13"/>
      <c r="WJP833" s="13"/>
      <c r="WJQ833" s="13"/>
      <c r="WJR833" s="13"/>
      <c r="WJS833" s="13"/>
      <c r="WJT833" s="13"/>
      <c r="WJU833" s="13"/>
      <c r="WJV833" s="13"/>
      <c r="WJW833" s="13"/>
      <c r="WJX833" s="13"/>
      <c r="WJY833" s="13"/>
      <c r="WJZ833" s="13"/>
      <c r="WKA833" s="13"/>
      <c r="WKB833" s="13"/>
      <c r="WKC833" s="13"/>
      <c r="WKD833" s="13"/>
      <c r="WKE833" s="13"/>
      <c r="WKF833" s="13"/>
      <c r="WKG833" s="13"/>
      <c r="WKH833" s="13"/>
      <c r="WKI833" s="13"/>
      <c r="WKJ833" s="13"/>
      <c r="WKK833" s="13"/>
      <c r="WKL833" s="13"/>
      <c r="WKM833" s="13"/>
      <c r="WKN833" s="13"/>
      <c r="WKO833" s="13"/>
      <c r="WKP833" s="13"/>
      <c r="WKQ833" s="13"/>
      <c r="WKR833" s="13"/>
      <c r="WKS833" s="13"/>
      <c r="WKT833" s="13"/>
      <c r="WKU833" s="13"/>
      <c r="WKV833" s="13"/>
      <c r="WKW833" s="13"/>
      <c r="WKX833" s="13"/>
      <c r="WKY833" s="13"/>
      <c r="WKZ833" s="13"/>
      <c r="WLA833" s="13"/>
      <c r="WLB833" s="13"/>
      <c r="WLC833" s="13"/>
      <c r="WLD833" s="13"/>
      <c r="WLE833" s="13"/>
      <c r="WLF833" s="13"/>
      <c r="WLG833" s="13"/>
      <c r="WLH833" s="13"/>
      <c r="WLI833" s="13"/>
      <c r="WLJ833" s="13"/>
      <c r="WLK833" s="13"/>
      <c r="WLL833" s="13"/>
      <c r="WLM833" s="13"/>
      <c r="WLN833" s="13"/>
      <c r="WLO833" s="13"/>
      <c r="WLP833" s="13"/>
      <c r="WLQ833" s="13"/>
      <c r="WLR833" s="13"/>
      <c r="WLS833" s="13"/>
      <c r="WLT833" s="13"/>
      <c r="WLU833" s="13"/>
      <c r="WLV833" s="13"/>
      <c r="WLW833" s="13"/>
      <c r="WLX833" s="13"/>
      <c r="WLY833" s="13"/>
      <c r="WLZ833" s="13"/>
      <c r="WMA833" s="13"/>
      <c r="WMB833" s="13"/>
      <c r="WMC833" s="13"/>
      <c r="WMD833" s="13"/>
      <c r="WME833" s="13"/>
      <c r="WMF833" s="13"/>
      <c r="WMG833" s="13"/>
      <c r="WMH833" s="13"/>
      <c r="WMI833" s="13"/>
      <c r="WMJ833" s="13"/>
      <c r="WMK833" s="13"/>
      <c r="WML833" s="13"/>
      <c r="WMM833" s="13"/>
      <c r="WMN833" s="13"/>
      <c r="WMO833" s="13"/>
      <c r="WMP833" s="13"/>
      <c r="WMQ833" s="13"/>
      <c r="WMR833" s="13"/>
      <c r="WMS833" s="13"/>
      <c r="WMT833" s="13"/>
      <c r="WMU833" s="13"/>
      <c r="WMV833" s="13"/>
      <c r="WMW833" s="13"/>
      <c r="WMX833" s="13"/>
      <c r="WMY833" s="13"/>
      <c r="WMZ833" s="13"/>
      <c r="WNA833" s="13"/>
      <c r="WNB833" s="13"/>
      <c r="WNC833" s="13"/>
      <c r="WND833" s="13"/>
      <c r="WNE833" s="13"/>
      <c r="WNF833" s="13"/>
      <c r="WNG833" s="13"/>
      <c r="WNH833" s="13"/>
      <c r="WNI833" s="13"/>
      <c r="WNJ833" s="13"/>
      <c r="WNK833" s="13"/>
      <c r="WNL833" s="13"/>
      <c r="WNM833" s="13"/>
      <c r="WNN833" s="13"/>
      <c r="WNO833" s="13"/>
      <c r="WNP833" s="13"/>
      <c r="WNQ833" s="13"/>
      <c r="WNR833" s="13"/>
      <c r="WNS833" s="13"/>
      <c r="WNT833" s="13"/>
      <c r="WNU833" s="13"/>
      <c r="WNV833" s="13"/>
      <c r="WNW833" s="13"/>
      <c r="WNX833" s="13"/>
      <c r="WNY833" s="13"/>
      <c r="WNZ833" s="13"/>
      <c r="WOA833" s="13"/>
      <c r="WOB833" s="13"/>
      <c r="WOC833" s="13"/>
      <c r="WOD833" s="13"/>
      <c r="WOE833" s="13"/>
      <c r="WOF833" s="13"/>
      <c r="WOG833" s="13"/>
      <c r="WOH833" s="13"/>
      <c r="WOI833" s="13"/>
      <c r="WOJ833" s="13"/>
      <c r="WOK833" s="13"/>
      <c r="WOL833" s="13"/>
      <c r="WOM833" s="13"/>
      <c r="WON833" s="13"/>
      <c r="WOO833" s="13"/>
      <c r="WOP833" s="13"/>
      <c r="WOQ833" s="13"/>
      <c r="WOR833" s="13"/>
      <c r="WOS833" s="13"/>
      <c r="WOT833" s="13"/>
      <c r="WOU833" s="13"/>
      <c r="WOV833" s="13"/>
      <c r="WOW833" s="13"/>
      <c r="WOX833" s="13"/>
      <c r="WOY833" s="13"/>
      <c r="WOZ833" s="13"/>
      <c r="WPA833" s="13"/>
      <c r="WPB833" s="13"/>
      <c r="WPC833" s="13"/>
      <c r="WPD833" s="13"/>
      <c r="WPE833" s="13"/>
      <c r="WPF833" s="13"/>
      <c r="WPG833" s="13"/>
      <c r="WPH833" s="13"/>
      <c r="WPI833" s="13"/>
      <c r="WPJ833" s="13"/>
      <c r="WPK833" s="13"/>
      <c r="WPL833" s="13"/>
      <c r="WPM833" s="13"/>
      <c r="WPN833" s="13"/>
      <c r="WPO833" s="13"/>
      <c r="WPP833" s="13"/>
      <c r="WPQ833" s="13"/>
      <c r="WPR833" s="13"/>
      <c r="WPS833" s="13"/>
      <c r="WPT833" s="13"/>
      <c r="WPU833" s="13"/>
      <c r="WPV833" s="13"/>
      <c r="WPW833" s="13"/>
      <c r="WPX833" s="13"/>
      <c r="WPY833" s="13"/>
      <c r="WPZ833" s="13"/>
      <c r="WQA833" s="13"/>
      <c r="WQB833" s="13"/>
      <c r="WQC833" s="13"/>
      <c r="WQD833" s="13"/>
      <c r="WQE833" s="13"/>
      <c r="WQF833" s="13"/>
      <c r="WQG833" s="13"/>
      <c r="WQH833" s="13"/>
      <c r="WQI833" s="13"/>
      <c r="WQJ833" s="13"/>
      <c r="WQK833" s="13"/>
      <c r="WQL833" s="13"/>
      <c r="WQM833" s="13"/>
      <c r="WQN833" s="13"/>
      <c r="WQO833" s="13"/>
      <c r="WQP833" s="13"/>
      <c r="WQQ833" s="13"/>
      <c r="WQR833" s="13"/>
      <c r="WQS833" s="13"/>
      <c r="WQT833" s="13"/>
      <c r="WQU833" s="13"/>
      <c r="WQV833" s="13"/>
      <c r="WQW833" s="13"/>
      <c r="WQX833" s="13"/>
      <c r="WQY833" s="13"/>
      <c r="WQZ833" s="13"/>
      <c r="WRA833" s="13"/>
      <c r="WRB833" s="13"/>
      <c r="WRC833" s="13"/>
      <c r="WRD833" s="13"/>
      <c r="WRE833" s="13"/>
      <c r="WRF833" s="13"/>
      <c r="WRG833" s="13"/>
      <c r="WRH833" s="13"/>
      <c r="WRI833" s="13"/>
      <c r="WRJ833" s="13"/>
      <c r="WRK833" s="13"/>
      <c r="WRL833" s="13"/>
      <c r="WRM833" s="13"/>
      <c r="WRN833" s="13"/>
      <c r="WRO833" s="13"/>
      <c r="WRP833" s="13"/>
      <c r="WRQ833" s="13"/>
      <c r="WRR833" s="13"/>
      <c r="WRS833" s="13"/>
      <c r="WRT833" s="13"/>
      <c r="WRU833" s="13"/>
      <c r="WRV833" s="13"/>
      <c r="WRW833" s="13"/>
      <c r="WRX833" s="13"/>
      <c r="WRY833" s="13"/>
      <c r="WRZ833" s="13"/>
      <c r="WSA833" s="13"/>
      <c r="WSB833" s="13"/>
      <c r="WSC833" s="13"/>
      <c r="WSD833" s="13"/>
      <c r="WSE833" s="13"/>
      <c r="WSF833" s="13"/>
      <c r="WSG833" s="13"/>
      <c r="WSH833" s="13"/>
      <c r="WSI833" s="13"/>
      <c r="WSJ833" s="13"/>
      <c r="WSK833" s="13"/>
      <c r="WSL833" s="13"/>
      <c r="WSM833" s="13"/>
      <c r="WSN833" s="13"/>
      <c r="WSO833" s="13"/>
      <c r="WSP833" s="13"/>
      <c r="WSQ833" s="13"/>
      <c r="WSR833" s="13"/>
      <c r="WSS833" s="13"/>
      <c r="WST833" s="13"/>
      <c r="WSU833" s="13"/>
      <c r="WSV833" s="13"/>
      <c r="WSW833" s="13"/>
      <c r="WSX833" s="13"/>
      <c r="WSY833" s="13"/>
      <c r="WSZ833" s="13"/>
      <c r="WTA833" s="13"/>
      <c r="WTB833" s="13"/>
      <c r="WTC833" s="13"/>
      <c r="WTD833" s="13"/>
      <c r="WTE833" s="13"/>
      <c r="WTF833" s="13"/>
      <c r="WTG833" s="13"/>
      <c r="WTH833" s="13"/>
      <c r="WTI833" s="13"/>
      <c r="WTJ833" s="13"/>
      <c r="WTK833" s="13"/>
      <c r="WTL833" s="13"/>
      <c r="WTM833" s="13"/>
      <c r="WTN833" s="13"/>
      <c r="WTO833" s="13"/>
      <c r="WTP833" s="13"/>
      <c r="WTQ833" s="13"/>
      <c r="WTR833" s="13"/>
      <c r="WTS833" s="13"/>
      <c r="WTT833" s="13"/>
      <c r="WTU833" s="13"/>
      <c r="WTV833" s="13"/>
      <c r="WTW833" s="13"/>
      <c r="WTX833" s="13"/>
      <c r="WTY833" s="13"/>
      <c r="WTZ833" s="13"/>
      <c r="WUA833" s="13"/>
      <c r="WUB833" s="13"/>
      <c r="WUC833" s="13"/>
      <c r="WUD833" s="13"/>
      <c r="WUE833" s="13"/>
      <c r="WUF833" s="13"/>
      <c r="WUG833" s="13"/>
      <c r="WUH833" s="13"/>
      <c r="WUI833" s="13"/>
      <c r="WUJ833" s="13"/>
      <c r="WUK833" s="13"/>
      <c r="WUL833" s="13"/>
      <c r="WUM833" s="13"/>
      <c r="WUN833" s="13"/>
      <c r="WUO833" s="13"/>
      <c r="WUP833" s="13"/>
      <c r="WUQ833" s="13"/>
      <c r="WUR833" s="13"/>
      <c r="WUS833" s="13"/>
      <c r="WUT833" s="13"/>
      <c r="WUU833" s="13"/>
      <c r="WUV833" s="13"/>
      <c r="WUW833" s="13"/>
      <c r="WUX833" s="13"/>
      <c r="WUY833" s="13"/>
      <c r="WUZ833" s="13"/>
      <c r="WVA833" s="13"/>
      <c r="WVB833" s="13"/>
      <c r="WVC833" s="13"/>
      <c r="WVD833" s="13"/>
      <c r="WVE833" s="13"/>
      <c r="WVF833" s="13"/>
      <c r="WVG833" s="13"/>
      <c r="WVH833" s="13"/>
      <c r="WVI833" s="13"/>
      <c r="WVJ833" s="13"/>
      <c r="WVK833" s="13"/>
      <c r="WVL833" s="13"/>
      <c r="WVM833" s="13"/>
      <c r="WVN833" s="13"/>
      <c r="WVO833" s="13"/>
      <c r="WVP833" s="13"/>
      <c r="WVQ833" s="13"/>
      <c r="WVR833" s="13"/>
      <c r="WVS833" s="13"/>
      <c r="WVT833" s="13"/>
      <c r="WVU833" s="13"/>
      <c r="WVV833" s="13"/>
      <c r="WVW833" s="13"/>
      <c r="WVX833" s="13"/>
      <c r="WVY833" s="13"/>
      <c r="WVZ833" s="13"/>
      <c r="WWA833" s="13"/>
      <c r="WWB833" s="13"/>
      <c r="WWC833" s="13"/>
      <c r="WWD833" s="13"/>
      <c r="WWE833" s="13"/>
      <c r="WWF833" s="13"/>
      <c r="WWG833" s="13"/>
      <c r="WWH833" s="13"/>
      <c r="WWI833" s="13"/>
      <c r="WWJ833" s="13"/>
      <c r="WWK833" s="13"/>
      <c r="WWL833" s="13"/>
      <c r="WWM833" s="13"/>
      <c r="WWN833" s="13"/>
      <c r="WWO833" s="13"/>
      <c r="WWP833" s="13"/>
      <c r="WWQ833" s="13"/>
      <c r="WWR833" s="13"/>
      <c r="WWS833" s="13"/>
      <c r="WWT833" s="13"/>
      <c r="WWU833" s="13"/>
      <c r="WWV833" s="13"/>
      <c r="WWW833" s="13"/>
      <c r="WWX833" s="13"/>
      <c r="WWY833" s="13"/>
      <c r="WWZ833" s="13"/>
      <c r="WXA833" s="13"/>
      <c r="WXB833" s="13"/>
      <c r="WXC833" s="13"/>
      <c r="WXD833" s="13"/>
      <c r="WXE833" s="13"/>
      <c r="WXF833" s="13"/>
      <c r="WXG833" s="13"/>
      <c r="WXH833" s="13"/>
      <c r="WXI833" s="13"/>
      <c r="WXJ833" s="13"/>
      <c r="WXK833" s="13"/>
      <c r="WXL833" s="13"/>
      <c r="WXM833" s="13"/>
      <c r="WXN833" s="13"/>
      <c r="WXO833" s="13"/>
      <c r="WXP833" s="13"/>
      <c r="WXQ833" s="13"/>
      <c r="WXR833" s="13"/>
      <c r="WXS833" s="13"/>
      <c r="WXT833" s="13"/>
      <c r="WXU833" s="13"/>
      <c r="WXV833" s="13"/>
      <c r="WXW833" s="13"/>
      <c r="WXX833" s="13"/>
      <c r="WXY833" s="13"/>
      <c r="WXZ833" s="13"/>
      <c r="WYA833" s="13"/>
      <c r="WYB833" s="13"/>
      <c r="WYC833" s="13"/>
      <c r="WYD833" s="13"/>
      <c r="WYE833" s="13"/>
      <c r="WYF833" s="13"/>
      <c r="WYG833" s="13"/>
      <c r="WYH833" s="13"/>
      <c r="WYI833" s="13"/>
      <c r="WYJ833" s="13"/>
      <c r="WYK833" s="13"/>
      <c r="WYL833" s="13"/>
      <c r="WYM833" s="13"/>
      <c r="WYN833" s="13"/>
      <c r="WYO833" s="13"/>
      <c r="WYP833" s="13"/>
      <c r="WYQ833" s="13"/>
      <c r="WYR833" s="13"/>
      <c r="WYS833" s="13"/>
      <c r="WYT833" s="13"/>
      <c r="WYU833" s="13"/>
      <c r="WYV833" s="13"/>
      <c r="WYW833" s="13"/>
      <c r="WYX833" s="13"/>
      <c r="WYY833" s="13"/>
      <c r="WYZ833" s="13"/>
      <c r="WZA833" s="13"/>
      <c r="WZB833" s="13"/>
      <c r="WZC833" s="13"/>
      <c r="WZD833" s="13"/>
      <c r="WZE833" s="13"/>
      <c r="WZF833" s="13"/>
      <c r="WZG833" s="13"/>
      <c r="WZH833" s="13"/>
      <c r="WZI833" s="13"/>
      <c r="WZJ833" s="13"/>
      <c r="WZK833" s="13"/>
      <c r="WZL833" s="13"/>
      <c r="WZM833" s="13"/>
      <c r="WZN833" s="13"/>
      <c r="WZO833" s="13"/>
      <c r="WZP833" s="13"/>
      <c r="WZQ833" s="13"/>
      <c r="WZR833" s="13"/>
      <c r="WZS833" s="13"/>
      <c r="WZT833" s="13"/>
      <c r="WZU833" s="13"/>
      <c r="WZV833" s="13"/>
      <c r="WZW833" s="13"/>
      <c r="WZX833" s="13"/>
      <c r="WZY833" s="13"/>
      <c r="WZZ833" s="13"/>
      <c r="XAA833" s="13"/>
      <c r="XAB833" s="13"/>
      <c r="XAC833" s="13"/>
      <c r="XAD833" s="13"/>
      <c r="XAE833" s="13"/>
      <c r="XAF833" s="13"/>
      <c r="XAG833" s="13"/>
      <c r="XAH833" s="13"/>
      <c r="XAI833" s="13"/>
      <c r="XAJ833" s="13"/>
      <c r="XAK833" s="13"/>
      <c r="XAL833" s="13"/>
      <c r="XAM833" s="13"/>
      <c r="XAN833" s="13"/>
      <c r="XAO833" s="13"/>
      <c r="XAP833" s="13"/>
      <c r="XAQ833" s="13"/>
      <c r="XAR833" s="13"/>
      <c r="XAS833" s="13"/>
      <c r="XAT833" s="13"/>
      <c r="XAU833" s="13"/>
      <c r="XAV833" s="13"/>
      <c r="XAW833" s="13"/>
      <c r="XAX833" s="13"/>
      <c r="XAY833" s="13"/>
      <c r="XAZ833" s="13"/>
      <c r="XBA833" s="13"/>
      <c r="XBB833" s="13"/>
      <c r="XBC833" s="13"/>
      <c r="XBD833" s="13"/>
      <c r="XBE833" s="13"/>
      <c r="XBF833" s="13"/>
      <c r="XBG833" s="13"/>
      <c r="XBH833" s="13"/>
      <c r="XBI833" s="13"/>
      <c r="XBJ833" s="13"/>
      <c r="XBK833" s="13"/>
      <c r="XBL833" s="13"/>
      <c r="XBM833" s="13"/>
      <c r="XBN833" s="13"/>
      <c r="XBO833" s="13"/>
      <c r="XBP833" s="13"/>
      <c r="XBQ833" s="13"/>
      <c r="XBR833" s="13"/>
      <c r="XBS833" s="13"/>
      <c r="XBT833" s="13"/>
      <c r="XBU833" s="13"/>
      <c r="XBV833" s="13"/>
      <c r="XBW833" s="13"/>
      <c r="XBX833" s="13"/>
      <c r="XBY833" s="13"/>
      <c r="XBZ833" s="13"/>
      <c r="XCA833" s="13"/>
      <c r="XCB833" s="13"/>
      <c r="XCC833" s="13"/>
      <c r="XCD833" s="13"/>
      <c r="XCE833" s="13"/>
      <c r="XCF833" s="13"/>
      <c r="XCG833" s="13"/>
      <c r="XCH833" s="13"/>
      <c r="XCI833" s="13"/>
      <c r="XCJ833" s="13"/>
      <c r="XCK833" s="13"/>
      <c r="XCL833" s="13"/>
      <c r="XCM833" s="13"/>
      <c r="XCN833" s="13"/>
      <c r="XCO833" s="13"/>
      <c r="XCP833" s="13"/>
      <c r="XCQ833" s="13"/>
      <c r="XCR833" s="13"/>
      <c r="XCS833" s="13"/>
      <c r="XCT833" s="13"/>
      <c r="XCU833" s="13"/>
      <c r="XCV833" s="13"/>
      <c r="XCW833" s="13"/>
      <c r="XCX833" s="13"/>
      <c r="XCY833" s="13"/>
      <c r="XCZ833" s="13"/>
      <c r="XDA833" s="13"/>
      <c r="XDB833" s="13"/>
      <c r="XDC833" s="13"/>
      <c r="XDD833" s="13"/>
      <c r="XDE833" s="13"/>
      <c r="XDF833" s="13"/>
      <c r="XDG833" s="13"/>
      <c r="XDH833" s="13"/>
      <c r="XDI833" s="13"/>
      <c r="XDJ833" s="13"/>
      <c r="XDK833" s="13"/>
      <c r="XDL833" s="13"/>
      <c r="XDM833" s="13"/>
      <c r="XDN833" s="13"/>
      <c r="XDO833" s="13"/>
      <c r="XDP833" s="13"/>
      <c r="XDQ833" s="13"/>
      <c r="XDR833" s="13"/>
      <c r="XDS833" s="13"/>
      <c r="XDT833" s="13"/>
      <c r="XDU833" s="13"/>
      <c r="XDV833" s="13"/>
      <c r="XDW833" s="13"/>
      <c r="XDX833" s="13"/>
      <c r="XDY833" s="13"/>
      <c r="XDZ833" s="13"/>
      <c r="XEA833" s="13"/>
      <c r="XEB833" s="13"/>
      <c r="XEC833" s="13"/>
      <c r="XED833" s="13"/>
      <c r="XEE833" s="13"/>
    </row>
    <row r="834" spans="1:16359" s="2" customFormat="1" ht="25.5" customHeight="1" x14ac:dyDescent="0.35">
      <c r="A834" s="194"/>
      <c r="B834" s="30" t="s">
        <v>245</v>
      </c>
      <c r="C834" s="29"/>
      <c r="D834" s="29"/>
      <c r="E834" s="29"/>
      <c r="F834" s="29"/>
      <c r="G834" s="91"/>
      <c r="H834" s="91"/>
      <c r="I834" s="31"/>
      <c r="J834" s="31"/>
      <c r="K834" s="31"/>
      <c r="L834" s="31"/>
      <c r="M834" s="31"/>
      <c r="N834" s="29"/>
      <c r="O834" s="29"/>
      <c r="P834" s="29"/>
    </row>
    <row r="835" spans="1:16359" s="2" customFormat="1" ht="21.75" customHeight="1" x14ac:dyDescent="0.35">
      <c r="A835" s="195"/>
      <c r="B835" s="30" t="s">
        <v>389</v>
      </c>
      <c r="C835" s="29"/>
      <c r="D835" s="29"/>
      <c r="E835" s="29"/>
      <c r="F835" s="29"/>
      <c r="G835" s="31"/>
      <c r="H835" s="31"/>
      <c r="I835" s="31"/>
      <c r="J835" s="31"/>
      <c r="K835" s="31"/>
      <c r="L835" s="31"/>
      <c r="M835" s="31"/>
      <c r="N835" s="29"/>
      <c r="O835" s="29"/>
      <c r="P835" s="29"/>
    </row>
    <row r="836" spans="1:16359" s="2" customFormat="1" ht="18.7" customHeight="1" x14ac:dyDescent="0.35">
      <c r="A836" s="21"/>
      <c r="B836" s="30" t="s">
        <v>315</v>
      </c>
      <c r="C836" s="29"/>
      <c r="D836" s="29"/>
      <c r="E836" s="29"/>
      <c r="F836" s="29"/>
      <c r="G836" s="31">
        <f t="shared" ref="G836:M836" si="27">G810+G813+G819</f>
        <v>0</v>
      </c>
      <c r="H836" s="31">
        <f t="shared" si="27"/>
        <v>0</v>
      </c>
      <c r="I836" s="31">
        <f t="shared" si="27"/>
        <v>7000</v>
      </c>
      <c r="J836" s="31">
        <f t="shared" si="27"/>
        <v>81200</v>
      </c>
      <c r="K836" s="31">
        <f t="shared" si="27"/>
        <v>111200</v>
      </c>
      <c r="L836" s="31">
        <f t="shared" si="27"/>
        <v>30000</v>
      </c>
      <c r="M836" s="31">
        <f t="shared" si="27"/>
        <v>30000</v>
      </c>
      <c r="N836" s="29"/>
      <c r="O836" s="29"/>
      <c r="P836" s="29"/>
    </row>
    <row r="837" spans="1:16359" s="17" customFormat="1" ht="59.5" customHeight="1" x14ac:dyDescent="0.35">
      <c r="A837" s="206"/>
      <c r="B837" s="79" t="s">
        <v>789</v>
      </c>
      <c r="C837" s="37" t="s">
        <v>844</v>
      </c>
      <c r="D837" s="34" t="s">
        <v>538</v>
      </c>
      <c r="E837" s="37" t="s">
        <v>1</v>
      </c>
      <c r="F837" s="34" t="s">
        <v>2</v>
      </c>
      <c r="G837" s="21">
        <v>16.100000000000001</v>
      </c>
      <c r="H837" s="34">
        <v>22</v>
      </c>
      <c r="I837" s="21">
        <v>23</v>
      </c>
      <c r="J837" s="21">
        <v>25</v>
      </c>
      <c r="K837" s="21">
        <v>27</v>
      </c>
      <c r="L837" s="21">
        <v>30</v>
      </c>
      <c r="M837" s="21"/>
      <c r="N837" s="21" t="s">
        <v>2</v>
      </c>
      <c r="O837" s="21" t="s">
        <v>2</v>
      </c>
      <c r="P837" s="21" t="s">
        <v>2</v>
      </c>
    </row>
    <row r="838" spans="1:16359" s="17" customFormat="1" ht="59.5" customHeight="1" x14ac:dyDescent="0.35">
      <c r="A838" s="207"/>
      <c r="B838" s="80" t="s">
        <v>696</v>
      </c>
      <c r="C838" s="34"/>
      <c r="D838" s="34"/>
      <c r="E838" s="34"/>
      <c r="F838" s="34"/>
      <c r="G838" s="21"/>
      <c r="H838" s="34"/>
      <c r="I838" s="21"/>
      <c r="J838" s="21"/>
      <c r="K838" s="21"/>
      <c r="L838" s="21"/>
      <c r="M838" s="21"/>
      <c r="N838" s="21"/>
      <c r="O838" s="34"/>
      <c r="P838" s="21"/>
    </row>
    <row r="839" spans="1:16359" s="17" customFormat="1" ht="99.7" customHeight="1" x14ac:dyDescent="0.35">
      <c r="A839" s="206">
        <v>26</v>
      </c>
      <c r="B839" s="92" t="s">
        <v>845</v>
      </c>
      <c r="C839" s="37" t="s">
        <v>846</v>
      </c>
      <c r="D839" s="34" t="s">
        <v>538</v>
      </c>
      <c r="E839" s="37" t="s">
        <v>6</v>
      </c>
      <c r="F839" s="34" t="s">
        <v>2</v>
      </c>
      <c r="G839" s="21">
        <v>187.3</v>
      </c>
      <c r="H839" s="34">
        <v>143</v>
      </c>
      <c r="I839" s="21">
        <v>178.3</v>
      </c>
      <c r="J839" s="21">
        <v>237.9</v>
      </c>
      <c r="K839" s="21">
        <v>316.8</v>
      </c>
      <c r="L839" s="21">
        <v>465</v>
      </c>
      <c r="M839" s="21">
        <v>540.20000000000005</v>
      </c>
      <c r="N839" s="21" t="s">
        <v>2</v>
      </c>
      <c r="O839" s="21" t="s">
        <v>2</v>
      </c>
      <c r="P839" s="21" t="s">
        <v>2</v>
      </c>
    </row>
    <row r="840" spans="1:16359" s="17" customFormat="1" ht="48.15" customHeight="1" x14ac:dyDescent="0.35">
      <c r="A840" s="207"/>
      <c r="B840" s="93" t="s">
        <v>315</v>
      </c>
      <c r="C840" s="83"/>
      <c r="D840" s="83"/>
      <c r="E840" s="83"/>
      <c r="F840" s="83"/>
      <c r="G840" s="25"/>
      <c r="H840" s="83"/>
      <c r="I840" s="83"/>
      <c r="J840" s="83"/>
      <c r="K840" s="83"/>
      <c r="L840" s="83"/>
      <c r="M840" s="83"/>
      <c r="N840" s="83"/>
      <c r="O840" s="83"/>
      <c r="P840" s="83"/>
    </row>
    <row r="841" spans="1:16359" s="17" customFormat="1" ht="36.950000000000003" customHeight="1" x14ac:dyDescent="0.35">
      <c r="A841" s="194"/>
      <c r="B841" s="79" t="s">
        <v>346</v>
      </c>
      <c r="C841" s="34"/>
      <c r="D841" s="34"/>
      <c r="E841" s="34"/>
      <c r="F841" s="34"/>
      <c r="G841" s="21"/>
      <c r="H841" s="34"/>
      <c r="I841" s="34"/>
      <c r="J841" s="34"/>
      <c r="K841" s="34"/>
      <c r="L841" s="34"/>
      <c r="M841" s="34"/>
      <c r="N841" s="34"/>
      <c r="O841" s="34"/>
      <c r="P841" s="34"/>
    </row>
    <row r="842" spans="1:16359" s="17" customFormat="1" ht="33" customHeight="1" x14ac:dyDescent="0.35">
      <c r="A842" s="195"/>
      <c r="B842" s="187" t="s">
        <v>790</v>
      </c>
      <c r="C842" s="186" t="s">
        <v>847</v>
      </c>
      <c r="D842" s="34" t="s">
        <v>2</v>
      </c>
      <c r="E842" s="34" t="s">
        <v>249</v>
      </c>
      <c r="F842" s="186" t="s">
        <v>270</v>
      </c>
      <c r="G842" s="21"/>
      <c r="H842" s="34"/>
      <c r="I842" s="34"/>
      <c r="J842" s="34"/>
      <c r="K842" s="34">
        <v>1</v>
      </c>
      <c r="L842" s="34"/>
      <c r="M842" s="34"/>
      <c r="N842" s="34"/>
      <c r="O842" s="34"/>
      <c r="P842" s="34"/>
    </row>
    <row r="843" spans="1:16359" s="2" customFormat="1" ht="64.55" customHeight="1" x14ac:dyDescent="0.35">
      <c r="A843" s="29">
        <v>158</v>
      </c>
      <c r="B843" s="187"/>
      <c r="C843" s="186"/>
      <c r="D843" s="34"/>
      <c r="E843" s="34" t="s">
        <v>11</v>
      </c>
      <c r="F843" s="186"/>
      <c r="G843" s="42"/>
      <c r="H843" s="94"/>
      <c r="I843" s="94">
        <v>0.5</v>
      </c>
      <c r="J843" s="94">
        <v>2</v>
      </c>
      <c r="K843" s="94">
        <v>1.8460000000000001</v>
      </c>
      <c r="L843" s="34"/>
      <c r="M843" s="34"/>
      <c r="N843" s="34" t="s">
        <v>802</v>
      </c>
      <c r="O843" s="21"/>
      <c r="P843" s="34" t="s">
        <v>687</v>
      </c>
    </row>
    <row r="844" spans="1:16359" s="2" customFormat="1" ht="20.100000000000001" customHeight="1" x14ac:dyDescent="0.35">
      <c r="A844" s="29"/>
      <c r="B844" s="30" t="s">
        <v>243</v>
      </c>
      <c r="C844" s="29"/>
      <c r="D844" s="29"/>
      <c r="E844" s="29"/>
      <c r="F844" s="29"/>
      <c r="G844" s="31">
        <f>SUM(G845:G848)</f>
        <v>0</v>
      </c>
      <c r="H844" s="31">
        <f t="shared" ref="H844" si="28">SUM(H845:H848)</f>
        <v>0</v>
      </c>
      <c r="I844" s="31">
        <f>SUM(I845:I848)</f>
        <v>0.5</v>
      </c>
      <c r="J844" s="31">
        <f t="shared" ref="J844:M844" si="29">SUM(J845:J848)</f>
        <v>2</v>
      </c>
      <c r="K844" s="31">
        <f t="shared" si="29"/>
        <v>1.8460000000000001</v>
      </c>
      <c r="L844" s="31">
        <f t="shared" si="29"/>
        <v>0</v>
      </c>
      <c r="M844" s="31">
        <f t="shared" si="29"/>
        <v>0</v>
      </c>
      <c r="N844" s="29"/>
      <c r="O844" s="29"/>
      <c r="P844" s="29"/>
    </row>
    <row r="845" spans="1:16359" s="2" customFormat="1" ht="20.100000000000001" customHeight="1" x14ac:dyDescent="0.35">
      <c r="A845" s="29"/>
      <c r="B845" s="30" t="s">
        <v>244</v>
      </c>
      <c r="C845" s="29"/>
      <c r="D845" s="29"/>
      <c r="E845" s="29"/>
      <c r="F845" s="29"/>
      <c r="G845" s="31"/>
      <c r="H845" s="31"/>
      <c r="I845" s="31"/>
      <c r="J845" s="31"/>
      <c r="K845" s="31"/>
      <c r="L845" s="31"/>
      <c r="M845" s="31"/>
      <c r="N845" s="29"/>
      <c r="O845" s="29"/>
      <c r="P845" s="29"/>
    </row>
    <row r="846" spans="1:16359" s="2" customFormat="1" ht="20.100000000000001" customHeight="1" x14ac:dyDescent="0.35">
      <c r="A846" s="29"/>
      <c r="B846" s="30" t="s">
        <v>245</v>
      </c>
      <c r="C846" s="29"/>
      <c r="D846" s="29"/>
      <c r="E846" s="29"/>
      <c r="F846" s="29"/>
      <c r="G846" s="31"/>
      <c r="H846" s="31"/>
      <c r="I846" s="31"/>
      <c r="J846" s="31"/>
      <c r="K846" s="31"/>
      <c r="L846" s="31"/>
      <c r="M846" s="31"/>
      <c r="N846" s="29"/>
      <c r="O846" s="29"/>
      <c r="P846" s="29"/>
    </row>
    <row r="847" spans="1:16359" s="2" customFormat="1" ht="20.100000000000001" customHeight="1" x14ac:dyDescent="0.35">
      <c r="A847" s="29"/>
      <c r="B847" s="30" t="s">
        <v>389</v>
      </c>
      <c r="C847" s="29"/>
      <c r="D847" s="29"/>
      <c r="E847" s="29"/>
      <c r="F847" s="29"/>
      <c r="G847" s="31"/>
      <c r="H847" s="31"/>
      <c r="I847" s="31"/>
      <c r="J847" s="31"/>
      <c r="K847" s="31"/>
      <c r="L847" s="31"/>
      <c r="M847" s="31"/>
      <c r="N847" s="29"/>
      <c r="O847" s="29"/>
      <c r="P847" s="29"/>
    </row>
    <row r="848" spans="1:16359" s="2" customFormat="1" ht="17.8" x14ac:dyDescent="0.35">
      <c r="A848" s="25"/>
      <c r="B848" s="30" t="s">
        <v>315</v>
      </c>
      <c r="C848" s="29"/>
      <c r="D848" s="29"/>
      <c r="E848" s="29"/>
      <c r="F848" s="29"/>
      <c r="G848" s="31"/>
      <c r="H848" s="31"/>
      <c r="I848" s="31">
        <f>I843</f>
        <v>0.5</v>
      </c>
      <c r="J848" s="31">
        <f>J843</f>
        <v>2</v>
      </c>
      <c r="K848" s="31">
        <f>K843</f>
        <v>1.8460000000000001</v>
      </c>
      <c r="L848" s="31"/>
      <c r="M848" s="31"/>
      <c r="N848" s="29"/>
      <c r="O848" s="29"/>
      <c r="P848" s="29"/>
    </row>
    <row r="849" spans="1:16" s="2" customFormat="1" ht="91.55" customHeight="1" x14ac:dyDescent="0.35">
      <c r="A849" s="32"/>
      <c r="B849" s="79" t="s">
        <v>791</v>
      </c>
      <c r="C849" s="34" t="s">
        <v>848</v>
      </c>
      <c r="D849" s="34" t="s">
        <v>538</v>
      </c>
      <c r="E849" s="34" t="s">
        <v>763</v>
      </c>
      <c r="F849" s="34" t="s">
        <v>2</v>
      </c>
      <c r="G849" s="21">
        <v>24.8</v>
      </c>
      <c r="H849" s="34">
        <v>25.1</v>
      </c>
      <c r="I849" s="34">
        <v>25.5</v>
      </c>
      <c r="J849" s="34">
        <v>25.6</v>
      </c>
      <c r="K849" s="34">
        <v>25.7</v>
      </c>
      <c r="L849" s="34">
        <v>25.8</v>
      </c>
      <c r="M849" s="34"/>
      <c r="N849" s="21" t="s">
        <v>2</v>
      </c>
      <c r="O849" s="21" t="s">
        <v>2</v>
      </c>
      <c r="P849" s="21" t="s">
        <v>2</v>
      </c>
    </row>
    <row r="850" spans="1:16" s="2" customFormat="1" ht="24" customHeight="1" x14ac:dyDescent="0.35">
      <c r="A850" s="25"/>
      <c r="B850" s="80" t="s">
        <v>697</v>
      </c>
      <c r="C850" s="34"/>
      <c r="D850" s="34"/>
      <c r="E850" s="34"/>
      <c r="F850" s="34"/>
      <c r="G850" s="21"/>
      <c r="H850" s="34"/>
      <c r="I850" s="34"/>
      <c r="J850" s="34"/>
      <c r="K850" s="34"/>
      <c r="L850" s="34"/>
      <c r="M850" s="34"/>
      <c r="N850" s="34"/>
      <c r="O850" s="34"/>
      <c r="P850" s="34"/>
    </row>
    <row r="851" spans="1:16" s="2" customFormat="1" ht="103.6" customHeight="1" x14ac:dyDescent="0.35">
      <c r="A851" s="25">
        <v>27</v>
      </c>
      <c r="B851" s="79" t="s">
        <v>792</v>
      </c>
      <c r="C851" s="34" t="s">
        <v>849</v>
      </c>
      <c r="D851" s="34" t="s">
        <v>538</v>
      </c>
      <c r="E851" s="34" t="s">
        <v>763</v>
      </c>
      <c r="F851" s="34" t="s">
        <v>2</v>
      </c>
      <c r="G851" s="42">
        <v>63</v>
      </c>
      <c r="H851" s="34">
        <v>67</v>
      </c>
      <c r="I851" s="34">
        <v>69</v>
      </c>
      <c r="J851" s="34">
        <v>71</v>
      </c>
      <c r="K851" s="34">
        <v>73</v>
      </c>
      <c r="L851" s="34">
        <v>75</v>
      </c>
      <c r="M851" s="95">
        <v>77</v>
      </c>
      <c r="N851" s="21" t="s">
        <v>2</v>
      </c>
      <c r="O851" s="21" t="s">
        <v>2</v>
      </c>
      <c r="P851" s="21" t="s">
        <v>2</v>
      </c>
    </row>
    <row r="852" spans="1:16" s="2" customFormat="1" ht="22.25" customHeight="1" x14ac:dyDescent="0.35">
      <c r="A852" s="21"/>
      <c r="B852" s="30" t="s">
        <v>315</v>
      </c>
      <c r="C852" s="83"/>
      <c r="D852" s="83"/>
      <c r="E852" s="83"/>
      <c r="F852" s="83"/>
      <c r="G852" s="25"/>
      <c r="H852" s="83"/>
      <c r="I852" s="83"/>
      <c r="J852" s="83"/>
      <c r="K852" s="83"/>
      <c r="L852" s="83"/>
      <c r="M852" s="83"/>
      <c r="N852" s="83"/>
      <c r="O852" s="83"/>
      <c r="P852" s="83"/>
    </row>
    <row r="853" spans="1:16" s="2" customFormat="1" ht="51" customHeight="1" x14ac:dyDescent="0.35">
      <c r="A853" s="194"/>
      <c r="B853" s="79" t="s">
        <v>371</v>
      </c>
      <c r="C853" s="34"/>
      <c r="D853" s="34"/>
      <c r="E853" s="34"/>
      <c r="F853" s="34"/>
      <c r="G853" s="21"/>
      <c r="H853" s="34"/>
      <c r="I853" s="34"/>
      <c r="J853" s="34"/>
      <c r="K853" s="34"/>
      <c r="L853" s="34"/>
      <c r="M853" s="34"/>
      <c r="N853" s="34"/>
      <c r="O853" s="34"/>
      <c r="P853" s="34"/>
    </row>
    <row r="854" spans="1:16" s="2" customFormat="1" ht="51.9" customHeight="1" x14ac:dyDescent="0.35">
      <c r="A854" s="195"/>
      <c r="B854" s="187" t="s">
        <v>698</v>
      </c>
      <c r="C854" s="186" t="s">
        <v>808</v>
      </c>
      <c r="D854" s="34" t="s">
        <v>2</v>
      </c>
      <c r="E854" s="34" t="s">
        <v>249</v>
      </c>
      <c r="F854" s="170" t="s">
        <v>270</v>
      </c>
      <c r="G854" s="33"/>
      <c r="H854" s="34"/>
      <c r="I854" s="34">
        <v>1</v>
      </c>
      <c r="J854" s="34"/>
      <c r="K854" s="34"/>
      <c r="L854" s="34"/>
      <c r="M854" s="34"/>
      <c r="N854" s="34"/>
      <c r="O854" s="34"/>
      <c r="P854" s="34"/>
    </row>
    <row r="855" spans="1:16" s="2" customFormat="1" ht="69.8" customHeight="1" x14ac:dyDescent="0.35">
      <c r="A855" s="29">
        <v>159</v>
      </c>
      <c r="B855" s="187"/>
      <c r="C855" s="186"/>
      <c r="D855" s="34"/>
      <c r="E855" s="34" t="s">
        <v>11</v>
      </c>
      <c r="F855" s="170"/>
      <c r="G855" s="21"/>
      <c r="H855" s="34">
        <v>18.7</v>
      </c>
      <c r="I855" s="34">
        <v>18.7</v>
      </c>
      <c r="J855" s="34"/>
      <c r="K855" s="34"/>
      <c r="L855" s="34"/>
      <c r="M855" s="34"/>
      <c r="N855" s="34" t="s">
        <v>802</v>
      </c>
      <c r="O855" s="21"/>
      <c r="P855" s="34" t="s">
        <v>688</v>
      </c>
    </row>
    <row r="856" spans="1:16" s="2" customFormat="1" ht="20.100000000000001" customHeight="1" x14ac:dyDescent="0.35">
      <c r="A856" s="29"/>
      <c r="B856" s="187" t="s">
        <v>699</v>
      </c>
      <c r="C856" s="186" t="s">
        <v>808</v>
      </c>
      <c r="D856" s="34" t="s">
        <v>2</v>
      </c>
      <c r="E856" s="34" t="s">
        <v>249</v>
      </c>
      <c r="F856" s="170" t="s">
        <v>270</v>
      </c>
      <c r="G856" s="21"/>
      <c r="H856" s="34"/>
      <c r="I856" s="34">
        <v>1</v>
      </c>
      <c r="J856" s="34"/>
      <c r="K856" s="34"/>
      <c r="L856" s="34"/>
      <c r="M856" s="34"/>
      <c r="N856" s="34"/>
      <c r="O856" s="34"/>
      <c r="P856" s="34"/>
    </row>
    <row r="857" spans="1:16" s="2" customFormat="1" ht="61.5" customHeight="1" x14ac:dyDescent="0.35">
      <c r="A857" s="29">
        <v>160</v>
      </c>
      <c r="B857" s="187"/>
      <c r="C857" s="186"/>
      <c r="D857" s="34"/>
      <c r="E857" s="34" t="s">
        <v>11</v>
      </c>
      <c r="F857" s="170"/>
      <c r="G857" s="42"/>
      <c r="H857" s="94">
        <v>1</v>
      </c>
      <c r="I857" s="94">
        <v>1</v>
      </c>
      <c r="J857" s="94"/>
      <c r="K857" s="34"/>
      <c r="L857" s="34"/>
      <c r="M857" s="34"/>
      <c r="N857" s="34" t="s">
        <v>802</v>
      </c>
      <c r="O857" s="21"/>
      <c r="P857" s="34" t="s">
        <v>689</v>
      </c>
    </row>
    <row r="858" spans="1:16" s="2" customFormat="1" ht="20.100000000000001" customHeight="1" x14ac:dyDescent="0.35">
      <c r="A858" s="29"/>
      <c r="B858" s="30" t="s">
        <v>243</v>
      </c>
      <c r="C858" s="29"/>
      <c r="D858" s="29"/>
      <c r="E858" s="29"/>
      <c r="F858" s="29"/>
      <c r="G858" s="31">
        <f>SUM(G859:G862)</f>
        <v>0</v>
      </c>
      <c r="H858" s="31">
        <f t="shared" ref="H858" si="30">SUM(H859:H862)</f>
        <v>19.7</v>
      </c>
      <c r="I858" s="31">
        <f>SUM(I859:I862)</f>
        <v>19.7</v>
      </c>
      <c r="J858" s="31">
        <f t="shared" ref="J858:M858" si="31">SUM(J859:J862)</f>
        <v>0</v>
      </c>
      <c r="K858" s="31">
        <f t="shared" si="31"/>
        <v>0</v>
      </c>
      <c r="L858" s="31">
        <f t="shared" si="31"/>
        <v>0</v>
      </c>
      <c r="M858" s="31">
        <f t="shared" si="31"/>
        <v>0</v>
      </c>
      <c r="N858" s="29"/>
      <c r="O858" s="29"/>
      <c r="P858" s="29"/>
    </row>
    <row r="859" spans="1:16" s="2" customFormat="1" ht="20.100000000000001" customHeight="1" x14ac:dyDescent="0.35">
      <c r="A859" s="29"/>
      <c r="B859" s="30" t="s">
        <v>244</v>
      </c>
      <c r="C859" s="29"/>
      <c r="D859" s="29"/>
      <c r="E859" s="29"/>
      <c r="F859" s="29"/>
      <c r="G859" s="31"/>
      <c r="H859" s="31"/>
      <c r="I859" s="31"/>
      <c r="J859" s="31"/>
      <c r="K859" s="31"/>
      <c r="L859" s="31"/>
      <c r="M859" s="31"/>
      <c r="N859" s="29"/>
      <c r="O859" s="29"/>
      <c r="P859" s="29"/>
    </row>
    <row r="860" spans="1:16" s="2" customFormat="1" ht="17.8" x14ac:dyDescent="0.35">
      <c r="A860" s="25"/>
      <c r="B860" s="30" t="s">
        <v>245</v>
      </c>
      <c r="C860" s="29"/>
      <c r="D860" s="29"/>
      <c r="E860" s="29"/>
      <c r="F860" s="29"/>
      <c r="G860" s="31"/>
      <c r="H860" s="31"/>
      <c r="I860" s="31"/>
      <c r="J860" s="31"/>
      <c r="K860" s="31"/>
      <c r="L860" s="31"/>
      <c r="M860" s="31"/>
      <c r="N860" s="29"/>
      <c r="O860" s="29"/>
      <c r="P860" s="29"/>
    </row>
    <row r="861" spans="1:16" s="2" customFormat="1" ht="22.25" customHeight="1" x14ac:dyDescent="0.35">
      <c r="A861" s="32"/>
      <c r="B861" s="30" t="s">
        <v>389</v>
      </c>
      <c r="C861" s="29"/>
      <c r="D861" s="29"/>
      <c r="E861" s="29"/>
      <c r="F861" s="29"/>
      <c r="G861" s="31"/>
      <c r="H861" s="31"/>
      <c r="I861" s="31"/>
      <c r="J861" s="31"/>
      <c r="K861" s="31"/>
      <c r="L861" s="31"/>
      <c r="M861" s="31"/>
      <c r="N861" s="29"/>
      <c r="O861" s="29"/>
      <c r="P861" s="29"/>
    </row>
    <row r="862" spans="1:16" s="2" customFormat="1" ht="17.8" x14ac:dyDescent="0.35">
      <c r="A862" s="25"/>
      <c r="B862" s="30" t="s">
        <v>315</v>
      </c>
      <c r="C862" s="29"/>
      <c r="D862" s="29"/>
      <c r="E862" s="29"/>
      <c r="F862" s="29"/>
      <c r="G862" s="31"/>
      <c r="H862" s="31">
        <f>H855+H857</f>
        <v>19.7</v>
      </c>
      <c r="I862" s="31">
        <f>I855+I857</f>
        <v>19.7</v>
      </c>
      <c r="J862" s="31"/>
      <c r="K862" s="31"/>
      <c r="L862" s="31"/>
      <c r="M862" s="31"/>
      <c r="N862" s="29"/>
      <c r="O862" s="29"/>
      <c r="P862" s="29"/>
    </row>
    <row r="863" spans="1:16" s="2" customFormat="1" ht="81" customHeight="1" x14ac:dyDescent="0.35">
      <c r="A863" s="21"/>
      <c r="B863" s="35" t="s">
        <v>793</v>
      </c>
      <c r="C863" s="21" t="s">
        <v>850</v>
      </c>
      <c r="D863" s="21" t="s">
        <v>800</v>
      </c>
      <c r="E863" s="29" t="s">
        <v>1</v>
      </c>
      <c r="F863" s="21" t="s">
        <v>2</v>
      </c>
      <c r="G863" s="21">
        <v>91</v>
      </c>
      <c r="H863" s="21">
        <v>90</v>
      </c>
      <c r="I863" s="21">
        <v>89</v>
      </c>
      <c r="J863" s="21">
        <v>88</v>
      </c>
      <c r="K863" s="21">
        <v>87</v>
      </c>
      <c r="L863" s="21">
        <v>86</v>
      </c>
      <c r="M863" s="21"/>
      <c r="N863" s="21" t="s">
        <v>2</v>
      </c>
      <c r="O863" s="21" t="s">
        <v>2</v>
      </c>
      <c r="P863" s="21" t="s">
        <v>2</v>
      </c>
    </row>
    <row r="864" spans="1:16" s="2" customFormat="1" ht="22.25" customHeight="1" x14ac:dyDescent="0.35">
      <c r="A864" s="21"/>
      <c r="B864" s="26" t="s">
        <v>794</v>
      </c>
      <c r="C864" s="21"/>
      <c r="D864" s="21"/>
      <c r="E864" s="21"/>
      <c r="F864" s="21"/>
      <c r="G864" s="21"/>
      <c r="H864" s="21"/>
      <c r="I864" s="21"/>
      <c r="J864" s="21"/>
      <c r="K864" s="21"/>
      <c r="L864" s="21"/>
      <c r="M864" s="21"/>
      <c r="N864" s="21"/>
      <c r="O864" s="21"/>
      <c r="P864" s="21"/>
    </row>
    <row r="865" spans="1:16" s="2" customFormat="1" ht="109.55" customHeight="1" x14ac:dyDescent="0.35">
      <c r="A865" s="206">
        <v>28</v>
      </c>
      <c r="B865" s="35" t="s">
        <v>795</v>
      </c>
      <c r="C865" s="21" t="s">
        <v>1027</v>
      </c>
      <c r="D865" s="96" t="s">
        <v>762</v>
      </c>
      <c r="E865" s="21" t="s">
        <v>1</v>
      </c>
      <c r="F865" s="21" t="s">
        <v>2</v>
      </c>
      <c r="G865" s="21">
        <v>20.3</v>
      </c>
      <c r="H865" s="21">
        <v>21.3</v>
      </c>
      <c r="I865" s="21">
        <v>32</v>
      </c>
      <c r="J865" s="21">
        <v>34</v>
      </c>
      <c r="K865" s="21">
        <v>35</v>
      </c>
      <c r="L865" s="21">
        <v>36</v>
      </c>
      <c r="M865" s="21" t="s">
        <v>2</v>
      </c>
      <c r="N865" s="21" t="s">
        <v>2</v>
      </c>
      <c r="O865" s="21" t="s">
        <v>2</v>
      </c>
      <c r="P865" s="21" t="s">
        <v>2</v>
      </c>
    </row>
    <row r="866" spans="1:16" s="2" customFormat="1" ht="48.15" customHeight="1" x14ac:dyDescent="0.35">
      <c r="A866" s="207"/>
      <c r="B866" s="27" t="s">
        <v>257</v>
      </c>
      <c r="C866" s="21"/>
      <c r="D866" s="21"/>
      <c r="E866" s="21"/>
      <c r="F866" s="21"/>
      <c r="G866" s="21"/>
      <c r="H866" s="21"/>
      <c r="I866" s="21"/>
      <c r="J866" s="21"/>
      <c r="K866" s="21"/>
      <c r="L866" s="21"/>
      <c r="M866" s="21"/>
      <c r="N866" s="21"/>
      <c r="O866" s="21"/>
      <c r="P866" s="21"/>
    </row>
    <row r="867" spans="1:16" s="2" customFormat="1" ht="51" customHeight="1" x14ac:dyDescent="0.35">
      <c r="A867" s="194">
        <v>161</v>
      </c>
      <c r="B867" s="171" t="s">
        <v>700</v>
      </c>
      <c r="C867" s="170" t="s">
        <v>1028</v>
      </c>
      <c r="D867" s="21" t="s">
        <v>2</v>
      </c>
      <c r="E867" s="21" t="s">
        <v>764</v>
      </c>
      <c r="F867" s="170" t="s">
        <v>779</v>
      </c>
      <c r="G867" s="21"/>
      <c r="H867" s="21"/>
      <c r="I867" s="21">
        <v>1</v>
      </c>
      <c r="J867" s="21"/>
      <c r="K867" s="21"/>
      <c r="L867" s="21"/>
      <c r="M867" s="21"/>
      <c r="N867" s="21"/>
      <c r="O867" s="21"/>
      <c r="P867" s="21"/>
    </row>
    <row r="868" spans="1:16" s="2" customFormat="1" ht="51.9" customHeight="1" x14ac:dyDescent="0.35">
      <c r="A868" s="195"/>
      <c r="B868" s="171"/>
      <c r="C868" s="170"/>
      <c r="D868" s="21"/>
      <c r="E868" s="21" t="s">
        <v>11</v>
      </c>
      <c r="F868" s="170"/>
      <c r="G868" s="28"/>
      <c r="H868" s="28"/>
      <c r="I868" s="28">
        <v>50</v>
      </c>
      <c r="J868" s="28"/>
      <c r="K868" s="28"/>
      <c r="L868" s="28"/>
      <c r="M868" s="28"/>
      <c r="N868" s="21" t="s">
        <v>682</v>
      </c>
      <c r="O868" s="21"/>
      <c r="P868" s="21"/>
    </row>
    <row r="869" spans="1:16" s="2" customFormat="1" ht="20.100000000000001" customHeight="1" x14ac:dyDescent="0.35">
      <c r="A869" s="200">
        <v>162</v>
      </c>
      <c r="B869" s="171" t="s">
        <v>796</v>
      </c>
      <c r="C869" s="170" t="s">
        <v>1029</v>
      </c>
      <c r="D869" s="21" t="s">
        <v>2</v>
      </c>
      <c r="E869" s="21" t="s">
        <v>764</v>
      </c>
      <c r="F869" s="170" t="s">
        <v>550</v>
      </c>
      <c r="G869" s="97"/>
      <c r="H869" s="97"/>
      <c r="I869" s="36"/>
      <c r="J869" s="36">
        <v>1</v>
      </c>
      <c r="K869" s="36"/>
      <c r="L869" s="36"/>
      <c r="M869" s="36"/>
      <c r="N869" s="21"/>
      <c r="O869" s="50"/>
      <c r="P869" s="50"/>
    </row>
    <row r="870" spans="1:16" s="2" customFormat="1" ht="52.5" customHeight="1" x14ac:dyDescent="0.35">
      <c r="A870" s="201"/>
      <c r="B870" s="171"/>
      <c r="C870" s="170"/>
      <c r="D870" s="21"/>
      <c r="E870" s="36" t="s">
        <v>11</v>
      </c>
      <c r="F870" s="170"/>
      <c r="G870" s="98"/>
      <c r="H870" s="98"/>
      <c r="I870" s="46"/>
      <c r="J870" s="46">
        <v>8500</v>
      </c>
      <c r="K870" s="46"/>
      <c r="L870" s="46"/>
      <c r="M870" s="28"/>
      <c r="N870" s="21" t="s">
        <v>862</v>
      </c>
      <c r="O870" s="50" t="s">
        <v>2</v>
      </c>
      <c r="P870" s="50"/>
    </row>
    <row r="871" spans="1:16" s="2" customFormat="1" ht="20.100000000000001" customHeight="1" x14ac:dyDescent="0.35">
      <c r="A871" s="200">
        <v>163</v>
      </c>
      <c r="B871" s="171" t="s">
        <v>701</v>
      </c>
      <c r="C871" s="170" t="s">
        <v>1028</v>
      </c>
      <c r="D871" s="21" t="s">
        <v>2</v>
      </c>
      <c r="E871" s="21" t="s">
        <v>764</v>
      </c>
      <c r="F871" s="170" t="s">
        <v>780</v>
      </c>
      <c r="G871" s="21"/>
      <c r="H871" s="21"/>
      <c r="I871" s="21">
        <v>1</v>
      </c>
      <c r="J871" s="21"/>
      <c r="K871" s="21"/>
      <c r="L871" s="21"/>
      <c r="M871" s="21"/>
      <c r="N871" s="21"/>
      <c r="O871" s="21"/>
      <c r="P871" s="21"/>
    </row>
    <row r="872" spans="1:16" s="2" customFormat="1" ht="30.05" customHeight="1" x14ac:dyDescent="0.35">
      <c r="A872" s="201"/>
      <c r="B872" s="171"/>
      <c r="C872" s="170"/>
      <c r="D872" s="21"/>
      <c r="E872" s="21" t="s">
        <v>11</v>
      </c>
      <c r="F872" s="170"/>
      <c r="G872" s="28"/>
      <c r="H872" s="28"/>
      <c r="I872" s="28">
        <v>46</v>
      </c>
      <c r="J872" s="28"/>
      <c r="K872" s="28"/>
      <c r="L872" s="28"/>
      <c r="M872" s="28"/>
      <c r="N872" s="21" t="s">
        <v>286</v>
      </c>
      <c r="O872" s="21">
        <v>254114015</v>
      </c>
      <c r="P872" s="21"/>
    </row>
    <row r="873" spans="1:16" s="2" customFormat="1" ht="27.7" customHeight="1" x14ac:dyDescent="0.35">
      <c r="A873" s="29"/>
      <c r="B873" s="30" t="s">
        <v>243</v>
      </c>
      <c r="C873" s="29"/>
      <c r="D873" s="29"/>
      <c r="E873" s="29"/>
      <c r="F873" s="29"/>
      <c r="G873" s="31">
        <f>SUM(G874:G877)</f>
        <v>0</v>
      </c>
      <c r="H873" s="31">
        <f t="shared" ref="H873" si="32">SUM(H874:H877)</f>
        <v>0</v>
      </c>
      <c r="I873" s="31">
        <f>SUM(I874:I877)</f>
        <v>96</v>
      </c>
      <c r="J873" s="31">
        <f t="shared" ref="J873:M873" si="33">SUM(J874:J877)</f>
        <v>8500</v>
      </c>
      <c r="K873" s="31">
        <f t="shared" si="33"/>
        <v>0</v>
      </c>
      <c r="L873" s="31">
        <f t="shared" si="33"/>
        <v>0</v>
      </c>
      <c r="M873" s="31">
        <f t="shared" si="33"/>
        <v>0</v>
      </c>
      <c r="N873" s="29"/>
      <c r="O873" s="29"/>
      <c r="P873" s="29"/>
    </row>
    <row r="874" spans="1:16" s="2" customFormat="1" ht="24" customHeight="1" x14ac:dyDescent="0.35">
      <c r="A874" s="25"/>
      <c r="B874" s="30" t="s">
        <v>244</v>
      </c>
      <c r="C874" s="29"/>
      <c r="D874" s="29"/>
      <c r="E874" s="29"/>
      <c r="F874" s="29"/>
      <c r="G874" s="31"/>
      <c r="H874" s="31"/>
      <c r="I874" s="31"/>
      <c r="J874" s="31"/>
      <c r="K874" s="31"/>
      <c r="L874" s="31"/>
      <c r="M874" s="31"/>
      <c r="N874" s="29"/>
      <c r="O874" s="29"/>
      <c r="P874" s="29"/>
    </row>
    <row r="875" spans="1:16" s="2" customFormat="1" ht="22.25" customHeight="1" x14ac:dyDescent="0.35">
      <c r="A875" s="26"/>
      <c r="B875" s="30" t="s">
        <v>245</v>
      </c>
      <c r="C875" s="29"/>
      <c r="D875" s="29"/>
      <c r="E875" s="29"/>
      <c r="F875" s="29"/>
      <c r="G875" s="31"/>
      <c r="H875" s="31"/>
      <c r="I875" s="31"/>
      <c r="J875" s="31"/>
      <c r="K875" s="31"/>
      <c r="L875" s="31"/>
      <c r="M875" s="31"/>
      <c r="N875" s="29"/>
      <c r="O875" s="29"/>
      <c r="P875" s="29"/>
    </row>
    <row r="876" spans="1:16" s="2" customFormat="1" ht="23.3" customHeight="1" x14ac:dyDescent="0.35">
      <c r="A876" s="25"/>
      <c r="B876" s="30" t="s">
        <v>389</v>
      </c>
      <c r="C876" s="29"/>
      <c r="D876" s="29"/>
      <c r="E876" s="29"/>
      <c r="F876" s="29"/>
      <c r="G876" s="31"/>
      <c r="H876" s="31"/>
      <c r="I876" s="31">
        <f>I872</f>
        <v>46</v>
      </c>
      <c r="J876" s="31"/>
      <c r="K876" s="31"/>
      <c r="L876" s="31"/>
      <c r="M876" s="31"/>
      <c r="N876" s="29"/>
      <c r="O876" s="29"/>
      <c r="P876" s="29"/>
    </row>
    <row r="877" spans="1:16" s="2" customFormat="1" ht="22.25" customHeight="1" x14ac:dyDescent="0.35">
      <c r="A877" s="21"/>
      <c r="B877" s="30" t="s">
        <v>315</v>
      </c>
      <c r="C877" s="29"/>
      <c r="D877" s="29"/>
      <c r="E877" s="29"/>
      <c r="F877" s="29"/>
      <c r="G877" s="31"/>
      <c r="H877" s="31"/>
      <c r="I877" s="31">
        <f>I868</f>
        <v>50</v>
      </c>
      <c r="J877" s="31">
        <f>J870</f>
        <v>8500</v>
      </c>
      <c r="K877" s="31"/>
      <c r="L877" s="31"/>
      <c r="M877" s="31"/>
      <c r="N877" s="29"/>
      <c r="O877" s="29"/>
      <c r="P877" s="29"/>
    </row>
    <row r="878" spans="1:16" s="2" customFormat="1" ht="40.6" customHeight="1" x14ac:dyDescent="0.35">
      <c r="A878" s="194"/>
      <c r="B878" s="35" t="s">
        <v>760</v>
      </c>
      <c r="C878" s="25"/>
      <c r="D878" s="25"/>
      <c r="E878" s="25"/>
      <c r="F878" s="25"/>
      <c r="G878" s="145">
        <v>86763.6</v>
      </c>
      <c r="H878" s="145">
        <v>86220.5</v>
      </c>
      <c r="I878" s="165">
        <v>109996.1</v>
      </c>
      <c r="J878" s="165">
        <v>277929.8</v>
      </c>
      <c r="K878" s="165">
        <v>187072.1</v>
      </c>
      <c r="L878" s="145">
        <v>89987.199999999997</v>
      </c>
      <c r="M878" s="145">
        <v>68793.7</v>
      </c>
      <c r="N878" s="25"/>
      <c r="O878" s="25"/>
      <c r="P878" s="25"/>
    </row>
    <row r="879" spans="1:16" s="2" customFormat="1" ht="22.6" customHeight="1" x14ac:dyDescent="0.35">
      <c r="A879" s="195"/>
      <c r="B879" s="35" t="s">
        <v>244</v>
      </c>
      <c r="C879" s="25"/>
      <c r="D879" s="25"/>
      <c r="E879" s="25"/>
      <c r="F879" s="25"/>
      <c r="G879" s="145">
        <f t="shared" ref="G879:M879" si="34">G777</f>
        <v>11058.8</v>
      </c>
      <c r="H879" s="145">
        <f t="shared" si="34"/>
        <v>9305.2999999999993</v>
      </c>
      <c r="I879" s="165">
        <f t="shared" si="34"/>
        <v>950</v>
      </c>
      <c r="J879" s="165">
        <f t="shared" si="34"/>
        <v>2900</v>
      </c>
      <c r="K879" s="165">
        <f t="shared" si="34"/>
        <v>6000</v>
      </c>
      <c r="L879" s="145">
        <f t="shared" si="34"/>
        <v>6000</v>
      </c>
      <c r="M879" s="145">
        <f t="shared" si="34"/>
        <v>1500</v>
      </c>
      <c r="N879" s="25"/>
      <c r="O879" s="25"/>
      <c r="P879" s="25"/>
    </row>
    <row r="880" spans="1:16" s="2" customFormat="1" ht="21.65" customHeight="1" x14ac:dyDescent="0.35">
      <c r="A880" s="194"/>
      <c r="B880" s="35" t="s">
        <v>245</v>
      </c>
      <c r="C880" s="25"/>
      <c r="D880" s="25"/>
      <c r="E880" s="25"/>
      <c r="F880" s="25"/>
      <c r="G880" s="145">
        <v>8599.7000000000007</v>
      </c>
      <c r="H880" s="145">
        <v>12044.3</v>
      </c>
      <c r="I880" s="165">
        <v>10271.799999999999</v>
      </c>
      <c r="J880" s="165">
        <v>14707.6</v>
      </c>
      <c r="K880" s="165">
        <v>12675.6</v>
      </c>
      <c r="L880" s="145">
        <v>12975.6</v>
      </c>
      <c r="M880" s="145">
        <v>1900</v>
      </c>
      <c r="N880" s="25"/>
      <c r="O880" s="25"/>
      <c r="P880" s="25"/>
    </row>
    <row r="881" spans="1:16" s="2" customFormat="1" ht="19.55" customHeight="1" x14ac:dyDescent="0.35">
      <c r="A881" s="195"/>
      <c r="B881" s="35" t="s">
        <v>246</v>
      </c>
      <c r="C881" s="25"/>
      <c r="D881" s="25"/>
      <c r="E881" s="25"/>
      <c r="F881" s="25"/>
      <c r="G881" s="145">
        <v>66825.100000000006</v>
      </c>
      <c r="H881" s="145">
        <v>47565.2</v>
      </c>
      <c r="I881" s="165">
        <v>79080.100000000006</v>
      </c>
      <c r="J881" s="165">
        <v>44138.3</v>
      </c>
      <c r="K881" s="165">
        <v>38663</v>
      </c>
      <c r="L881" s="145">
        <v>35907.5</v>
      </c>
      <c r="M881" s="145">
        <v>34743.699999999997</v>
      </c>
      <c r="N881" s="25"/>
      <c r="O881" s="25"/>
      <c r="P881" s="25"/>
    </row>
    <row r="882" spans="1:16" s="2" customFormat="1" ht="20.100000000000001" customHeight="1" x14ac:dyDescent="0.35">
      <c r="A882" s="29"/>
      <c r="B882" s="35" t="s">
        <v>315</v>
      </c>
      <c r="C882" s="25"/>
      <c r="D882" s="25"/>
      <c r="E882" s="25"/>
      <c r="F882" s="25"/>
      <c r="G882" s="145">
        <v>300</v>
      </c>
      <c r="H882" s="145">
        <v>17305.8</v>
      </c>
      <c r="I882" s="145">
        <v>19694.2</v>
      </c>
      <c r="J882" s="145">
        <v>216183.9</v>
      </c>
      <c r="K882" s="145">
        <v>129733.5</v>
      </c>
      <c r="L882" s="145">
        <v>35104.1</v>
      </c>
      <c r="M882" s="145">
        <v>30600</v>
      </c>
      <c r="N882" s="25"/>
      <c r="O882" s="25"/>
      <c r="P882" s="25"/>
    </row>
    <row r="883" spans="1:16" s="2" customFormat="1" ht="20.100000000000001" customHeight="1" x14ac:dyDescent="0.35">
      <c r="A883" s="29"/>
      <c r="B883" s="26" t="s">
        <v>702</v>
      </c>
      <c r="C883" s="95"/>
      <c r="D883" s="95"/>
      <c r="E883" s="95"/>
      <c r="F883" s="95"/>
      <c r="G883" s="25"/>
      <c r="H883" s="99"/>
      <c r="I883" s="99"/>
      <c r="J883" s="99"/>
      <c r="K883" s="99"/>
      <c r="L883" s="99"/>
      <c r="M883" s="99"/>
      <c r="N883" s="99"/>
      <c r="O883" s="99"/>
      <c r="P883" s="99"/>
    </row>
    <row r="884" spans="1:16" s="2" customFormat="1" ht="19.75" customHeight="1" x14ac:dyDescent="0.35">
      <c r="A884" s="29"/>
      <c r="B884" s="26" t="s">
        <v>781</v>
      </c>
      <c r="C884" s="99"/>
      <c r="D884" s="99"/>
      <c r="E884" s="99"/>
      <c r="F884" s="95"/>
      <c r="G884" s="25"/>
      <c r="H884" s="95"/>
      <c r="I884" s="95"/>
      <c r="J884" s="95"/>
      <c r="K884" s="95"/>
      <c r="L884" s="95"/>
      <c r="M884" s="95"/>
      <c r="N884" s="95"/>
      <c r="O884" s="95"/>
      <c r="P884" s="95"/>
    </row>
    <row r="885" spans="1:16" s="2" customFormat="1" ht="23.3" customHeight="1" x14ac:dyDescent="0.35">
      <c r="A885" s="214" t="s">
        <v>1030</v>
      </c>
      <c r="B885" s="101" t="s">
        <v>778</v>
      </c>
      <c r="C885" s="102"/>
      <c r="D885" s="102"/>
      <c r="E885" s="102"/>
      <c r="F885" s="102"/>
      <c r="G885" s="102"/>
      <c r="H885" s="102"/>
      <c r="I885" s="103"/>
      <c r="J885" s="103"/>
      <c r="K885" s="103"/>
      <c r="L885" s="103"/>
      <c r="M885" s="103"/>
      <c r="N885" s="103"/>
      <c r="O885" s="103"/>
      <c r="P885" s="104"/>
    </row>
    <row r="886" spans="1:16" s="2" customFormat="1" ht="57.15" customHeight="1" x14ac:dyDescent="0.35">
      <c r="A886" s="215"/>
      <c r="B886" s="35" t="s">
        <v>797</v>
      </c>
      <c r="C886" s="21" t="s">
        <v>851</v>
      </c>
      <c r="D886" s="21" t="s">
        <v>762</v>
      </c>
      <c r="E886" s="21" t="s">
        <v>1</v>
      </c>
      <c r="F886" s="21" t="s">
        <v>2</v>
      </c>
      <c r="G886" s="21">
        <v>84</v>
      </c>
      <c r="H886" s="21">
        <v>89</v>
      </c>
      <c r="I886" s="21">
        <v>91</v>
      </c>
      <c r="J886" s="21">
        <v>92</v>
      </c>
      <c r="K886" s="21">
        <v>95</v>
      </c>
      <c r="L886" s="21">
        <v>95</v>
      </c>
      <c r="M886" s="21">
        <v>95</v>
      </c>
      <c r="N886" s="21" t="s">
        <v>2</v>
      </c>
      <c r="O886" s="21" t="s">
        <v>2</v>
      </c>
      <c r="P886" s="50" t="s">
        <v>2</v>
      </c>
    </row>
    <row r="887" spans="1:16" s="2" customFormat="1" ht="21.75" customHeight="1" x14ac:dyDescent="0.35">
      <c r="A887" s="212" t="s">
        <v>1031</v>
      </c>
      <c r="B887" s="30" t="s">
        <v>315</v>
      </c>
      <c r="C887" s="21"/>
      <c r="D887" s="21"/>
      <c r="E887" s="21"/>
      <c r="F887" s="21"/>
      <c r="G887" s="28"/>
      <c r="H887" s="28"/>
      <c r="I887" s="21"/>
      <c r="J887" s="28"/>
      <c r="K887" s="28"/>
      <c r="L887" s="28"/>
      <c r="M887" s="28"/>
      <c r="N887" s="21"/>
      <c r="O887" s="21"/>
      <c r="P887" s="50"/>
    </row>
    <row r="888" spans="1:16" s="2" customFormat="1" ht="101.1" customHeight="1" x14ac:dyDescent="0.35">
      <c r="A888" s="213"/>
      <c r="B888" s="84" t="s">
        <v>777</v>
      </c>
      <c r="C888" s="82" t="s">
        <v>852</v>
      </c>
      <c r="D888" s="82" t="s">
        <v>2</v>
      </c>
      <c r="E888" s="21" t="s">
        <v>11</v>
      </c>
      <c r="F888" s="170" t="s">
        <v>270</v>
      </c>
      <c r="G888" s="28"/>
      <c r="H888" s="28"/>
      <c r="I888" s="191" t="s">
        <v>282</v>
      </c>
      <c r="J888" s="28"/>
      <c r="K888" s="28"/>
      <c r="L888" s="28"/>
      <c r="M888" s="28"/>
      <c r="N888" s="21" t="s">
        <v>286</v>
      </c>
      <c r="O888" s="42" t="s">
        <v>94</v>
      </c>
      <c r="P888" s="50"/>
    </row>
    <row r="889" spans="1:16" s="2" customFormat="1" ht="20.100000000000001" customHeight="1" x14ac:dyDescent="0.35">
      <c r="A889" s="29"/>
      <c r="B889" s="30" t="s">
        <v>243</v>
      </c>
      <c r="C889" s="29"/>
      <c r="D889" s="29"/>
      <c r="E889" s="29"/>
      <c r="F889" s="170"/>
      <c r="G889" s="31">
        <f>SUM(G890:G893)</f>
        <v>0</v>
      </c>
      <c r="H889" s="31">
        <f t="shared" ref="H889" si="35">SUM(H890:H893)</f>
        <v>0</v>
      </c>
      <c r="I889" s="192"/>
      <c r="J889" s="31">
        <f t="shared" ref="J889:M889" si="36">SUM(J890:J893)</f>
        <v>0</v>
      </c>
      <c r="K889" s="31">
        <f t="shared" si="36"/>
        <v>0</v>
      </c>
      <c r="L889" s="31">
        <f t="shared" si="36"/>
        <v>0</v>
      </c>
      <c r="M889" s="31">
        <f t="shared" si="36"/>
        <v>0</v>
      </c>
      <c r="N889" s="29"/>
      <c r="O889" s="29"/>
      <c r="P889" s="105"/>
    </row>
    <row r="890" spans="1:16" s="2" customFormat="1" ht="20.100000000000001" customHeight="1" x14ac:dyDescent="0.35">
      <c r="A890" s="29"/>
      <c r="B890" s="30" t="s">
        <v>244</v>
      </c>
      <c r="C890" s="105"/>
      <c r="D890" s="105"/>
      <c r="E890" s="105"/>
      <c r="F890" s="105"/>
      <c r="G890" s="91"/>
      <c r="H890" s="91"/>
      <c r="I890" s="193"/>
      <c r="J890" s="31"/>
      <c r="K890" s="31"/>
      <c r="L890" s="31"/>
      <c r="M890" s="31"/>
      <c r="N890" s="29"/>
      <c r="O890" s="29"/>
      <c r="P890" s="105"/>
    </row>
    <row r="891" spans="1:16" s="2" customFormat="1" ht="20.100000000000001" customHeight="1" x14ac:dyDescent="0.35">
      <c r="A891" s="29"/>
      <c r="B891" s="30" t="s">
        <v>245</v>
      </c>
      <c r="C891" s="105"/>
      <c r="D891" s="105"/>
      <c r="E891" s="105"/>
      <c r="F891" s="105"/>
      <c r="G891" s="91"/>
      <c r="H891" s="91"/>
      <c r="I891" s="91"/>
      <c r="J891" s="91"/>
      <c r="K891" s="91"/>
      <c r="L891" s="91"/>
      <c r="M891" s="91"/>
      <c r="N891" s="105"/>
      <c r="O891" s="105"/>
      <c r="P891" s="105"/>
    </row>
    <row r="892" spans="1:16" s="2" customFormat="1" ht="20.100000000000001" customHeight="1" x14ac:dyDescent="0.35">
      <c r="A892" s="29"/>
      <c r="B892" s="30" t="s">
        <v>389</v>
      </c>
      <c r="C892" s="105"/>
      <c r="D892" s="105"/>
      <c r="E892" s="105"/>
      <c r="F892" s="105"/>
      <c r="G892" s="91"/>
      <c r="H892" s="91"/>
      <c r="I892" s="91"/>
      <c r="J892" s="91"/>
      <c r="K892" s="91"/>
      <c r="L892" s="91"/>
      <c r="M892" s="91"/>
      <c r="N892" s="105"/>
      <c r="O892" s="105"/>
      <c r="P892" s="105"/>
    </row>
    <row r="893" spans="1:16" s="2" customFormat="1" ht="20.100000000000001" customHeight="1" x14ac:dyDescent="0.35">
      <c r="A893" s="29"/>
      <c r="B893" s="30" t="s">
        <v>315</v>
      </c>
      <c r="C893" s="105"/>
      <c r="D893" s="105"/>
      <c r="E893" s="105"/>
      <c r="F893" s="105"/>
      <c r="G893" s="91"/>
      <c r="H893" s="91"/>
      <c r="I893" s="91"/>
      <c r="J893" s="91"/>
      <c r="K893" s="91"/>
      <c r="L893" s="91"/>
      <c r="M893" s="91"/>
      <c r="N893" s="105"/>
      <c r="O893" s="105"/>
      <c r="P893" s="105"/>
    </row>
    <row r="894" spans="1:16" ht="22.25" customHeight="1" x14ac:dyDescent="0.35">
      <c r="A894" s="32"/>
      <c r="B894" s="80" t="s">
        <v>708</v>
      </c>
      <c r="C894" s="34"/>
      <c r="D894" s="34"/>
      <c r="E894" s="34"/>
      <c r="F894" s="34"/>
      <c r="G894" s="21"/>
      <c r="H894" s="34"/>
      <c r="I894" s="106"/>
      <c r="J894" s="106"/>
      <c r="K894" s="106"/>
      <c r="L894" s="106"/>
      <c r="M894" s="106"/>
      <c r="N894" s="34"/>
      <c r="O894" s="34"/>
      <c r="P894" s="34"/>
    </row>
    <row r="895" spans="1:16" ht="71.650000000000006" customHeight="1" x14ac:dyDescent="0.35">
      <c r="A895" s="25">
        <v>30</v>
      </c>
      <c r="B895" s="79" t="s">
        <v>963</v>
      </c>
      <c r="C895" s="34" t="s">
        <v>853</v>
      </c>
      <c r="D895" s="34" t="s">
        <v>538</v>
      </c>
      <c r="E895" s="34" t="s">
        <v>1</v>
      </c>
      <c r="F895" s="34" t="s">
        <v>2</v>
      </c>
      <c r="G895" s="21">
        <v>7.4</v>
      </c>
      <c r="H895" s="34">
        <v>7.9</v>
      </c>
      <c r="I895" s="107">
        <v>7.2</v>
      </c>
      <c r="J895" s="108">
        <v>7.1</v>
      </c>
      <c r="K895" s="108">
        <v>7</v>
      </c>
      <c r="L895" s="108">
        <v>6.9</v>
      </c>
      <c r="M895" s="108">
        <v>6.8</v>
      </c>
      <c r="N895" s="21" t="s">
        <v>2</v>
      </c>
      <c r="O895" s="21" t="s">
        <v>2</v>
      </c>
      <c r="P895" s="21" t="s">
        <v>2</v>
      </c>
    </row>
    <row r="896" spans="1:16" ht="74.25" customHeight="1" x14ac:dyDescent="0.35">
      <c r="A896" s="21">
        <v>165</v>
      </c>
      <c r="B896" s="93" t="s">
        <v>710</v>
      </c>
      <c r="C896" s="34" t="s">
        <v>709</v>
      </c>
      <c r="D896" s="21" t="s">
        <v>2</v>
      </c>
      <c r="E896" s="34" t="s">
        <v>249</v>
      </c>
      <c r="F896" s="21" t="s">
        <v>770</v>
      </c>
      <c r="G896" s="21">
        <v>65</v>
      </c>
      <c r="H896" s="34">
        <v>70</v>
      </c>
      <c r="I896" s="34">
        <v>75</v>
      </c>
      <c r="J896" s="34">
        <v>75</v>
      </c>
      <c r="K896" s="34">
        <v>75</v>
      </c>
      <c r="L896" s="34">
        <v>75</v>
      </c>
      <c r="M896" s="34">
        <v>75</v>
      </c>
      <c r="N896" s="34"/>
      <c r="O896" s="34"/>
      <c r="P896" s="186" t="s">
        <v>693</v>
      </c>
    </row>
    <row r="897" spans="1:16" ht="22.25" customHeight="1" x14ac:dyDescent="0.35">
      <c r="A897" s="21"/>
      <c r="B897" s="27" t="s">
        <v>510</v>
      </c>
      <c r="C897" s="34"/>
      <c r="D897" s="34"/>
      <c r="E897" s="34"/>
      <c r="F897" s="34"/>
      <c r="G897" s="21">
        <v>5</v>
      </c>
      <c r="H897" s="34">
        <v>5</v>
      </c>
      <c r="I897" s="34">
        <v>5</v>
      </c>
      <c r="J897" s="34">
        <v>5</v>
      </c>
      <c r="K897" s="34">
        <v>5</v>
      </c>
      <c r="L897" s="34">
        <v>5</v>
      </c>
      <c r="M897" s="34">
        <v>5</v>
      </c>
      <c r="N897" s="34"/>
      <c r="O897" s="34"/>
      <c r="P897" s="186"/>
    </row>
    <row r="898" spans="1:16" ht="22.25" customHeight="1" x14ac:dyDescent="0.35">
      <c r="A898" s="21"/>
      <c r="B898" s="27" t="s">
        <v>511</v>
      </c>
      <c r="C898" s="34"/>
      <c r="D898" s="34"/>
      <c r="E898" s="34"/>
      <c r="F898" s="34"/>
      <c r="G898" s="21">
        <v>4</v>
      </c>
      <c r="H898" s="34">
        <v>4</v>
      </c>
      <c r="I898" s="34">
        <v>5</v>
      </c>
      <c r="J898" s="34">
        <v>5</v>
      </c>
      <c r="K898" s="34">
        <v>5</v>
      </c>
      <c r="L898" s="34">
        <v>5</v>
      </c>
      <c r="M898" s="34">
        <v>5</v>
      </c>
      <c r="N898" s="34"/>
      <c r="O898" s="34"/>
      <c r="P898" s="186"/>
    </row>
    <row r="899" spans="1:16" ht="22.25" customHeight="1" x14ac:dyDescent="0.35">
      <c r="A899" s="21"/>
      <c r="B899" s="27" t="s">
        <v>512</v>
      </c>
      <c r="C899" s="34"/>
      <c r="D899" s="34"/>
      <c r="E899" s="34"/>
      <c r="F899" s="34"/>
      <c r="G899" s="21">
        <v>4</v>
      </c>
      <c r="H899" s="34">
        <v>4</v>
      </c>
      <c r="I899" s="34">
        <v>5</v>
      </c>
      <c r="J899" s="34">
        <v>5</v>
      </c>
      <c r="K899" s="34">
        <v>5</v>
      </c>
      <c r="L899" s="34">
        <v>5</v>
      </c>
      <c r="M899" s="34">
        <v>5</v>
      </c>
      <c r="N899" s="34"/>
      <c r="O899" s="34"/>
      <c r="P899" s="186"/>
    </row>
    <row r="900" spans="1:16" ht="22.25" customHeight="1" x14ac:dyDescent="0.35">
      <c r="A900" s="21"/>
      <c r="B900" s="27" t="s">
        <v>565</v>
      </c>
      <c r="C900" s="34"/>
      <c r="D900" s="34"/>
      <c r="E900" s="34"/>
      <c r="F900" s="34"/>
      <c r="G900" s="21">
        <v>4</v>
      </c>
      <c r="H900" s="34">
        <v>4</v>
      </c>
      <c r="I900" s="34">
        <v>5</v>
      </c>
      <c r="J900" s="34">
        <v>5</v>
      </c>
      <c r="K900" s="34">
        <v>5</v>
      </c>
      <c r="L900" s="34">
        <v>5</v>
      </c>
      <c r="M900" s="34">
        <v>5</v>
      </c>
      <c r="N900" s="34"/>
      <c r="O900" s="34"/>
      <c r="P900" s="186"/>
    </row>
    <row r="901" spans="1:16" ht="22.25" customHeight="1" x14ac:dyDescent="0.35">
      <c r="A901" s="21"/>
      <c r="B901" s="27" t="s">
        <v>514</v>
      </c>
      <c r="C901" s="34"/>
      <c r="D901" s="34"/>
      <c r="E901" s="34"/>
      <c r="F901" s="34"/>
      <c r="G901" s="21">
        <v>5</v>
      </c>
      <c r="H901" s="34">
        <v>5</v>
      </c>
      <c r="I901" s="34">
        <v>5</v>
      </c>
      <c r="J901" s="34">
        <v>5</v>
      </c>
      <c r="K901" s="34">
        <v>5</v>
      </c>
      <c r="L901" s="34">
        <v>5</v>
      </c>
      <c r="M901" s="34">
        <v>5</v>
      </c>
      <c r="N901" s="34"/>
      <c r="O901" s="34"/>
      <c r="P901" s="186"/>
    </row>
    <row r="902" spans="1:16" ht="22.25" customHeight="1" x14ac:dyDescent="0.35">
      <c r="A902" s="21"/>
      <c r="B902" s="93" t="s">
        <v>718</v>
      </c>
      <c r="C902" s="34"/>
      <c r="D902" s="34"/>
      <c r="E902" s="34"/>
      <c r="F902" s="34"/>
      <c r="G902" s="21">
        <v>5</v>
      </c>
      <c r="H902" s="34">
        <v>5</v>
      </c>
      <c r="I902" s="34">
        <v>5</v>
      </c>
      <c r="J902" s="34">
        <v>5</v>
      </c>
      <c r="K902" s="34">
        <v>5</v>
      </c>
      <c r="L902" s="34">
        <v>5</v>
      </c>
      <c r="M902" s="34">
        <v>5</v>
      </c>
      <c r="N902" s="34"/>
      <c r="O902" s="34"/>
      <c r="P902" s="186"/>
    </row>
    <row r="903" spans="1:16" ht="22.25" customHeight="1" x14ac:dyDescent="0.35">
      <c r="A903" s="21"/>
      <c r="B903" s="93" t="s">
        <v>604</v>
      </c>
      <c r="C903" s="34"/>
      <c r="D903" s="34"/>
      <c r="E903" s="34"/>
      <c r="F903" s="34"/>
      <c r="G903" s="21">
        <v>4</v>
      </c>
      <c r="H903" s="34">
        <v>4</v>
      </c>
      <c r="I903" s="34">
        <v>5</v>
      </c>
      <c r="J903" s="34">
        <v>5</v>
      </c>
      <c r="K903" s="34">
        <v>5</v>
      </c>
      <c r="L903" s="34">
        <v>5</v>
      </c>
      <c r="M903" s="34">
        <v>5</v>
      </c>
      <c r="N903" s="34"/>
      <c r="O903" s="34"/>
      <c r="P903" s="186"/>
    </row>
    <row r="904" spans="1:16" ht="22.25" customHeight="1" x14ac:dyDescent="0.35">
      <c r="A904" s="21"/>
      <c r="B904" s="93" t="s">
        <v>517</v>
      </c>
      <c r="C904" s="34"/>
      <c r="D904" s="34"/>
      <c r="E904" s="34"/>
      <c r="F904" s="34"/>
      <c r="G904" s="21">
        <v>4</v>
      </c>
      <c r="H904" s="34">
        <v>4</v>
      </c>
      <c r="I904" s="34">
        <v>5</v>
      </c>
      <c r="J904" s="34">
        <v>5</v>
      </c>
      <c r="K904" s="34">
        <v>5</v>
      </c>
      <c r="L904" s="34">
        <v>5</v>
      </c>
      <c r="M904" s="34">
        <v>5</v>
      </c>
      <c r="N904" s="34"/>
      <c r="O904" s="34"/>
      <c r="P904" s="186"/>
    </row>
    <row r="905" spans="1:16" ht="22.25" customHeight="1" x14ac:dyDescent="0.35">
      <c r="A905" s="21"/>
      <c r="B905" s="93" t="s">
        <v>719</v>
      </c>
      <c r="C905" s="34"/>
      <c r="D905" s="34"/>
      <c r="E905" s="34"/>
      <c r="F905" s="34"/>
      <c r="G905" s="21">
        <v>4</v>
      </c>
      <c r="H905" s="34">
        <v>5</v>
      </c>
      <c r="I905" s="34">
        <v>5</v>
      </c>
      <c r="J905" s="34">
        <v>5</v>
      </c>
      <c r="K905" s="34">
        <v>5</v>
      </c>
      <c r="L905" s="34">
        <v>5</v>
      </c>
      <c r="M905" s="34">
        <v>5</v>
      </c>
      <c r="N905" s="34"/>
      <c r="O905" s="34"/>
      <c r="P905" s="186"/>
    </row>
    <row r="906" spans="1:16" ht="22.25" customHeight="1" x14ac:dyDescent="0.35">
      <c r="A906" s="21"/>
      <c r="B906" s="93" t="s">
        <v>519</v>
      </c>
      <c r="C906" s="34"/>
      <c r="D906" s="34"/>
      <c r="E906" s="34"/>
      <c r="F906" s="34"/>
      <c r="G906" s="21">
        <v>4</v>
      </c>
      <c r="H906" s="34">
        <v>5</v>
      </c>
      <c r="I906" s="34">
        <v>5</v>
      </c>
      <c r="J906" s="34">
        <v>5</v>
      </c>
      <c r="K906" s="34">
        <v>5</v>
      </c>
      <c r="L906" s="34">
        <v>5</v>
      </c>
      <c r="M906" s="34">
        <v>5</v>
      </c>
      <c r="N906" s="34"/>
      <c r="O906" s="34"/>
      <c r="P906" s="186"/>
    </row>
    <row r="907" spans="1:16" ht="22.25" customHeight="1" x14ac:dyDescent="0.35">
      <c r="A907" s="21"/>
      <c r="B907" s="93" t="s">
        <v>520</v>
      </c>
      <c r="C907" s="34"/>
      <c r="D907" s="34"/>
      <c r="E907" s="34"/>
      <c r="F907" s="34"/>
      <c r="G907" s="21">
        <v>4</v>
      </c>
      <c r="H907" s="34">
        <v>4</v>
      </c>
      <c r="I907" s="34">
        <v>5</v>
      </c>
      <c r="J907" s="34">
        <v>5</v>
      </c>
      <c r="K907" s="34">
        <v>5</v>
      </c>
      <c r="L907" s="34">
        <v>5</v>
      </c>
      <c r="M907" s="34">
        <v>5</v>
      </c>
      <c r="N907" s="34"/>
      <c r="O907" s="34"/>
      <c r="P907" s="186"/>
    </row>
    <row r="908" spans="1:16" ht="22.25" customHeight="1" x14ac:dyDescent="0.35">
      <c r="A908" s="21"/>
      <c r="B908" s="93" t="s">
        <v>521</v>
      </c>
      <c r="C908" s="34"/>
      <c r="D908" s="34"/>
      <c r="E908" s="34"/>
      <c r="F908" s="34"/>
      <c r="G908" s="21">
        <v>5</v>
      </c>
      <c r="H908" s="34">
        <v>5</v>
      </c>
      <c r="I908" s="34">
        <v>5</v>
      </c>
      <c r="J908" s="34">
        <v>5</v>
      </c>
      <c r="K908" s="34">
        <v>5</v>
      </c>
      <c r="L908" s="34">
        <v>5</v>
      </c>
      <c r="M908" s="34">
        <v>5</v>
      </c>
      <c r="N908" s="34"/>
      <c r="O908" s="34"/>
      <c r="P908" s="186"/>
    </row>
    <row r="909" spans="1:16" ht="22.25" customHeight="1" x14ac:dyDescent="0.35">
      <c r="A909" s="21"/>
      <c r="B909" s="93" t="s">
        <v>567</v>
      </c>
      <c r="C909" s="34"/>
      <c r="D909" s="34"/>
      <c r="E909" s="34"/>
      <c r="F909" s="34"/>
      <c r="G909" s="21">
        <v>5</v>
      </c>
      <c r="H909" s="34">
        <v>5</v>
      </c>
      <c r="I909" s="34">
        <v>5</v>
      </c>
      <c r="J909" s="34">
        <v>5</v>
      </c>
      <c r="K909" s="34">
        <v>5</v>
      </c>
      <c r="L909" s="34">
        <v>5</v>
      </c>
      <c r="M909" s="34">
        <v>5</v>
      </c>
      <c r="N909" s="34"/>
      <c r="O909" s="34"/>
      <c r="P909" s="186"/>
    </row>
    <row r="910" spans="1:16" ht="22.25" customHeight="1" x14ac:dyDescent="0.35">
      <c r="A910" s="21"/>
      <c r="B910" s="93" t="s">
        <v>523</v>
      </c>
      <c r="C910" s="34"/>
      <c r="D910" s="34"/>
      <c r="E910" s="34"/>
      <c r="F910" s="34"/>
      <c r="G910" s="21">
        <v>8</v>
      </c>
      <c r="H910" s="34">
        <v>11</v>
      </c>
      <c r="I910" s="34">
        <v>10</v>
      </c>
      <c r="J910" s="34">
        <v>10</v>
      </c>
      <c r="K910" s="34">
        <v>10</v>
      </c>
      <c r="L910" s="34">
        <v>10</v>
      </c>
      <c r="M910" s="34">
        <v>10</v>
      </c>
      <c r="N910" s="34"/>
      <c r="O910" s="34"/>
      <c r="P910" s="186"/>
    </row>
    <row r="911" spans="1:16" ht="185.3" customHeight="1" x14ac:dyDescent="0.35">
      <c r="A911" s="21">
        <v>166</v>
      </c>
      <c r="B911" s="93" t="s">
        <v>711</v>
      </c>
      <c r="C911" s="34" t="s">
        <v>709</v>
      </c>
      <c r="D911" s="21" t="s">
        <v>2</v>
      </c>
      <c r="E911" s="34" t="s">
        <v>249</v>
      </c>
      <c r="F911" s="21" t="s">
        <v>770</v>
      </c>
      <c r="G911" s="21">
        <v>18</v>
      </c>
      <c r="H911" s="34">
        <v>20</v>
      </c>
      <c r="I911" s="34">
        <v>20</v>
      </c>
      <c r="J911" s="34">
        <v>20</v>
      </c>
      <c r="K911" s="34">
        <v>20</v>
      </c>
      <c r="L911" s="34">
        <v>20</v>
      </c>
      <c r="M911" s="34">
        <v>20</v>
      </c>
      <c r="N911" s="34"/>
      <c r="O911" s="34"/>
      <c r="P911" s="34" t="s">
        <v>692</v>
      </c>
    </row>
    <row r="912" spans="1:16" ht="36" customHeight="1" x14ac:dyDescent="0.35">
      <c r="A912" s="21">
        <v>167</v>
      </c>
      <c r="B912" s="93" t="s">
        <v>712</v>
      </c>
      <c r="C912" s="34" t="s">
        <v>709</v>
      </c>
      <c r="D912" s="34" t="s">
        <v>2</v>
      </c>
      <c r="E912" s="34" t="s">
        <v>249</v>
      </c>
      <c r="F912" s="21" t="s">
        <v>770</v>
      </c>
      <c r="G912" s="21">
        <v>60</v>
      </c>
      <c r="H912" s="34">
        <v>73</v>
      </c>
      <c r="I912" s="34">
        <v>86</v>
      </c>
      <c r="J912" s="34">
        <v>86</v>
      </c>
      <c r="K912" s="34">
        <v>86</v>
      </c>
      <c r="L912" s="34">
        <v>86</v>
      </c>
      <c r="M912" s="34">
        <v>86</v>
      </c>
      <c r="N912" s="34"/>
      <c r="O912" s="34"/>
      <c r="P912" s="186" t="s">
        <v>801</v>
      </c>
    </row>
    <row r="913" spans="1:16" ht="22.25" customHeight="1" x14ac:dyDescent="0.35">
      <c r="A913" s="21"/>
      <c r="B913" s="27" t="s">
        <v>510</v>
      </c>
      <c r="C913" s="34"/>
      <c r="D913" s="34"/>
      <c r="E913" s="34"/>
      <c r="F913" s="34"/>
      <c r="G913" s="21">
        <v>4</v>
      </c>
      <c r="H913" s="34">
        <v>5</v>
      </c>
      <c r="I913" s="34">
        <v>6</v>
      </c>
      <c r="J913" s="34">
        <v>6</v>
      </c>
      <c r="K913" s="34">
        <v>6</v>
      </c>
      <c r="L913" s="34">
        <v>6</v>
      </c>
      <c r="M913" s="34">
        <v>6</v>
      </c>
      <c r="N913" s="34"/>
      <c r="O913" s="34"/>
      <c r="P913" s="186"/>
    </row>
    <row r="914" spans="1:16" ht="22.25" customHeight="1" x14ac:dyDescent="0.35">
      <c r="A914" s="21"/>
      <c r="B914" s="27" t="s">
        <v>511</v>
      </c>
      <c r="C914" s="34"/>
      <c r="D914" s="34"/>
      <c r="E914" s="34"/>
      <c r="F914" s="34"/>
      <c r="G914" s="21">
        <v>4</v>
      </c>
      <c r="H914" s="34">
        <v>5</v>
      </c>
      <c r="I914" s="34">
        <v>6</v>
      </c>
      <c r="J914" s="34">
        <v>6</v>
      </c>
      <c r="K914" s="34">
        <v>6</v>
      </c>
      <c r="L914" s="34">
        <v>6</v>
      </c>
      <c r="M914" s="34">
        <v>6</v>
      </c>
      <c r="N914" s="34"/>
      <c r="O914" s="34"/>
      <c r="P914" s="186"/>
    </row>
    <row r="915" spans="1:16" ht="22.25" customHeight="1" x14ac:dyDescent="0.35">
      <c r="A915" s="21"/>
      <c r="B915" s="27" t="s">
        <v>512</v>
      </c>
      <c r="C915" s="34"/>
      <c r="D915" s="34"/>
      <c r="E915" s="34"/>
      <c r="F915" s="34"/>
      <c r="G915" s="21">
        <v>4</v>
      </c>
      <c r="H915" s="34">
        <v>5</v>
      </c>
      <c r="I915" s="34">
        <v>6</v>
      </c>
      <c r="J915" s="34">
        <v>6</v>
      </c>
      <c r="K915" s="34">
        <v>6</v>
      </c>
      <c r="L915" s="34">
        <v>6</v>
      </c>
      <c r="M915" s="34">
        <v>6</v>
      </c>
      <c r="N915" s="34"/>
      <c r="O915" s="34"/>
      <c r="P915" s="186"/>
    </row>
    <row r="916" spans="1:16" ht="22.25" customHeight="1" x14ac:dyDescent="0.35">
      <c r="A916" s="21"/>
      <c r="B916" s="27" t="s">
        <v>565</v>
      </c>
      <c r="C916" s="34"/>
      <c r="D916" s="34"/>
      <c r="E916" s="34"/>
      <c r="F916" s="34"/>
      <c r="G916" s="21">
        <v>4</v>
      </c>
      <c r="H916" s="34">
        <v>5</v>
      </c>
      <c r="I916" s="34">
        <v>6</v>
      </c>
      <c r="J916" s="34">
        <v>6</v>
      </c>
      <c r="K916" s="34">
        <v>6</v>
      </c>
      <c r="L916" s="34">
        <v>6</v>
      </c>
      <c r="M916" s="34">
        <v>6</v>
      </c>
      <c r="N916" s="34"/>
      <c r="O916" s="34"/>
      <c r="P916" s="186"/>
    </row>
    <row r="917" spans="1:16" ht="22.25" customHeight="1" x14ac:dyDescent="0.35">
      <c r="A917" s="21"/>
      <c r="B917" s="27" t="s">
        <v>514</v>
      </c>
      <c r="C917" s="34"/>
      <c r="D917" s="34"/>
      <c r="E917" s="34"/>
      <c r="F917" s="34"/>
      <c r="G917" s="21">
        <v>4</v>
      </c>
      <c r="H917" s="34">
        <v>5</v>
      </c>
      <c r="I917" s="34">
        <v>6</v>
      </c>
      <c r="J917" s="34">
        <v>6</v>
      </c>
      <c r="K917" s="34">
        <v>6</v>
      </c>
      <c r="L917" s="34">
        <v>6</v>
      </c>
      <c r="M917" s="34">
        <v>6</v>
      </c>
      <c r="N917" s="34"/>
      <c r="O917" s="34"/>
      <c r="P917" s="186"/>
    </row>
    <row r="918" spans="1:16" ht="22.25" customHeight="1" x14ac:dyDescent="0.35">
      <c r="A918" s="21"/>
      <c r="B918" s="93" t="s">
        <v>718</v>
      </c>
      <c r="C918" s="34"/>
      <c r="D918" s="34"/>
      <c r="E918" s="34"/>
      <c r="F918" s="34"/>
      <c r="G918" s="21">
        <v>4</v>
      </c>
      <c r="H918" s="34">
        <v>5</v>
      </c>
      <c r="I918" s="34">
        <v>6</v>
      </c>
      <c r="J918" s="34">
        <v>6</v>
      </c>
      <c r="K918" s="34">
        <v>6</v>
      </c>
      <c r="L918" s="34">
        <v>6</v>
      </c>
      <c r="M918" s="34">
        <v>6</v>
      </c>
      <c r="N918" s="34"/>
      <c r="O918" s="34"/>
      <c r="P918" s="186"/>
    </row>
    <row r="919" spans="1:16" ht="22.25" customHeight="1" x14ac:dyDescent="0.35">
      <c r="A919" s="21"/>
      <c r="B919" s="93" t="s">
        <v>604</v>
      </c>
      <c r="C919" s="34"/>
      <c r="D919" s="34"/>
      <c r="E919" s="34"/>
      <c r="F919" s="34"/>
      <c r="G919" s="21">
        <v>4</v>
      </c>
      <c r="H919" s="34">
        <v>5</v>
      </c>
      <c r="I919" s="34">
        <v>6</v>
      </c>
      <c r="J919" s="34">
        <v>6</v>
      </c>
      <c r="K919" s="34">
        <v>6</v>
      </c>
      <c r="L919" s="34">
        <v>6</v>
      </c>
      <c r="M919" s="34">
        <v>6</v>
      </c>
      <c r="N919" s="34"/>
      <c r="O919" s="34"/>
      <c r="P919" s="186"/>
    </row>
    <row r="920" spans="1:16" ht="22.25" customHeight="1" x14ac:dyDescent="0.35">
      <c r="A920" s="21"/>
      <c r="B920" s="93" t="s">
        <v>517</v>
      </c>
      <c r="C920" s="34"/>
      <c r="D920" s="34"/>
      <c r="E920" s="34"/>
      <c r="F920" s="34"/>
      <c r="G920" s="21">
        <v>4</v>
      </c>
      <c r="H920" s="34">
        <v>5</v>
      </c>
      <c r="I920" s="34">
        <v>6</v>
      </c>
      <c r="J920" s="34">
        <v>6</v>
      </c>
      <c r="K920" s="34">
        <v>6</v>
      </c>
      <c r="L920" s="34">
        <v>6</v>
      </c>
      <c r="M920" s="34">
        <v>6</v>
      </c>
      <c r="N920" s="34"/>
      <c r="O920" s="34"/>
      <c r="P920" s="186"/>
    </row>
    <row r="921" spans="1:16" ht="22.25" customHeight="1" x14ac:dyDescent="0.35">
      <c r="A921" s="21"/>
      <c r="B921" s="93" t="s">
        <v>719</v>
      </c>
      <c r="C921" s="34"/>
      <c r="D921" s="34"/>
      <c r="E921" s="34"/>
      <c r="F921" s="34"/>
      <c r="G921" s="21">
        <v>4</v>
      </c>
      <c r="H921" s="34">
        <v>5</v>
      </c>
      <c r="I921" s="34">
        <v>6</v>
      </c>
      <c r="J921" s="34">
        <v>6</v>
      </c>
      <c r="K921" s="34">
        <v>6</v>
      </c>
      <c r="L921" s="34">
        <v>6</v>
      </c>
      <c r="M921" s="34">
        <v>6</v>
      </c>
      <c r="N921" s="34"/>
      <c r="O921" s="34"/>
      <c r="P921" s="186"/>
    </row>
    <row r="922" spans="1:16" ht="22.25" customHeight="1" x14ac:dyDescent="0.35">
      <c r="A922" s="21"/>
      <c r="B922" s="93" t="s">
        <v>519</v>
      </c>
      <c r="C922" s="34"/>
      <c r="D922" s="34"/>
      <c r="E922" s="34"/>
      <c r="F922" s="34"/>
      <c r="G922" s="21">
        <v>4</v>
      </c>
      <c r="H922" s="34">
        <v>5</v>
      </c>
      <c r="I922" s="34">
        <v>6</v>
      </c>
      <c r="J922" s="34">
        <v>6</v>
      </c>
      <c r="K922" s="34">
        <v>6</v>
      </c>
      <c r="L922" s="34">
        <v>6</v>
      </c>
      <c r="M922" s="34">
        <v>6</v>
      </c>
      <c r="N922" s="34"/>
      <c r="O922" s="34"/>
      <c r="P922" s="186"/>
    </row>
    <row r="923" spans="1:16" ht="22.25" customHeight="1" x14ac:dyDescent="0.35">
      <c r="A923" s="21"/>
      <c r="B923" s="93" t="s">
        <v>520</v>
      </c>
      <c r="C923" s="34"/>
      <c r="D923" s="34"/>
      <c r="E923" s="34"/>
      <c r="F923" s="34"/>
      <c r="G923" s="21">
        <v>4</v>
      </c>
      <c r="H923" s="34">
        <v>5</v>
      </c>
      <c r="I923" s="34">
        <v>6</v>
      </c>
      <c r="J923" s="34">
        <v>6</v>
      </c>
      <c r="K923" s="34">
        <v>6</v>
      </c>
      <c r="L923" s="34">
        <v>6</v>
      </c>
      <c r="M923" s="34">
        <v>6</v>
      </c>
      <c r="N923" s="34"/>
      <c r="O923" s="34"/>
      <c r="P923" s="186"/>
    </row>
    <row r="924" spans="1:16" ht="22.25" customHeight="1" x14ac:dyDescent="0.35">
      <c r="A924" s="21"/>
      <c r="B924" s="93" t="s">
        <v>521</v>
      </c>
      <c r="C924" s="34"/>
      <c r="D924" s="34"/>
      <c r="E924" s="34"/>
      <c r="F924" s="34"/>
      <c r="G924" s="21">
        <v>4</v>
      </c>
      <c r="H924" s="34">
        <v>5</v>
      </c>
      <c r="I924" s="34">
        <v>6</v>
      </c>
      <c r="J924" s="34">
        <v>6</v>
      </c>
      <c r="K924" s="34">
        <v>6</v>
      </c>
      <c r="L924" s="34">
        <v>6</v>
      </c>
      <c r="M924" s="34">
        <v>6</v>
      </c>
      <c r="N924" s="34"/>
      <c r="O924" s="34"/>
      <c r="P924" s="186"/>
    </row>
    <row r="925" spans="1:16" ht="22.25" customHeight="1" x14ac:dyDescent="0.35">
      <c r="A925" s="21"/>
      <c r="B925" s="93" t="s">
        <v>567</v>
      </c>
      <c r="C925" s="34"/>
      <c r="D925" s="34"/>
      <c r="E925" s="34"/>
      <c r="F925" s="34"/>
      <c r="G925" s="21">
        <v>4</v>
      </c>
      <c r="H925" s="34">
        <v>5</v>
      </c>
      <c r="I925" s="34">
        <v>6</v>
      </c>
      <c r="J925" s="34">
        <v>6</v>
      </c>
      <c r="K925" s="34">
        <v>6</v>
      </c>
      <c r="L925" s="34">
        <v>6</v>
      </c>
      <c r="M925" s="34">
        <v>6</v>
      </c>
      <c r="N925" s="34"/>
      <c r="O925" s="34"/>
      <c r="P925" s="186"/>
    </row>
    <row r="926" spans="1:16" ht="22.25" customHeight="1" x14ac:dyDescent="0.35">
      <c r="A926" s="21"/>
      <c r="B926" s="93" t="s">
        <v>523</v>
      </c>
      <c r="C926" s="34"/>
      <c r="D926" s="34"/>
      <c r="E926" s="34"/>
      <c r="F926" s="34"/>
      <c r="G926" s="21">
        <v>8</v>
      </c>
      <c r="H926" s="34">
        <v>8</v>
      </c>
      <c r="I926" s="34">
        <v>8</v>
      </c>
      <c r="J926" s="34">
        <v>8</v>
      </c>
      <c r="K926" s="34">
        <v>8</v>
      </c>
      <c r="L926" s="34">
        <v>8</v>
      </c>
      <c r="M926" s="34">
        <v>8</v>
      </c>
      <c r="N926" s="34"/>
      <c r="O926" s="34"/>
      <c r="P926" s="186"/>
    </row>
    <row r="927" spans="1:16" ht="38.450000000000003" customHeight="1" x14ac:dyDescent="0.35">
      <c r="A927" s="21">
        <v>168</v>
      </c>
      <c r="B927" s="93" t="s">
        <v>713</v>
      </c>
      <c r="C927" s="34" t="s">
        <v>709</v>
      </c>
      <c r="D927" s="21" t="s">
        <v>2</v>
      </c>
      <c r="E927" s="34" t="s">
        <v>249</v>
      </c>
      <c r="F927" s="21" t="s">
        <v>770</v>
      </c>
      <c r="G927" s="21">
        <v>44</v>
      </c>
      <c r="H927" s="34">
        <v>44</v>
      </c>
      <c r="I927" s="34">
        <v>58</v>
      </c>
      <c r="J927" s="34">
        <v>58</v>
      </c>
      <c r="K927" s="34">
        <v>58</v>
      </c>
      <c r="L927" s="34">
        <v>58</v>
      </c>
      <c r="M927" s="34">
        <v>58</v>
      </c>
      <c r="N927" s="34"/>
      <c r="O927" s="34"/>
      <c r="P927" s="186" t="s">
        <v>692</v>
      </c>
    </row>
    <row r="928" spans="1:16" ht="22.25" customHeight="1" x14ac:dyDescent="0.35">
      <c r="A928" s="21"/>
      <c r="B928" s="27" t="s">
        <v>510</v>
      </c>
      <c r="C928" s="34"/>
      <c r="D928" s="34"/>
      <c r="E928" s="34"/>
      <c r="F928" s="34"/>
      <c r="G928" s="21">
        <v>3</v>
      </c>
      <c r="H928" s="34">
        <v>3</v>
      </c>
      <c r="I928" s="34">
        <v>4</v>
      </c>
      <c r="J928" s="34">
        <v>4</v>
      </c>
      <c r="K928" s="34">
        <v>4</v>
      </c>
      <c r="L928" s="34">
        <v>4</v>
      </c>
      <c r="M928" s="34">
        <v>4</v>
      </c>
      <c r="N928" s="34"/>
      <c r="O928" s="34"/>
      <c r="P928" s="186"/>
    </row>
    <row r="929" spans="1:16" ht="22.25" customHeight="1" x14ac:dyDescent="0.35">
      <c r="A929" s="21"/>
      <c r="B929" s="27" t="s">
        <v>511</v>
      </c>
      <c r="C929" s="34"/>
      <c r="D929" s="34"/>
      <c r="E929" s="34"/>
      <c r="F929" s="34"/>
      <c r="G929" s="21">
        <v>3</v>
      </c>
      <c r="H929" s="34">
        <v>3</v>
      </c>
      <c r="I929" s="34">
        <v>4</v>
      </c>
      <c r="J929" s="34">
        <v>4</v>
      </c>
      <c r="K929" s="34">
        <v>4</v>
      </c>
      <c r="L929" s="34">
        <v>4</v>
      </c>
      <c r="M929" s="34">
        <v>4</v>
      </c>
      <c r="N929" s="34"/>
      <c r="O929" s="34"/>
      <c r="P929" s="186"/>
    </row>
    <row r="930" spans="1:16" ht="22.25" customHeight="1" x14ac:dyDescent="0.35">
      <c r="A930" s="21"/>
      <c r="B930" s="27" t="s">
        <v>512</v>
      </c>
      <c r="C930" s="34"/>
      <c r="D930" s="34"/>
      <c r="E930" s="34"/>
      <c r="F930" s="34"/>
      <c r="G930" s="21">
        <v>3</v>
      </c>
      <c r="H930" s="34">
        <v>3</v>
      </c>
      <c r="I930" s="34">
        <v>4</v>
      </c>
      <c r="J930" s="34">
        <v>4</v>
      </c>
      <c r="K930" s="34">
        <v>4</v>
      </c>
      <c r="L930" s="34">
        <v>4</v>
      </c>
      <c r="M930" s="34">
        <v>4</v>
      </c>
      <c r="N930" s="34"/>
      <c r="O930" s="34"/>
      <c r="P930" s="186"/>
    </row>
    <row r="931" spans="1:16" ht="22.25" customHeight="1" x14ac:dyDescent="0.35">
      <c r="A931" s="21"/>
      <c r="B931" s="27" t="s">
        <v>565</v>
      </c>
      <c r="C931" s="34"/>
      <c r="D931" s="34"/>
      <c r="E931" s="34"/>
      <c r="F931" s="34"/>
      <c r="G931" s="21">
        <v>3</v>
      </c>
      <c r="H931" s="34">
        <v>3</v>
      </c>
      <c r="I931" s="34">
        <v>4</v>
      </c>
      <c r="J931" s="34">
        <v>4</v>
      </c>
      <c r="K931" s="34">
        <v>4</v>
      </c>
      <c r="L931" s="34">
        <v>4</v>
      </c>
      <c r="M931" s="34">
        <v>4</v>
      </c>
      <c r="N931" s="34"/>
      <c r="O931" s="34"/>
      <c r="P931" s="186"/>
    </row>
    <row r="932" spans="1:16" ht="22.25" customHeight="1" x14ac:dyDescent="0.35">
      <c r="A932" s="21"/>
      <c r="B932" s="27" t="s">
        <v>514</v>
      </c>
      <c r="C932" s="34"/>
      <c r="D932" s="34"/>
      <c r="E932" s="34"/>
      <c r="F932" s="34"/>
      <c r="G932" s="21">
        <v>3</v>
      </c>
      <c r="H932" s="34">
        <v>3</v>
      </c>
      <c r="I932" s="34">
        <v>4</v>
      </c>
      <c r="J932" s="34">
        <v>4</v>
      </c>
      <c r="K932" s="34">
        <v>4</v>
      </c>
      <c r="L932" s="34">
        <v>4</v>
      </c>
      <c r="M932" s="34">
        <v>4</v>
      </c>
      <c r="N932" s="34"/>
      <c r="O932" s="34"/>
      <c r="P932" s="186"/>
    </row>
    <row r="933" spans="1:16" ht="22.25" customHeight="1" x14ac:dyDescent="0.35">
      <c r="A933" s="21"/>
      <c r="B933" s="93" t="s">
        <v>718</v>
      </c>
      <c r="C933" s="34"/>
      <c r="D933" s="34"/>
      <c r="E933" s="34"/>
      <c r="F933" s="34"/>
      <c r="G933" s="21">
        <v>3</v>
      </c>
      <c r="H933" s="34">
        <v>3</v>
      </c>
      <c r="I933" s="34">
        <v>4</v>
      </c>
      <c r="J933" s="34">
        <v>4</v>
      </c>
      <c r="K933" s="34">
        <v>4</v>
      </c>
      <c r="L933" s="34">
        <v>4</v>
      </c>
      <c r="M933" s="34">
        <v>4</v>
      </c>
      <c r="N933" s="34"/>
      <c r="O933" s="34"/>
      <c r="P933" s="186"/>
    </row>
    <row r="934" spans="1:16" ht="22.25" customHeight="1" x14ac:dyDescent="0.35">
      <c r="A934" s="21"/>
      <c r="B934" s="93" t="s">
        <v>604</v>
      </c>
      <c r="C934" s="34"/>
      <c r="D934" s="34"/>
      <c r="E934" s="34"/>
      <c r="F934" s="34"/>
      <c r="G934" s="21">
        <v>3</v>
      </c>
      <c r="H934" s="34">
        <v>3</v>
      </c>
      <c r="I934" s="34">
        <v>4</v>
      </c>
      <c r="J934" s="34">
        <v>4</v>
      </c>
      <c r="K934" s="34">
        <v>4</v>
      </c>
      <c r="L934" s="34">
        <v>4</v>
      </c>
      <c r="M934" s="34">
        <v>4</v>
      </c>
      <c r="N934" s="34"/>
      <c r="O934" s="34"/>
      <c r="P934" s="186"/>
    </row>
    <row r="935" spans="1:16" ht="22.25" customHeight="1" x14ac:dyDescent="0.35">
      <c r="A935" s="21"/>
      <c r="B935" s="93" t="s">
        <v>517</v>
      </c>
      <c r="C935" s="34"/>
      <c r="D935" s="34"/>
      <c r="E935" s="34"/>
      <c r="F935" s="34"/>
      <c r="G935" s="21">
        <v>3</v>
      </c>
      <c r="H935" s="34">
        <v>3</v>
      </c>
      <c r="I935" s="34">
        <v>4</v>
      </c>
      <c r="J935" s="34">
        <v>4</v>
      </c>
      <c r="K935" s="34">
        <v>4</v>
      </c>
      <c r="L935" s="34">
        <v>4</v>
      </c>
      <c r="M935" s="34">
        <v>4</v>
      </c>
      <c r="N935" s="34"/>
      <c r="O935" s="34"/>
      <c r="P935" s="186"/>
    </row>
    <row r="936" spans="1:16" ht="22.25" customHeight="1" x14ac:dyDescent="0.35">
      <c r="A936" s="21"/>
      <c r="B936" s="93" t="s">
        <v>719</v>
      </c>
      <c r="C936" s="34"/>
      <c r="D936" s="34"/>
      <c r="E936" s="34"/>
      <c r="F936" s="34"/>
      <c r="G936" s="21">
        <v>3</v>
      </c>
      <c r="H936" s="34">
        <v>3</v>
      </c>
      <c r="I936" s="34">
        <v>4</v>
      </c>
      <c r="J936" s="34">
        <v>4</v>
      </c>
      <c r="K936" s="34">
        <v>4</v>
      </c>
      <c r="L936" s="34">
        <v>4</v>
      </c>
      <c r="M936" s="34">
        <v>4</v>
      </c>
      <c r="N936" s="34"/>
      <c r="O936" s="34"/>
      <c r="P936" s="186"/>
    </row>
    <row r="937" spans="1:16" ht="22.25" customHeight="1" x14ac:dyDescent="0.35">
      <c r="A937" s="21"/>
      <c r="B937" s="93" t="s">
        <v>519</v>
      </c>
      <c r="C937" s="34"/>
      <c r="D937" s="34"/>
      <c r="E937" s="34"/>
      <c r="F937" s="34"/>
      <c r="G937" s="21">
        <v>3</v>
      </c>
      <c r="H937" s="34">
        <v>3</v>
      </c>
      <c r="I937" s="34">
        <v>4</v>
      </c>
      <c r="J937" s="34">
        <v>4</v>
      </c>
      <c r="K937" s="34">
        <v>4</v>
      </c>
      <c r="L937" s="34">
        <v>4</v>
      </c>
      <c r="M937" s="34">
        <v>4</v>
      </c>
      <c r="N937" s="34"/>
      <c r="O937" s="34"/>
      <c r="P937" s="186"/>
    </row>
    <row r="938" spans="1:16" ht="22.25" customHeight="1" x14ac:dyDescent="0.35">
      <c r="A938" s="21"/>
      <c r="B938" s="93" t="s">
        <v>520</v>
      </c>
      <c r="C938" s="34"/>
      <c r="D938" s="34"/>
      <c r="E938" s="34"/>
      <c r="F938" s="34"/>
      <c r="G938" s="21">
        <v>3</v>
      </c>
      <c r="H938" s="34">
        <v>3</v>
      </c>
      <c r="I938" s="34">
        <v>4</v>
      </c>
      <c r="J938" s="34">
        <v>4</v>
      </c>
      <c r="K938" s="34">
        <v>4</v>
      </c>
      <c r="L938" s="34">
        <v>4</v>
      </c>
      <c r="M938" s="34">
        <v>4</v>
      </c>
      <c r="N938" s="34"/>
      <c r="O938" s="34"/>
      <c r="P938" s="186"/>
    </row>
    <row r="939" spans="1:16" ht="22.25" customHeight="1" x14ac:dyDescent="0.35">
      <c r="A939" s="21"/>
      <c r="B939" s="93" t="s">
        <v>521</v>
      </c>
      <c r="C939" s="34"/>
      <c r="D939" s="34"/>
      <c r="E939" s="34"/>
      <c r="F939" s="34"/>
      <c r="G939" s="21">
        <v>3</v>
      </c>
      <c r="H939" s="34">
        <v>3</v>
      </c>
      <c r="I939" s="34">
        <v>4</v>
      </c>
      <c r="J939" s="34">
        <v>4</v>
      </c>
      <c r="K939" s="34">
        <v>4</v>
      </c>
      <c r="L939" s="34">
        <v>4</v>
      </c>
      <c r="M939" s="34">
        <v>4</v>
      </c>
      <c r="N939" s="34"/>
      <c r="O939" s="34"/>
      <c r="P939" s="186"/>
    </row>
    <row r="940" spans="1:16" ht="22.25" customHeight="1" x14ac:dyDescent="0.35">
      <c r="A940" s="21"/>
      <c r="B940" s="93" t="s">
        <v>567</v>
      </c>
      <c r="C940" s="34"/>
      <c r="D940" s="34"/>
      <c r="E940" s="34"/>
      <c r="F940" s="34"/>
      <c r="G940" s="21">
        <v>3</v>
      </c>
      <c r="H940" s="34">
        <v>3</v>
      </c>
      <c r="I940" s="34">
        <v>4</v>
      </c>
      <c r="J940" s="34">
        <v>4</v>
      </c>
      <c r="K940" s="34">
        <v>4</v>
      </c>
      <c r="L940" s="34">
        <v>4</v>
      </c>
      <c r="M940" s="34">
        <v>4</v>
      </c>
      <c r="N940" s="34"/>
      <c r="O940" s="34"/>
      <c r="P940" s="186"/>
    </row>
    <row r="941" spans="1:16" ht="22.25" customHeight="1" x14ac:dyDescent="0.35">
      <c r="A941" s="21"/>
      <c r="B941" s="93" t="s">
        <v>523</v>
      </c>
      <c r="C941" s="34"/>
      <c r="D941" s="34"/>
      <c r="E941" s="34"/>
      <c r="F941" s="34"/>
      <c r="G941" s="21">
        <v>5</v>
      </c>
      <c r="H941" s="34">
        <v>5</v>
      </c>
      <c r="I941" s="34">
        <v>6</v>
      </c>
      <c r="J941" s="34">
        <v>6</v>
      </c>
      <c r="K941" s="34">
        <v>6</v>
      </c>
      <c r="L941" s="34">
        <v>6</v>
      </c>
      <c r="M941" s="34">
        <v>6</v>
      </c>
      <c r="N941" s="34"/>
      <c r="O941" s="34"/>
      <c r="P941" s="186"/>
    </row>
    <row r="942" spans="1:16" ht="26.3" customHeight="1" x14ac:dyDescent="0.35">
      <c r="A942" s="21">
        <v>169</v>
      </c>
      <c r="B942" s="93" t="s">
        <v>776</v>
      </c>
      <c r="C942" s="34" t="s">
        <v>709</v>
      </c>
      <c r="D942" s="21" t="s">
        <v>2</v>
      </c>
      <c r="E942" s="34" t="s">
        <v>249</v>
      </c>
      <c r="F942" s="21" t="s">
        <v>770</v>
      </c>
      <c r="G942" s="21">
        <v>32</v>
      </c>
      <c r="H942" s="34">
        <v>43</v>
      </c>
      <c r="I942" s="34">
        <v>56</v>
      </c>
      <c r="J942" s="34">
        <v>56</v>
      </c>
      <c r="K942" s="34">
        <v>56</v>
      </c>
      <c r="L942" s="34">
        <v>56</v>
      </c>
      <c r="M942" s="34">
        <v>56</v>
      </c>
      <c r="N942" s="34"/>
      <c r="O942" s="34"/>
      <c r="P942" s="186" t="s">
        <v>692</v>
      </c>
    </row>
    <row r="943" spans="1:16" ht="22.25" customHeight="1" x14ac:dyDescent="0.35">
      <c r="A943" s="21"/>
      <c r="B943" s="27" t="s">
        <v>510</v>
      </c>
      <c r="C943" s="34"/>
      <c r="D943" s="34"/>
      <c r="E943" s="34"/>
      <c r="F943" s="34"/>
      <c r="G943" s="21">
        <v>3</v>
      </c>
      <c r="H943" s="34">
        <v>3</v>
      </c>
      <c r="I943" s="34">
        <v>4</v>
      </c>
      <c r="J943" s="34">
        <v>4</v>
      </c>
      <c r="K943" s="34">
        <v>4</v>
      </c>
      <c r="L943" s="34">
        <v>4</v>
      </c>
      <c r="M943" s="34">
        <v>4</v>
      </c>
      <c r="N943" s="34"/>
      <c r="O943" s="34"/>
      <c r="P943" s="186"/>
    </row>
    <row r="944" spans="1:16" ht="22.25" customHeight="1" x14ac:dyDescent="0.35">
      <c r="A944" s="21"/>
      <c r="B944" s="27" t="s">
        <v>511</v>
      </c>
      <c r="C944" s="34"/>
      <c r="D944" s="34"/>
      <c r="E944" s="34"/>
      <c r="F944" s="34"/>
      <c r="G944" s="21">
        <v>2</v>
      </c>
      <c r="H944" s="34">
        <v>3</v>
      </c>
      <c r="I944" s="34">
        <v>4</v>
      </c>
      <c r="J944" s="34">
        <v>4</v>
      </c>
      <c r="K944" s="34">
        <v>4</v>
      </c>
      <c r="L944" s="34">
        <v>4</v>
      </c>
      <c r="M944" s="34">
        <v>4</v>
      </c>
      <c r="N944" s="34"/>
      <c r="O944" s="34"/>
      <c r="P944" s="186"/>
    </row>
    <row r="945" spans="1:16" ht="22.25" customHeight="1" x14ac:dyDescent="0.35">
      <c r="A945" s="21"/>
      <c r="B945" s="27" t="s">
        <v>512</v>
      </c>
      <c r="C945" s="34"/>
      <c r="D945" s="34"/>
      <c r="E945" s="34"/>
      <c r="F945" s="34"/>
      <c r="G945" s="21">
        <v>2</v>
      </c>
      <c r="H945" s="34">
        <v>3</v>
      </c>
      <c r="I945" s="34">
        <v>4</v>
      </c>
      <c r="J945" s="34">
        <v>4</v>
      </c>
      <c r="K945" s="34">
        <v>4</v>
      </c>
      <c r="L945" s="34">
        <v>4</v>
      </c>
      <c r="M945" s="34">
        <v>4</v>
      </c>
      <c r="N945" s="34"/>
      <c r="O945" s="34"/>
      <c r="P945" s="186"/>
    </row>
    <row r="946" spans="1:16" ht="22.25" customHeight="1" x14ac:dyDescent="0.35">
      <c r="A946" s="21"/>
      <c r="B946" s="27" t="s">
        <v>565</v>
      </c>
      <c r="C946" s="34"/>
      <c r="D946" s="34"/>
      <c r="E946" s="34"/>
      <c r="F946" s="34"/>
      <c r="G946" s="21">
        <v>2</v>
      </c>
      <c r="H946" s="34">
        <v>3</v>
      </c>
      <c r="I946" s="34">
        <v>4</v>
      </c>
      <c r="J946" s="34">
        <v>4</v>
      </c>
      <c r="K946" s="34">
        <v>4</v>
      </c>
      <c r="L946" s="34">
        <v>4</v>
      </c>
      <c r="M946" s="34">
        <v>4</v>
      </c>
      <c r="N946" s="34"/>
      <c r="O946" s="34"/>
      <c r="P946" s="186"/>
    </row>
    <row r="947" spans="1:16" ht="22.25" customHeight="1" x14ac:dyDescent="0.35">
      <c r="A947" s="21"/>
      <c r="B947" s="27" t="s">
        <v>514</v>
      </c>
      <c r="C947" s="34"/>
      <c r="D947" s="34"/>
      <c r="E947" s="34"/>
      <c r="F947" s="34"/>
      <c r="G947" s="21">
        <v>3</v>
      </c>
      <c r="H947" s="34">
        <v>3</v>
      </c>
      <c r="I947" s="34">
        <v>4</v>
      </c>
      <c r="J947" s="34">
        <v>4</v>
      </c>
      <c r="K947" s="34">
        <v>4</v>
      </c>
      <c r="L947" s="34">
        <v>4</v>
      </c>
      <c r="M947" s="34">
        <v>4</v>
      </c>
      <c r="N947" s="34"/>
      <c r="O947" s="34"/>
      <c r="P947" s="186"/>
    </row>
    <row r="948" spans="1:16" ht="22.25" customHeight="1" x14ac:dyDescent="0.35">
      <c r="A948" s="21"/>
      <c r="B948" s="93" t="s">
        <v>718</v>
      </c>
      <c r="C948" s="34"/>
      <c r="D948" s="34"/>
      <c r="E948" s="34"/>
      <c r="F948" s="34"/>
      <c r="G948" s="21">
        <v>2</v>
      </c>
      <c r="H948" s="34">
        <v>3</v>
      </c>
      <c r="I948" s="34">
        <v>4</v>
      </c>
      <c r="J948" s="34">
        <v>4</v>
      </c>
      <c r="K948" s="34">
        <v>4</v>
      </c>
      <c r="L948" s="34">
        <v>4</v>
      </c>
      <c r="M948" s="34">
        <v>4</v>
      </c>
      <c r="N948" s="34"/>
      <c r="O948" s="34"/>
      <c r="P948" s="186"/>
    </row>
    <row r="949" spans="1:16" ht="22.25" customHeight="1" x14ac:dyDescent="0.35">
      <c r="A949" s="21"/>
      <c r="B949" s="93" t="s">
        <v>604</v>
      </c>
      <c r="C949" s="34"/>
      <c r="D949" s="34"/>
      <c r="E949" s="34"/>
      <c r="F949" s="34"/>
      <c r="G949" s="21">
        <v>2</v>
      </c>
      <c r="H949" s="34">
        <v>3</v>
      </c>
      <c r="I949" s="34">
        <v>4</v>
      </c>
      <c r="J949" s="34">
        <v>4</v>
      </c>
      <c r="K949" s="34">
        <v>4</v>
      </c>
      <c r="L949" s="34">
        <v>4</v>
      </c>
      <c r="M949" s="34">
        <v>4</v>
      </c>
      <c r="N949" s="34"/>
      <c r="O949" s="34"/>
      <c r="P949" s="186"/>
    </row>
    <row r="950" spans="1:16" ht="22.25" customHeight="1" x14ac:dyDescent="0.35">
      <c r="A950" s="21"/>
      <c r="B950" s="93" t="s">
        <v>517</v>
      </c>
      <c r="C950" s="34"/>
      <c r="D950" s="34"/>
      <c r="E950" s="34"/>
      <c r="F950" s="34"/>
      <c r="G950" s="21">
        <v>2</v>
      </c>
      <c r="H950" s="34">
        <v>3</v>
      </c>
      <c r="I950" s="34">
        <v>4</v>
      </c>
      <c r="J950" s="34">
        <v>4</v>
      </c>
      <c r="K950" s="34">
        <v>4</v>
      </c>
      <c r="L950" s="34">
        <v>4</v>
      </c>
      <c r="M950" s="34">
        <v>4</v>
      </c>
      <c r="N950" s="34"/>
      <c r="O950" s="34"/>
      <c r="P950" s="186"/>
    </row>
    <row r="951" spans="1:16" ht="22.25" customHeight="1" x14ac:dyDescent="0.35">
      <c r="A951" s="21"/>
      <c r="B951" s="93" t="s">
        <v>719</v>
      </c>
      <c r="C951" s="34"/>
      <c r="D951" s="34"/>
      <c r="E951" s="34"/>
      <c r="F951" s="34"/>
      <c r="G951" s="21">
        <v>2</v>
      </c>
      <c r="H951" s="34">
        <v>3</v>
      </c>
      <c r="I951" s="34">
        <v>4</v>
      </c>
      <c r="J951" s="34">
        <v>4</v>
      </c>
      <c r="K951" s="34">
        <v>4</v>
      </c>
      <c r="L951" s="34">
        <v>4</v>
      </c>
      <c r="M951" s="34">
        <v>4</v>
      </c>
      <c r="N951" s="34"/>
      <c r="O951" s="34"/>
      <c r="P951" s="186"/>
    </row>
    <row r="952" spans="1:16" ht="22.25" customHeight="1" x14ac:dyDescent="0.35">
      <c r="A952" s="21"/>
      <c r="B952" s="93" t="s">
        <v>519</v>
      </c>
      <c r="C952" s="34"/>
      <c r="D952" s="34"/>
      <c r="E952" s="34"/>
      <c r="F952" s="34"/>
      <c r="G952" s="21">
        <v>2</v>
      </c>
      <c r="H952" s="34">
        <v>3</v>
      </c>
      <c r="I952" s="34">
        <v>4</v>
      </c>
      <c r="J952" s="34">
        <v>4</v>
      </c>
      <c r="K952" s="34">
        <v>4</v>
      </c>
      <c r="L952" s="34">
        <v>4</v>
      </c>
      <c r="M952" s="34">
        <v>4</v>
      </c>
      <c r="N952" s="34"/>
      <c r="O952" s="34"/>
      <c r="P952" s="186"/>
    </row>
    <row r="953" spans="1:16" ht="22.25" customHeight="1" x14ac:dyDescent="0.35">
      <c r="A953" s="21"/>
      <c r="B953" s="93" t="s">
        <v>520</v>
      </c>
      <c r="C953" s="34"/>
      <c r="D953" s="34"/>
      <c r="E953" s="34"/>
      <c r="F953" s="34"/>
      <c r="G953" s="21">
        <v>2</v>
      </c>
      <c r="H953" s="34">
        <v>3</v>
      </c>
      <c r="I953" s="34">
        <v>4</v>
      </c>
      <c r="J953" s="34">
        <v>4</v>
      </c>
      <c r="K953" s="34">
        <v>4</v>
      </c>
      <c r="L953" s="34">
        <v>4</v>
      </c>
      <c r="M953" s="34">
        <v>4</v>
      </c>
      <c r="N953" s="34"/>
      <c r="O953" s="34"/>
      <c r="P953" s="186"/>
    </row>
    <row r="954" spans="1:16" ht="22.25" customHeight="1" x14ac:dyDescent="0.35">
      <c r="A954" s="21"/>
      <c r="B954" s="93" t="s">
        <v>521</v>
      </c>
      <c r="C954" s="34"/>
      <c r="D954" s="34"/>
      <c r="E954" s="34"/>
      <c r="F954" s="34"/>
      <c r="G954" s="21">
        <v>3</v>
      </c>
      <c r="H954" s="34">
        <v>3</v>
      </c>
      <c r="I954" s="34">
        <v>4</v>
      </c>
      <c r="J954" s="34">
        <v>4</v>
      </c>
      <c r="K954" s="34">
        <v>4</v>
      </c>
      <c r="L954" s="34">
        <v>4</v>
      </c>
      <c r="M954" s="34">
        <v>4</v>
      </c>
      <c r="N954" s="34"/>
      <c r="O954" s="34"/>
      <c r="P954" s="186"/>
    </row>
    <row r="955" spans="1:16" ht="22.25" customHeight="1" x14ac:dyDescent="0.35">
      <c r="A955" s="21"/>
      <c r="B955" s="93" t="s">
        <v>567</v>
      </c>
      <c r="C955" s="34"/>
      <c r="D955" s="34"/>
      <c r="E955" s="34"/>
      <c r="F955" s="34"/>
      <c r="G955" s="21">
        <v>2</v>
      </c>
      <c r="H955" s="34">
        <v>3</v>
      </c>
      <c r="I955" s="34">
        <v>4</v>
      </c>
      <c r="J955" s="34">
        <v>4</v>
      </c>
      <c r="K955" s="34">
        <v>4</v>
      </c>
      <c r="L955" s="34">
        <v>4</v>
      </c>
      <c r="M955" s="34">
        <v>4</v>
      </c>
      <c r="N955" s="34"/>
      <c r="O955" s="34"/>
      <c r="P955" s="186"/>
    </row>
    <row r="956" spans="1:16" ht="22.25" customHeight="1" x14ac:dyDescent="0.35">
      <c r="A956" s="21"/>
      <c r="B956" s="93" t="s">
        <v>523</v>
      </c>
      <c r="C956" s="34"/>
      <c r="D956" s="34"/>
      <c r="E956" s="34"/>
      <c r="F956" s="34"/>
      <c r="G956" s="21">
        <v>3</v>
      </c>
      <c r="H956" s="34">
        <v>4</v>
      </c>
      <c r="I956" s="34">
        <v>4</v>
      </c>
      <c r="J956" s="34">
        <v>4</v>
      </c>
      <c r="K956" s="34">
        <v>4</v>
      </c>
      <c r="L956" s="34">
        <v>4</v>
      </c>
      <c r="M956" s="34">
        <v>4</v>
      </c>
      <c r="N956" s="34"/>
      <c r="O956" s="34"/>
      <c r="P956" s="186"/>
    </row>
    <row r="957" spans="1:16" ht="276" customHeight="1" x14ac:dyDescent="0.35">
      <c r="A957" s="21">
        <v>170</v>
      </c>
      <c r="B957" s="27" t="s">
        <v>775</v>
      </c>
      <c r="C957" s="34" t="s">
        <v>709</v>
      </c>
      <c r="D957" s="21" t="s">
        <v>2</v>
      </c>
      <c r="E957" s="21" t="s">
        <v>249</v>
      </c>
      <c r="F957" s="21" t="s">
        <v>770</v>
      </c>
      <c r="G957" s="21">
        <v>80</v>
      </c>
      <c r="H957" s="21">
        <v>110</v>
      </c>
      <c r="I957" s="21">
        <v>150</v>
      </c>
      <c r="J957" s="21">
        <v>150</v>
      </c>
      <c r="K957" s="21">
        <v>150</v>
      </c>
      <c r="L957" s="21">
        <v>150</v>
      </c>
      <c r="M957" s="21">
        <v>150</v>
      </c>
      <c r="N957" s="21"/>
      <c r="O957" s="21"/>
      <c r="P957" s="21" t="s">
        <v>691</v>
      </c>
    </row>
    <row r="958" spans="1:16" ht="22.25" customHeight="1" x14ac:dyDescent="0.35">
      <c r="A958" s="21"/>
      <c r="B958" s="27" t="s">
        <v>510</v>
      </c>
      <c r="C958" s="21"/>
      <c r="D958" s="21"/>
      <c r="E958" s="21"/>
      <c r="F958" s="21"/>
      <c r="G958" s="21">
        <v>5</v>
      </c>
      <c r="H958" s="21">
        <v>7</v>
      </c>
      <c r="I958" s="21">
        <v>10</v>
      </c>
      <c r="J958" s="21">
        <v>10</v>
      </c>
      <c r="K958" s="21">
        <v>10</v>
      </c>
      <c r="L958" s="21">
        <v>10</v>
      </c>
      <c r="M958" s="21">
        <v>10</v>
      </c>
      <c r="N958" s="21"/>
      <c r="O958" s="21"/>
      <c r="P958" s="21"/>
    </row>
    <row r="959" spans="1:16" ht="22.25" customHeight="1" x14ac:dyDescent="0.35">
      <c r="A959" s="21"/>
      <c r="B959" s="27" t="s">
        <v>511</v>
      </c>
      <c r="C959" s="21"/>
      <c r="D959" s="21"/>
      <c r="E959" s="21"/>
      <c r="F959" s="21"/>
      <c r="G959" s="21">
        <v>4</v>
      </c>
      <c r="H959" s="21">
        <v>7</v>
      </c>
      <c r="I959" s="21">
        <v>10</v>
      </c>
      <c r="J959" s="21">
        <v>10</v>
      </c>
      <c r="K959" s="21">
        <v>10</v>
      </c>
      <c r="L959" s="21">
        <v>10</v>
      </c>
      <c r="M959" s="21">
        <v>10</v>
      </c>
      <c r="N959" s="21"/>
      <c r="O959" s="21"/>
      <c r="P959" s="21"/>
    </row>
    <row r="960" spans="1:16" ht="22.25" customHeight="1" x14ac:dyDescent="0.35">
      <c r="A960" s="21"/>
      <c r="B960" s="27" t="s">
        <v>512</v>
      </c>
      <c r="C960" s="21"/>
      <c r="D960" s="21"/>
      <c r="E960" s="21"/>
      <c r="F960" s="21"/>
      <c r="G960" s="21">
        <v>5</v>
      </c>
      <c r="H960" s="21">
        <v>7</v>
      </c>
      <c r="I960" s="21">
        <v>10</v>
      </c>
      <c r="J960" s="21">
        <v>10</v>
      </c>
      <c r="K960" s="21">
        <v>10</v>
      </c>
      <c r="L960" s="21">
        <v>10</v>
      </c>
      <c r="M960" s="21">
        <v>10</v>
      </c>
      <c r="N960" s="21"/>
      <c r="O960" s="21"/>
      <c r="P960" s="21"/>
    </row>
    <row r="961" spans="1:16" ht="22.25" customHeight="1" x14ac:dyDescent="0.35">
      <c r="A961" s="21"/>
      <c r="B961" s="27" t="s">
        <v>565</v>
      </c>
      <c r="C961" s="21"/>
      <c r="D961" s="21"/>
      <c r="E961" s="21"/>
      <c r="F961" s="21"/>
      <c r="G961" s="21">
        <v>4</v>
      </c>
      <c r="H961" s="21">
        <v>7</v>
      </c>
      <c r="I961" s="21">
        <v>10</v>
      </c>
      <c r="J961" s="21">
        <v>10</v>
      </c>
      <c r="K961" s="21">
        <v>10</v>
      </c>
      <c r="L961" s="21">
        <v>10</v>
      </c>
      <c r="M961" s="21">
        <v>10</v>
      </c>
      <c r="N961" s="21"/>
      <c r="O961" s="21"/>
      <c r="P961" s="21"/>
    </row>
    <row r="962" spans="1:16" ht="22.25" customHeight="1" x14ac:dyDescent="0.35">
      <c r="A962" s="21"/>
      <c r="B962" s="27" t="s">
        <v>514</v>
      </c>
      <c r="C962" s="21"/>
      <c r="D962" s="21"/>
      <c r="E962" s="21"/>
      <c r="F962" s="21"/>
      <c r="G962" s="21">
        <v>6</v>
      </c>
      <c r="H962" s="21">
        <v>7</v>
      </c>
      <c r="I962" s="21">
        <v>10</v>
      </c>
      <c r="J962" s="21">
        <v>10</v>
      </c>
      <c r="K962" s="21">
        <v>10</v>
      </c>
      <c r="L962" s="21">
        <v>10</v>
      </c>
      <c r="M962" s="21">
        <v>10</v>
      </c>
      <c r="N962" s="21"/>
      <c r="O962" s="21"/>
      <c r="P962" s="21"/>
    </row>
    <row r="963" spans="1:16" ht="22.25" customHeight="1" x14ac:dyDescent="0.35">
      <c r="A963" s="21"/>
      <c r="B963" s="93" t="s">
        <v>718</v>
      </c>
      <c r="C963" s="21"/>
      <c r="D963" s="21"/>
      <c r="E963" s="21"/>
      <c r="F963" s="21"/>
      <c r="G963" s="21">
        <v>6</v>
      </c>
      <c r="H963" s="21">
        <v>7</v>
      </c>
      <c r="I963" s="21">
        <v>10</v>
      </c>
      <c r="J963" s="21">
        <v>10</v>
      </c>
      <c r="K963" s="21">
        <v>10</v>
      </c>
      <c r="L963" s="21">
        <v>10</v>
      </c>
      <c r="M963" s="21">
        <v>10</v>
      </c>
      <c r="N963" s="21"/>
      <c r="O963" s="21"/>
      <c r="P963" s="21"/>
    </row>
    <row r="964" spans="1:16" ht="22.25" customHeight="1" x14ac:dyDescent="0.35">
      <c r="A964" s="21"/>
      <c r="B964" s="93" t="s">
        <v>604</v>
      </c>
      <c r="C964" s="21"/>
      <c r="D964" s="21"/>
      <c r="E964" s="21"/>
      <c r="F964" s="21"/>
      <c r="G964" s="21">
        <v>5</v>
      </c>
      <c r="H964" s="21">
        <v>7</v>
      </c>
      <c r="I964" s="21">
        <v>10</v>
      </c>
      <c r="J964" s="21">
        <v>10</v>
      </c>
      <c r="K964" s="21">
        <v>10</v>
      </c>
      <c r="L964" s="21">
        <v>10</v>
      </c>
      <c r="M964" s="21">
        <v>10</v>
      </c>
      <c r="N964" s="21"/>
      <c r="O964" s="21"/>
      <c r="P964" s="21"/>
    </row>
    <row r="965" spans="1:16" ht="22.25" customHeight="1" x14ac:dyDescent="0.35">
      <c r="A965" s="21"/>
      <c r="B965" s="93" t="s">
        <v>517</v>
      </c>
      <c r="C965" s="21"/>
      <c r="D965" s="21"/>
      <c r="E965" s="21"/>
      <c r="F965" s="21"/>
      <c r="G965" s="21">
        <v>4</v>
      </c>
      <c r="H965" s="21">
        <v>7</v>
      </c>
      <c r="I965" s="21">
        <v>10</v>
      </c>
      <c r="J965" s="21">
        <v>10</v>
      </c>
      <c r="K965" s="21">
        <v>10</v>
      </c>
      <c r="L965" s="21">
        <v>10</v>
      </c>
      <c r="M965" s="21">
        <v>10</v>
      </c>
      <c r="N965" s="21"/>
      <c r="O965" s="21"/>
      <c r="P965" s="21"/>
    </row>
    <row r="966" spans="1:16" ht="22.25" customHeight="1" x14ac:dyDescent="0.35">
      <c r="A966" s="21"/>
      <c r="B966" s="93" t="s">
        <v>719</v>
      </c>
      <c r="C966" s="21"/>
      <c r="D966" s="21"/>
      <c r="E966" s="21"/>
      <c r="F966" s="21"/>
      <c r="G966" s="21">
        <v>6</v>
      </c>
      <c r="H966" s="21">
        <v>7</v>
      </c>
      <c r="I966" s="21">
        <v>10</v>
      </c>
      <c r="J966" s="21">
        <v>10</v>
      </c>
      <c r="K966" s="21">
        <v>10</v>
      </c>
      <c r="L966" s="21">
        <v>10</v>
      </c>
      <c r="M966" s="21">
        <v>10</v>
      </c>
      <c r="N966" s="21"/>
      <c r="O966" s="21"/>
      <c r="P966" s="21"/>
    </row>
    <row r="967" spans="1:16" ht="22.25" customHeight="1" x14ac:dyDescent="0.35">
      <c r="A967" s="21"/>
      <c r="B967" s="93" t="s">
        <v>519</v>
      </c>
      <c r="C967" s="21"/>
      <c r="D967" s="21"/>
      <c r="E967" s="21"/>
      <c r="F967" s="21"/>
      <c r="G967" s="21">
        <v>6</v>
      </c>
      <c r="H967" s="21">
        <v>7</v>
      </c>
      <c r="I967" s="21">
        <v>10</v>
      </c>
      <c r="J967" s="21">
        <v>10</v>
      </c>
      <c r="K967" s="21">
        <v>10</v>
      </c>
      <c r="L967" s="21">
        <v>10</v>
      </c>
      <c r="M967" s="21">
        <v>10</v>
      </c>
      <c r="N967" s="21"/>
      <c r="O967" s="21"/>
      <c r="P967" s="21"/>
    </row>
    <row r="968" spans="1:16" ht="22.25" customHeight="1" x14ac:dyDescent="0.35">
      <c r="A968" s="21"/>
      <c r="B968" s="93" t="s">
        <v>520</v>
      </c>
      <c r="C968" s="21"/>
      <c r="D968" s="21"/>
      <c r="E968" s="21"/>
      <c r="F968" s="21"/>
      <c r="G968" s="21">
        <v>5</v>
      </c>
      <c r="H968" s="21">
        <v>7</v>
      </c>
      <c r="I968" s="21">
        <v>10</v>
      </c>
      <c r="J968" s="21">
        <v>10</v>
      </c>
      <c r="K968" s="21">
        <v>10</v>
      </c>
      <c r="L968" s="21">
        <v>10</v>
      </c>
      <c r="M968" s="21">
        <v>10</v>
      </c>
      <c r="N968" s="21"/>
      <c r="O968" s="21"/>
      <c r="P968" s="21"/>
    </row>
    <row r="969" spans="1:16" ht="22.25" customHeight="1" x14ac:dyDescent="0.35">
      <c r="A969" s="21"/>
      <c r="B969" s="93" t="s">
        <v>521</v>
      </c>
      <c r="C969" s="21"/>
      <c r="D969" s="21"/>
      <c r="E969" s="21"/>
      <c r="F969" s="21"/>
      <c r="G969" s="21">
        <v>6</v>
      </c>
      <c r="H969" s="21">
        <v>7</v>
      </c>
      <c r="I969" s="21">
        <v>10</v>
      </c>
      <c r="J969" s="21">
        <v>10</v>
      </c>
      <c r="K969" s="21">
        <v>10</v>
      </c>
      <c r="L969" s="21">
        <v>10</v>
      </c>
      <c r="M969" s="21">
        <v>10</v>
      </c>
      <c r="N969" s="21"/>
      <c r="O969" s="21"/>
      <c r="P969" s="21"/>
    </row>
    <row r="970" spans="1:16" ht="22.25" customHeight="1" x14ac:dyDescent="0.35">
      <c r="A970" s="21"/>
      <c r="B970" s="93" t="s">
        <v>567</v>
      </c>
      <c r="C970" s="21"/>
      <c r="D970" s="21"/>
      <c r="E970" s="21"/>
      <c r="F970" s="21"/>
      <c r="G970" s="21">
        <v>6</v>
      </c>
      <c r="H970" s="21">
        <v>7</v>
      </c>
      <c r="I970" s="21">
        <v>10</v>
      </c>
      <c r="J970" s="21">
        <v>10</v>
      </c>
      <c r="K970" s="21">
        <v>10</v>
      </c>
      <c r="L970" s="21">
        <v>10</v>
      </c>
      <c r="M970" s="21">
        <v>10</v>
      </c>
      <c r="N970" s="21"/>
      <c r="O970" s="21"/>
      <c r="P970" s="21"/>
    </row>
    <row r="971" spans="1:16" ht="22.25" customHeight="1" x14ac:dyDescent="0.35">
      <c r="A971" s="21"/>
      <c r="B971" s="93" t="s">
        <v>523</v>
      </c>
      <c r="C971" s="21"/>
      <c r="D971" s="21"/>
      <c r="E971" s="21"/>
      <c r="F971" s="21"/>
      <c r="G971" s="21">
        <v>12</v>
      </c>
      <c r="H971" s="21">
        <v>19</v>
      </c>
      <c r="I971" s="21">
        <v>20</v>
      </c>
      <c r="J971" s="21">
        <v>20</v>
      </c>
      <c r="K971" s="21">
        <v>20</v>
      </c>
      <c r="L971" s="21">
        <v>20</v>
      </c>
      <c r="M971" s="21">
        <v>20</v>
      </c>
      <c r="N971" s="21"/>
      <c r="O971" s="21"/>
      <c r="P971" s="21"/>
    </row>
    <row r="972" spans="1:16" ht="155.25" customHeight="1" x14ac:dyDescent="0.35">
      <c r="A972" s="21">
        <v>171</v>
      </c>
      <c r="B972" s="27" t="s">
        <v>964</v>
      </c>
      <c r="C972" s="34" t="s">
        <v>709</v>
      </c>
      <c r="D972" s="21" t="s">
        <v>2</v>
      </c>
      <c r="E972" s="21" t="s">
        <v>249</v>
      </c>
      <c r="F972" s="21" t="s">
        <v>769</v>
      </c>
      <c r="G972" s="21">
        <v>450</v>
      </c>
      <c r="H972" s="21">
        <v>500</v>
      </c>
      <c r="I972" s="21">
        <v>500</v>
      </c>
      <c r="J972" s="21">
        <v>550</v>
      </c>
      <c r="K972" s="21">
        <v>550</v>
      </c>
      <c r="L972" s="21">
        <v>600</v>
      </c>
      <c r="M972" s="21">
        <v>600</v>
      </c>
      <c r="N972" s="21"/>
      <c r="O972" s="21"/>
      <c r="P972" s="21" t="s">
        <v>690</v>
      </c>
    </row>
    <row r="973" spans="1:16" s="2" customFormat="1" ht="22.25" customHeight="1" x14ac:dyDescent="0.35">
      <c r="A973" s="29"/>
      <c r="B973" s="30" t="s">
        <v>243</v>
      </c>
      <c r="C973" s="29"/>
      <c r="D973" s="29"/>
      <c r="E973" s="29"/>
      <c r="F973" s="29"/>
      <c r="G973" s="31">
        <f>SUM(G974:G977)</f>
        <v>0</v>
      </c>
      <c r="H973" s="31">
        <f t="shared" ref="H973" si="37">SUM(H974:H977)</f>
        <v>0</v>
      </c>
      <c r="I973" s="31">
        <f>SUM(I974:I977)</f>
        <v>0</v>
      </c>
      <c r="J973" s="31">
        <f t="shared" ref="J973:M973" si="38">SUM(J974:J977)</f>
        <v>0</v>
      </c>
      <c r="K973" s="31">
        <f t="shared" si="38"/>
        <v>0</v>
      </c>
      <c r="L973" s="31">
        <f t="shared" si="38"/>
        <v>0</v>
      </c>
      <c r="M973" s="31">
        <f t="shared" si="38"/>
        <v>0</v>
      </c>
      <c r="N973" s="29"/>
      <c r="O973" s="29"/>
      <c r="P973" s="29"/>
    </row>
    <row r="974" spans="1:16" s="2" customFormat="1" ht="22.25" customHeight="1" x14ac:dyDescent="0.35">
      <c r="A974" s="29"/>
      <c r="B974" s="30" t="s">
        <v>244</v>
      </c>
      <c r="C974" s="29"/>
      <c r="D974" s="29"/>
      <c r="E974" s="29"/>
      <c r="F974" s="29"/>
      <c r="G974" s="31"/>
      <c r="H974" s="31"/>
      <c r="I974" s="31"/>
      <c r="J974" s="31"/>
      <c r="K974" s="31"/>
      <c r="L974" s="31"/>
      <c r="M974" s="31"/>
      <c r="N974" s="29"/>
      <c r="O974" s="29"/>
      <c r="P974" s="29"/>
    </row>
    <row r="975" spans="1:16" s="2" customFormat="1" ht="22.25" customHeight="1" x14ac:dyDescent="0.35">
      <c r="A975" s="29"/>
      <c r="B975" s="30" t="s">
        <v>245</v>
      </c>
      <c r="C975" s="29"/>
      <c r="D975" s="29"/>
      <c r="E975" s="29"/>
      <c r="F975" s="29"/>
      <c r="G975" s="31"/>
      <c r="H975" s="31"/>
      <c r="I975" s="31"/>
      <c r="J975" s="31"/>
      <c r="K975" s="31"/>
      <c r="L975" s="31"/>
      <c r="M975" s="31"/>
      <c r="N975" s="29"/>
      <c r="O975" s="29"/>
      <c r="P975" s="29"/>
    </row>
    <row r="976" spans="1:16" s="2" customFormat="1" ht="22.25" customHeight="1" x14ac:dyDescent="0.35">
      <c r="A976" s="29"/>
      <c r="B976" s="30" t="s">
        <v>389</v>
      </c>
      <c r="C976" s="29"/>
      <c r="D976" s="29"/>
      <c r="E976" s="29"/>
      <c r="F976" s="29"/>
      <c r="G976" s="31"/>
      <c r="H976" s="31"/>
      <c r="I976" s="31"/>
      <c r="J976" s="31"/>
      <c r="K976" s="31"/>
      <c r="L976" s="31"/>
      <c r="M976" s="31"/>
      <c r="N976" s="29"/>
      <c r="O976" s="29"/>
      <c r="P976" s="29"/>
    </row>
    <row r="977" spans="1:16" s="2" customFormat="1" ht="22.25" customHeight="1" x14ac:dyDescent="0.35">
      <c r="A977" s="29"/>
      <c r="B977" s="30" t="s">
        <v>315</v>
      </c>
      <c r="C977" s="29"/>
      <c r="D977" s="29"/>
      <c r="E977" s="29"/>
      <c r="F977" s="29"/>
      <c r="G977" s="31"/>
      <c r="H977" s="31"/>
      <c r="I977" s="31"/>
      <c r="J977" s="31"/>
      <c r="K977" s="31"/>
      <c r="L977" s="31"/>
      <c r="M977" s="31"/>
      <c r="N977" s="29"/>
      <c r="O977" s="29"/>
      <c r="P977" s="29"/>
    </row>
    <row r="978" spans="1:16" s="2" customFormat="1" ht="22.25" customHeight="1" x14ac:dyDescent="0.35">
      <c r="A978" s="32"/>
      <c r="B978" s="109" t="s">
        <v>774</v>
      </c>
      <c r="C978" s="34"/>
      <c r="D978" s="34"/>
      <c r="E978" s="34"/>
      <c r="F978" s="34"/>
      <c r="G978" s="21"/>
      <c r="H978" s="34"/>
      <c r="I978" s="34"/>
      <c r="J978" s="34"/>
      <c r="K978" s="34"/>
      <c r="L978" s="34"/>
      <c r="M978" s="34"/>
      <c r="N978" s="34"/>
      <c r="O978" s="34"/>
      <c r="P978" s="34"/>
    </row>
    <row r="979" spans="1:16" s="2" customFormat="1" ht="73.55" customHeight="1" x14ac:dyDescent="0.35">
      <c r="A979" s="25">
        <v>31</v>
      </c>
      <c r="B979" s="110" t="s">
        <v>798</v>
      </c>
      <c r="C979" s="111" t="s">
        <v>1032</v>
      </c>
      <c r="D979" s="96" t="s">
        <v>762</v>
      </c>
      <c r="E979" s="34" t="s">
        <v>1</v>
      </c>
      <c r="F979" s="34" t="s">
        <v>2</v>
      </c>
      <c r="G979" s="21">
        <v>60</v>
      </c>
      <c r="H979" s="96">
        <v>60.5</v>
      </c>
      <c r="I979" s="96">
        <v>61</v>
      </c>
      <c r="J979" s="96">
        <v>61.5</v>
      </c>
      <c r="K979" s="96">
        <v>62</v>
      </c>
      <c r="L979" s="96">
        <v>62.5</v>
      </c>
      <c r="M979" s="96">
        <v>63</v>
      </c>
      <c r="N979" s="34" t="s">
        <v>2</v>
      </c>
      <c r="O979" s="34" t="s">
        <v>2</v>
      </c>
      <c r="P979" s="34" t="s">
        <v>2</v>
      </c>
    </row>
    <row r="980" spans="1:16" s="2" customFormat="1" ht="22.25" customHeight="1" x14ac:dyDescent="0.35">
      <c r="A980" s="36"/>
      <c r="B980" s="109" t="s">
        <v>773</v>
      </c>
      <c r="C980" s="100"/>
      <c r="D980" s="100"/>
      <c r="E980" s="100"/>
      <c r="F980" s="100"/>
      <c r="G980" s="36"/>
      <c r="H980" s="100"/>
      <c r="I980" s="100"/>
      <c r="J980" s="100"/>
      <c r="K980" s="100"/>
      <c r="L980" s="100"/>
      <c r="M980" s="100"/>
      <c r="N980" s="100"/>
      <c r="O980" s="100"/>
      <c r="P980" s="100"/>
    </row>
    <row r="981" spans="1:16" s="2" customFormat="1" ht="97.95" customHeight="1" x14ac:dyDescent="0.35">
      <c r="A981" s="21"/>
      <c r="B981" s="110" t="s">
        <v>965</v>
      </c>
      <c r="C981" s="111" t="s">
        <v>866</v>
      </c>
      <c r="D981" s="96" t="s">
        <v>762</v>
      </c>
      <c r="E981" s="34" t="s">
        <v>1</v>
      </c>
      <c r="F981" s="34" t="s">
        <v>2</v>
      </c>
      <c r="G981" s="21">
        <v>60</v>
      </c>
      <c r="H981" s="96">
        <v>60.5</v>
      </c>
      <c r="I981" s="96">
        <v>61</v>
      </c>
      <c r="J981" s="96">
        <v>61.5</v>
      </c>
      <c r="K981" s="96">
        <v>62</v>
      </c>
      <c r="L981" s="96">
        <v>62.5</v>
      </c>
      <c r="M981" s="96">
        <v>63</v>
      </c>
      <c r="N981" s="21" t="s">
        <v>2</v>
      </c>
      <c r="O981" s="21" t="s">
        <v>2</v>
      </c>
      <c r="P981" s="21" t="s">
        <v>2</v>
      </c>
    </row>
    <row r="982" spans="1:16" s="2" customFormat="1" ht="97.95" customHeight="1" x14ac:dyDescent="0.35">
      <c r="A982" s="21">
        <v>172</v>
      </c>
      <c r="B982" s="27" t="s">
        <v>772</v>
      </c>
      <c r="C982" s="96" t="s">
        <v>1033</v>
      </c>
      <c r="D982" s="34" t="s">
        <v>2</v>
      </c>
      <c r="E982" s="34" t="s">
        <v>11</v>
      </c>
      <c r="F982" s="34" t="s">
        <v>152</v>
      </c>
      <c r="G982" s="21">
        <v>12.7</v>
      </c>
      <c r="H982" s="96">
        <v>12.7</v>
      </c>
      <c r="I982" s="96">
        <v>13.5</v>
      </c>
      <c r="J982" s="96">
        <v>13.5</v>
      </c>
      <c r="K982" s="96">
        <v>13.5</v>
      </c>
      <c r="L982" s="96">
        <v>13.5</v>
      </c>
      <c r="M982" s="96">
        <v>13.5</v>
      </c>
      <c r="N982" s="34" t="s">
        <v>286</v>
      </c>
      <c r="O982" s="34">
        <v>748002</v>
      </c>
      <c r="P982" s="34"/>
    </row>
    <row r="983" spans="1:16" s="18" customFormat="1" ht="20.100000000000001" customHeight="1" x14ac:dyDescent="0.35">
      <c r="A983" s="29"/>
      <c r="B983" s="30" t="s">
        <v>243</v>
      </c>
      <c r="C983" s="29"/>
      <c r="D983" s="29"/>
      <c r="E983" s="29"/>
      <c r="F983" s="29"/>
      <c r="G983" s="31">
        <f>SUM(G984:G987)</f>
        <v>12.7</v>
      </c>
      <c r="H983" s="31">
        <f t="shared" ref="H983" si="39">SUM(H984:H987)</f>
        <v>12.7</v>
      </c>
      <c r="I983" s="31">
        <f>SUM(I984:I987)</f>
        <v>13.5</v>
      </c>
      <c r="J983" s="31">
        <f t="shared" ref="J983:M983" si="40">SUM(J984:J987)</f>
        <v>13.5</v>
      </c>
      <c r="K983" s="31">
        <f t="shared" si="40"/>
        <v>13.5</v>
      </c>
      <c r="L983" s="31">
        <f t="shared" si="40"/>
        <v>13.5</v>
      </c>
      <c r="M983" s="31">
        <f t="shared" si="40"/>
        <v>13.5</v>
      </c>
      <c r="N983" s="29"/>
      <c r="O983" s="29"/>
      <c r="P983" s="29"/>
    </row>
    <row r="984" spans="1:16" s="18" customFormat="1" ht="20.100000000000001" customHeight="1" x14ac:dyDescent="0.35">
      <c r="A984" s="29"/>
      <c r="B984" s="30" t="s">
        <v>244</v>
      </c>
      <c r="C984" s="29"/>
      <c r="D984" s="29"/>
      <c r="E984" s="29"/>
      <c r="F984" s="29"/>
      <c r="G984" s="31"/>
      <c r="H984" s="31"/>
      <c r="I984" s="31"/>
      <c r="J984" s="31"/>
      <c r="K984" s="31"/>
      <c r="L984" s="31"/>
      <c r="M984" s="31"/>
      <c r="N984" s="29"/>
      <c r="O984" s="29"/>
      <c r="P984" s="29"/>
    </row>
    <row r="985" spans="1:16" s="18" customFormat="1" ht="20.100000000000001" customHeight="1" x14ac:dyDescent="0.35">
      <c r="A985" s="29"/>
      <c r="B985" s="30" t="s">
        <v>245</v>
      </c>
      <c r="C985" s="29"/>
      <c r="D985" s="29"/>
      <c r="E985" s="29"/>
      <c r="F985" s="29"/>
      <c r="G985" s="31"/>
      <c r="H985" s="31"/>
      <c r="I985" s="31"/>
      <c r="J985" s="31"/>
      <c r="K985" s="31"/>
      <c r="L985" s="31"/>
      <c r="M985" s="31"/>
      <c r="N985" s="29"/>
      <c r="O985" s="29"/>
      <c r="P985" s="29"/>
    </row>
    <row r="986" spans="1:16" s="18" customFormat="1" ht="20.100000000000001" customHeight="1" x14ac:dyDescent="0.35">
      <c r="A986" s="29"/>
      <c r="B986" s="30" t="s">
        <v>389</v>
      </c>
      <c r="C986" s="29"/>
      <c r="D986" s="29"/>
      <c r="E986" s="29"/>
      <c r="F986" s="29"/>
      <c r="G986" s="31">
        <f>G982</f>
        <v>12.7</v>
      </c>
      <c r="H986" s="31">
        <f t="shared" ref="H986:M986" si="41">H982</f>
        <v>12.7</v>
      </c>
      <c r="I986" s="31">
        <f t="shared" si="41"/>
        <v>13.5</v>
      </c>
      <c r="J986" s="31">
        <f t="shared" si="41"/>
        <v>13.5</v>
      </c>
      <c r="K986" s="31">
        <f t="shared" si="41"/>
        <v>13.5</v>
      </c>
      <c r="L986" s="31">
        <f t="shared" si="41"/>
        <v>13.5</v>
      </c>
      <c r="M986" s="31">
        <f t="shared" si="41"/>
        <v>13.5</v>
      </c>
      <c r="N986" s="29"/>
      <c r="O986" s="29"/>
      <c r="P986" s="29"/>
    </row>
    <row r="987" spans="1:16" s="18" customFormat="1" ht="20.100000000000001" customHeight="1" x14ac:dyDescent="0.35">
      <c r="A987" s="29"/>
      <c r="B987" s="30" t="s">
        <v>315</v>
      </c>
      <c r="C987" s="29"/>
      <c r="D987" s="29"/>
      <c r="E987" s="29"/>
      <c r="F987" s="29"/>
      <c r="G987" s="31"/>
      <c r="H987" s="31"/>
      <c r="I987" s="31"/>
      <c r="J987" s="31"/>
      <c r="K987" s="31"/>
      <c r="L987" s="31"/>
      <c r="M987" s="31"/>
      <c r="N987" s="29"/>
      <c r="O987" s="29"/>
      <c r="P987" s="29"/>
    </row>
    <row r="988" spans="1:16" s="18" customFormat="1" ht="28.55" customHeight="1" x14ac:dyDescent="0.35">
      <c r="A988" s="29"/>
      <c r="B988" s="146" t="s">
        <v>1034</v>
      </c>
      <c r="C988" s="147"/>
      <c r="D988" s="29"/>
      <c r="E988" s="29"/>
      <c r="F988" s="29"/>
      <c r="G988" s="31"/>
      <c r="H988" s="31"/>
      <c r="I988" s="31"/>
      <c r="J988" s="31"/>
      <c r="K988" s="31"/>
      <c r="L988" s="31"/>
      <c r="M988" s="31"/>
      <c r="N988" s="29"/>
      <c r="O988" s="29"/>
      <c r="P988" s="29"/>
    </row>
    <row r="989" spans="1:16" s="18" customFormat="1" ht="68.3" customHeight="1" x14ac:dyDescent="0.35">
      <c r="A989" s="59">
        <v>32</v>
      </c>
      <c r="B989" s="135" t="s">
        <v>1048</v>
      </c>
      <c r="C989" s="136" t="s">
        <v>1041</v>
      </c>
      <c r="D989" s="136" t="s">
        <v>256</v>
      </c>
      <c r="E989" s="136" t="s">
        <v>1040</v>
      </c>
      <c r="F989" s="136" t="s">
        <v>2</v>
      </c>
      <c r="G989" s="136">
        <v>60.4</v>
      </c>
      <c r="H989" s="136">
        <v>91.1</v>
      </c>
      <c r="I989" s="136">
        <v>100</v>
      </c>
      <c r="J989" s="136">
        <v>100</v>
      </c>
      <c r="K989" s="136">
        <v>100</v>
      </c>
      <c r="L989" s="136">
        <v>100</v>
      </c>
      <c r="M989" s="136">
        <v>100</v>
      </c>
      <c r="N989" s="136"/>
      <c r="O989" s="136"/>
      <c r="P989" s="136" t="s">
        <v>1044</v>
      </c>
    </row>
    <row r="990" spans="1:16" s="18" customFormat="1" ht="79.5" customHeight="1" x14ac:dyDescent="0.35">
      <c r="A990" s="59">
        <v>33</v>
      </c>
      <c r="B990" s="148" t="s">
        <v>1049</v>
      </c>
      <c r="C990" s="136" t="s">
        <v>1041</v>
      </c>
      <c r="D990" s="136" t="s">
        <v>256</v>
      </c>
      <c r="E990" s="136" t="s">
        <v>464</v>
      </c>
      <c r="F990" s="136" t="s">
        <v>2</v>
      </c>
      <c r="G990" s="136">
        <v>111</v>
      </c>
      <c r="H990" s="136">
        <v>240</v>
      </c>
      <c r="I990" s="136">
        <v>290</v>
      </c>
      <c r="J990" s="136">
        <v>340</v>
      </c>
      <c r="K990" s="136">
        <v>390</v>
      </c>
      <c r="L990" s="136">
        <v>440</v>
      </c>
      <c r="M990" s="136">
        <v>480</v>
      </c>
      <c r="N990" s="136"/>
      <c r="O990" s="136"/>
      <c r="P990" s="136" t="s">
        <v>1045</v>
      </c>
    </row>
    <row r="991" spans="1:16" s="18" customFormat="1" ht="79.5" customHeight="1" x14ac:dyDescent="0.35">
      <c r="A991" s="29">
        <v>173</v>
      </c>
      <c r="B991" s="135" t="s">
        <v>1050</v>
      </c>
      <c r="C991" s="136" t="s">
        <v>1042</v>
      </c>
      <c r="D991" s="136" t="s">
        <v>2</v>
      </c>
      <c r="E991" s="136" t="s">
        <v>249</v>
      </c>
      <c r="F991" s="136" t="s">
        <v>1039</v>
      </c>
      <c r="G991" s="136"/>
      <c r="H991" s="136"/>
      <c r="I991" s="136" t="s">
        <v>1035</v>
      </c>
      <c r="J991" s="136">
        <v>1</v>
      </c>
      <c r="K991" s="136">
        <v>2</v>
      </c>
      <c r="L991" s="136">
        <v>2</v>
      </c>
      <c r="M991" s="136">
        <v>2</v>
      </c>
      <c r="N991" s="136" t="s">
        <v>1043</v>
      </c>
      <c r="O991" s="136"/>
      <c r="P991" s="136" t="s">
        <v>1046</v>
      </c>
    </row>
    <row r="992" spans="1:16" s="18" customFormat="1" ht="69.8" customHeight="1" x14ac:dyDescent="0.35">
      <c r="A992" s="29">
        <v>174</v>
      </c>
      <c r="B992" s="135" t="s">
        <v>1051</v>
      </c>
      <c r="C992" s="136" t="s">
        <v>1042</v>
      </c>
      <c r="D992" s="136" t="s">
        <v>2</v>
      </c>
      <c r="E992" s="136" t="s">
        <v>249</v>
      </c>
      <c r="F992" s="136" t="s">
        <v>269</v>
      </c>
      <c r="G992" s="136">
        <v>3</v>
      </c>
      <c r="H992" s="136"/>
      <c r="I992" s="136" t="s">
        <v>1037</v>
      </c>
      <c r="J992" s="136">
        <v>7</v>
      </c>
      <c r="K992" s="136">
        <v>10</v>
      </c>
      <c r="L992" s="136">
        <v>10</v>
      </c>
      <c r="M992" s="136">
        <v>12</v>
      </c>
      <c r="N992" s="136"/>
      <c r="O992" s="136"/>
      <c r="P992" s="136" t="s">
        <v>1047</v>
      </c>
    </row>
    <row r="993" spans="1:16" s="18" customFormat="1" ht="68.3" customHeight="1" x14ac:dyDescent="0.35">
      <c r="A993" s="29">
        <v>175</v>
      </c>
      <c r="B993" s="135" t="s">
        <v>1053</v>
      </c>
      <c r="C993" s="136" t="s">
        <v>1042</v>
      </c>
      <c r="D993" s="136" t="s">
        <v>2</v>
      </c>
      <c r="E993" s="136" t="s">
        <v>249</v>
      </c>
      <c r="F993" s="136" t="s">
        <v>1038</v>
      </c>
      <c r="G993" s="136"/>
      <c r="H993" s="136"/>
      <c r="I993" s="136">
        <v>30</v>
      </c>
      <c r="J993" s="136">
        <v>50</v>
      </c>
      <c r="K993" s="136">
        <v>70</v>
      </c>
      <c r="L993" s="136">
        <v>80</v>
      </c>
      <c r="M993" s="136">
        <v>900</v>
      </c>
      <c r="N993" s="29"/>
      <c r="O993" s="29"/>
      <c r="P993" s="29"/>
    </row>
    <row r="994" spans="1:16" s="18" customFormat="1" ht="75.05" customHeight="1" x14ac:dyDescent="0.35">
      <c r="A994" s="29">
        <v>176</v>
      </c>
      <c r="B994" s="135" t="s">
        <v>1052</v>
      </c>
      <c r="C994" s="136" t="s">
        <v>1042</v>
      </c>
      <c r="D994" s="136" t="s">
        <v>2</v>
      </c>
      <c r="E994" s="136" t="s">
        <v>11</v>
      </c>
      <c r="F994" s="136" t="s">
        <v>269</v>
      </c>
      <c r="G994" s="141"/>
      <c r="H994" s="141"/>
      <c r="I994" s="202" t="s">
        <v>1018</v>
      </c>
      <c r="J994" s="203"/>
      <c r="K994" s="203"/>
      <c r="L994" s="203"/>
      <c r="M994" s="204"/>
      <c r="N994" s="29"/>
      <c r="O994" s="29"/>
      <c r="P994" s="29"/>
    </row>
    <row r="995" spans="1:16" s="18" customFormat="1" ht="68.3" customHeight="1" x14ac:dyDescent="0.35">
      <c r="A995" s="29">
        <v>177</v>
      </c>
      <c r="B995" s="135" t="s">
        <v>1054</v>
      </c>
      <c r="C995" s="136" t="s">
        <v>1042</v>
      </c>
      <c r="D995" s="136" t="s">
        <v>2</v>
      </c>
      <c r="E995" s="136" t="s">
        <v>967</v>
      </c>
      <c r="F995" s="136" t="s">
        <v>1036</v>
      </c>
      <c r="G995" s="136">
        <v>1</v>
      </c>
      <c r="H995" s="136">
        <v>1</v>
      </c>
      <c r="I995" s="136">
        <v>1</v>
      </c>
      <c r="J995" s="136">
        <v>1</v>
      </c>
      <c r="K995" s="136">
        <v>1</v>
      </c>
      <c r="L995" s="136">
        <v>1</v>
      </c>
      <c r="M995" s="136">
        <v>1</v>
      </c>
      <c r="N995" s="29"/>
      <c r="O995" s="29"/>
      <c r="P995" s="29"/>
    </row>
    <row r="996" spans="1:16" s="18" customFormat="1" ht="23.3" customHeight="1" x14ac:dyDescent="0.35">
      <c r="A996" s="29"/>
      <c r="B996" s="30" t="s">
        <v>243</v>
      </c>
      <c r="C996" s="136"/>
      <c r="D996" s="136"/>
      <c r="E996" s="136"/>
      <c r="F996" s="136"/>
      <c r="G996" s="131">
        <f>SUM(G997:G1000)</f>
        <v>0</v>
      </c>
      <c r="H996" s="131">
        <f t="shared" ref="H996" si="42">SUM(H997:H1000)</f>
        <v>0</v>
      </c>
      <c r="I996" s="131">
        <f>SUM(I997:I1000)</f>
        <v>0</v>
      </c>
      <c r="J996" s="131">
        <f t="shared" ref="J996:M996" si="43">SUM(J997:J1000)</f>
        <v>0</v>
      </c>
      <c r="K996" s="131">
        <f t="shared" si="43"/>
        <v>0</v>
      </c>
      <c r="L996" s="131">
        <f t="shared" si="43"/>
        <v>0</v>
      </c>
      <c r="M996" s="131">
        <f t="shared" si="43"/>
        <v>0</v>
      </c>
      <c r="N996" s="29"/>
      <c r="O996" s="29"/>
      <c r="P996" s="29"/>
    </row>
    <row r="997" spans="1:16" s="18" customFormat="1" ht="27" customHeight="1" x14ac:dyDescent="0.35">
      <c r="A997" s="29"/>
      <c r="B997" s="30" t="s">
        <v>244</v>
      </c>
      <c r="C997" s="136"/>
      <c r="D997" s="136"/>
      <c r="E997" s="136"/>
      <c r="F997" s="136"/>
      <c r="G997" s="136"/>
      <c r="H997" s="136"/>
      <c r="I997" s="136"/>
      <c r="J997" s="136"/>
      <c r="K997" s="136"/>
      <c r="L997" s="136"/>
      <c r="M997" s="136"/>
      <c r="N997" s="29"/>
      <c r="O997" s="29"/>
      <c r="P997" s="29"/>
    </row>
    <row r="998" spans="1:16" s="18" customFormat="1" ht="25.5" customHeight="1" x14ac:dyDescent="0.35">
      <c r="A998" s="29"/>
      <c r="B998" s="30" t="s">
        <v>245</v>
      </c>
      <c r="C998" s="136"/>
      <c r="D998" s="136"/>
      <c r="E998" s="136"/>
      <c r="F998" s="136"/>
      <c r="G998" s="136"/>
      <c r="H998" s="136"/>
      <c r="I998" s="136"/>
      <c r="J998" s="136"/>
      <c r="K998" s="136"/>
      <c r="L998" s="136"/>
      <c r="M998" s="136"/>
      <c r="N998" s="29"/>
      <c r="O998" s="29"/>
      <c r="P998" s="29"/>
    </row>
    <row r="999" spans="1:16" s="18" customFormat="1" ht="21.75" customHeight="1" x14ac:dyDescent="0.35">
      <c r="A999" s="29"/>
      <c r="B999" s="30" t="s">
        <v>389</v>
      </c>
      <c r="C999" s="136"/>
      <c r="D999" s="136"/>
      <c r="E999" s="136"/>
      <c r="F999" s="136"/>
      <c r="G999" s="136"/>
      <c r="H999" s="136"/>
      <c r="I999" s="136"/>
      <c r="J999" s="136"/>
      <c r="K999" s="136"/>
      <c r="L999" s="136"/>
      <c r="M999" s="136"/>
      <c r="N999" s="29"/>
      <c r="O999" s="29"/>
      <c r="P999" s="29"/>
    </row>
    <row r="1000" spans="1:16" s="18" customFormat="1" ht="25.5" customHeight="1" x14ac:dyDescent="0.35">
      <c r="A1000" s="29"/>
      <c r="B1000" s="30" t="s">
        <v>315</v>
      </c>
      <c r="C1000" s="29"/>
      <c r="D1000" s="29"/>
      <c r="E1000" s="29"/>
      <c r="F1000" s="29"/>
      <c r="G1000" s="31"/>
      <c r="H1000" s="31"/>
      <c r="I1000" s="31"/>
      <c r="J1000" s="31"/>
      <c r="K1000" s="31"/>
      <c r="L1000" s="31"/>
      <c r="M1000" s="31"/>
      <c r="N1000" s="29"/>
      <c r="O1000" s="29"/>
      <c r="P1000" s="29"/>
    </row>
    <row r="1001" spans="1:16" s="18" customFormat="1" ht="25.5" customHeight="1" x14ac:dyDescent="0.35">
      <c r="A1001" s="29"/>
      <c r="B1001" s="146" t="s">
        <v>1055</v>
      </c>
      <c r="C1001" s="133"/>
      <c r="D1001" s="29"/>
      <c r="E1001" s="29"/>
      <c r="F1001" s="29"/>
      <c r="G1001" s="31"/>
      <c r="H1001" s="31"/>
      <c r="I1001" s="31"/>
      <c r="J1001" s="31"/>
      <c r="K1001" s="31"/>
      <c r="L1001" s="31"/>
      <c r="M1001" s="31"/>
      <c r="N1001" s="29"/>
      <c r="O1001" s="29"/>
      <c r="P1001" s="29"/>
    </row>
    <row r="1002" spans="1:16" s="18" customFormat="1" ht="74.25" customHeight="1" x14ac:dyDescent="0.35">
      <c r="A1002" s="140">
        <v>34</v>
      </c>
      <c r="B1002" s="135" t="s">
        <v>1056</v>
      </c>
      <c r="C1002" s="136" t="s">
        <v>1057</v>
      </c>
      <c r="D1002" s="136" t="s">
        <v>276</v>
      </c>
      <c r="E1002" s="136" t="s">
        <v>1</v>
      </c>
      <c r="F1002" s="136" t="s">
        <v>2</v>
      </c>
      <c r="G1002" s="136">
        <v>136.4</v>
      </c>
      <c r="H1002" s="136">
        <v>105.5</v>
      </c>
      <c r="I1002" s="141">
        <v>107.2</v>
      </c>
      <c r="J1002" s="136">
        <v>101.1</v>
      </c>
      <c r="K1002" s="136">
        <v>101.1</v>
      </c>
      <c r="L1002" s="141">
        <v>102</v>
      </c>
      <c r="M1002" s="136">
        <v>102.5</v>
      </c>
      <c r="N1002" s="136" t="s">
        <v>2</v>
      </c>
      <c r="O1002" s="136" t="s">
        <v>2</v>
      </c>
      <c r="P1002" s="136" t="s">
        <v>2</v>
      </c>
    </row>
    <row r="1003" spans="1:16" s="18" customFormat="1" ht="91.55" customHeight="1" x14ac:dyDescent="0.35">
      <c r="A1003" s="140">
        <v>35</v>
      </c>
      <c r="B1003" s="148" t="s">
        <v>1061</v>
      </c>
      <c r="C1003" s="136" t="s">
        <v>1057</v>
      </c>
      <c r="D1003" s="136" t="s">
        <v>276</v>
      </c>
      <c r="E1003" s="136" t="s">
        <v>6</v>
      </c>
      <c r="F1003" s="136" t="s">
        <v>2</v>
      </c>
      <c r="G1003" s="136">
        <v>161.6</v>
      </c>
      <c r="H1003" s="136">
        <v>147.80000000000001</v>
      </c>
      <c r="I1003" s="136">
        <v>165.4</v>
      </c>
      <c r="J1003" s="136">
        <v>170</v>
      </c>
      <c r="K1003" s="136">
        <v>181</v>
      </c>
      <c r="L1003" s="136">
        <v>194</v>
      </c>
      <c r="M1003" s="136">
        <v>207.3</v>
      </c>
      <c r="N1003" s="136" t="s">
        <v>2</v>
      </c>
      <c r="O1003" s="136" t="s">
        <v>2</v>
      </c>
      <c r="P1003" s="136" t="s">
        <v>2</v>
      </c>
    </row>
    <row r="1004" spans="1:16" s="18" customFormat="1" ht="25.5" customHeight="1" x14ac:dyDescent="0.35">
      <c r="A1004" s="183">
        <v>178</v>
      </c>
      <c r="B1004" s="184" t="s">
        <v>283</v>
      </c>
      <c r="C1004" s="183" t="s">
        <v>1059</v>
      </c>
      <c r="D1004" s="136" t="s">
        <v>2</v>
      </c>
      <c r="E1004" s="136" t="s">
        <v>280</v>
      </c>
      <c r="F1004" s="183" t="s">
        <v>281</v>
      </c>
      <c r="G1004" s="136">
        <v>8</v>
      </c>
      <c r="H1004" s="136">
        <v>20</v>
      </c>
      <c r="I1004" s="136">
        <v>3</v>
      </c>
      <c r="J1004" s="136"/>
      <c r="K1004" s="136"/>
      <c r="L1004" s="136"/>
      <c r="M1004" s="136"/>
      <c r="N1004" s="136"/>
      <c r="O1004" s="136"/>
      <c r="P1004" s="136"/>
    </row>
    <row r="1005" spans="1:16" s="18" customFormat="1" ht="25.5" customHeight="1" x14ac:dyDescent="0.35">
      <c r="A1005" s="183"/>
      <c r="B1005" s="184"/>
      <c r="C1005" s="183"/>
      <c r="D1005" s="136"/>
      <c r="E1005" s="136" t="s">
        <v>11</v>
      </c>
      <c r="F1005" s="183"/>
      <c r="G1005" s="141">
        <v>6000</v>
      </c>
      <c r="H1005" s="141">
        <v>19000</v>
      </c>
      <c r="I1005" s="185" t="s">
        <v>1018</v>
      </c>
      <c r="J1005" s="185"/>
      <c r="K1005" s="185"/>
      <c r="L1005" s="185"/>
      <c r="M1005" s="185"/>
      <c r="N1005" s="136" t="s">
        <v>29</v>
      </c>
      <c r="O1005" s="136" t="s">
        <v>30</v>
      </c>
      <c r="P1005" s="136"/>
    </row>
    <row r="1006" spans="1:16" s="18" customFormat="1" ht="25.5" customHeight="1" x14ac:dyDescent="0.35">
      <c r="A1006" s="183">
        <v>179</v>
      </c>
      <c r="B1006" s="184" t="s">
        <v>284</v>
      </c>
      <c r="C1006" s="183" t="s">
        <v>1059</v>
      </c>
      <c r="D1006" s="183" t="s">
        <v>2</v>
      </c>
      <c r="E1006" s="136" t="s">
        <v>1063</v>
      </c>
      <c r="F1006" s="183" t="s">
        <v>281</v>
      </c>
      <c r="G1006" s="142">
        <v>2329</v>
      </c>
      <c r="H1006" s="142">
        <v>1682</v>
      </c>
      <c r="I1006" s="136"/>
      <c r="J1006" s="136"/>
      <c r="K1006" s="136"/>
      <c r="L1006" s="136"/>
      <c r="M1006" s="136"/>
      <c r="N1006" s="136"/>
      <c r="O1006" s="136"/>
      <c r="P1006" s="136"/>
    </row>
    <row r="1007" spans="1:16" s="18" customFormat="1" ht="25.5" customHeight="1" x14ac:dyDescent="0.35">
      <c r="A1007" s="183"/>
      <c r="B1007" s="184"/>
      <c r="C1007" s="183"/>
      <c r="D1007" s="183"/>
      <c r="E1007" s="136" t="s">
        <v>11</v>
      </c>
      <c r="F1007" s="183"/>
      <c r="G1007" s="141">
        <v>18653.53</v>
      </c>
      <c r="H1007" s="141">
        <v>16581.413</v>
      </c>
      <c r="I1007" s="141">
        <v>20039.867999999999</v>
      </c>
      <c r="J1007" s="141">
        <v>21722.45</v>
      </c>
      <c r="K1007" s="141">
        <v>14721.737999999999</v>
      </c>
      <c r="L1007" s="185" t="s">
        <v>1060</v>
      </c>
      <c r="M1007" s="185"/>
      <c r="N1007" s="136" t="s">
        <v>286</v>
      </c>
      <c r="O1007" s="136" t="s">
        <v>31</v>
      </c>
      <c r="P1007" s="133"/>
    </row>
    <row r="1008" spans="1:16" s="18" customFormat="1" ht="25.5" customHeight="1" x14ac:dyDescent="0.35">
      <c r="A1008" s="183">
        <v>180</v>
      </c>
      <c r="B1008" s="184" t="s">
        <v>285</v>
      </c>
      <c r="C1008" s="183" t="s">
        <v>1059</v>
      </c>
      <c r="D1008" s="136" t="s">
        <v>2</v>
      </c>
      <c r="E1008" s="136" t="s">
        <v>287</v>
      </c>
      <c r="F1008" s="183" t="s">
        <v>288</v>
      </c>
      <c r="G1008" s="149">
        <v>1100</v>
      </c>
      <c r="H1008" s="136">
        <v>850</v>
      </c>
      <c r="I1008" s="136">
        <v>870</v>
      </c>
      <c r="J1008" s="136">
        <v>880</v>
      </c>
      <c r="K1008" s="136">
        <v>890</v>
      </c>
      <c r="L1008" s="136"/>
      <c r="M1008" s="136"/>
      <c r="N1008" s="136"/>
      <c r="O1008" s="136"/>
      <c r="P1008" s="136"/>
    </row>
    <row r="1009" spans="1:17" s="18" customFormat="1" ht="25.5" customHeight="1" x14ac:dyDescent="0.35">
      <c r="A1009" s="183"/>
      <c r="B1009" s="184"/>
      <c r="C1009" s="183"/>
      <c r="D1009" s="136"/>
      <c r="E1009" s="136" t="s">
        <v>11</v>
      </c>
      <c r="F1009" s="183"/>
      <c r="G1009" s="141">
        <v>9443.3209999999999</v>
      </c>
      <c r="H1009" s="141">
        <v>10736.084999999999</v>
      </c>
      <c r="I1009" s="141">
        <v>18000</v>
      </c>
      <c r="J1009" s="141">
        <v>6281.2340000000004</v>
      </c>
      <c r="K1009" s="141">
        <v>16861.759999999998</v>
      </c>
      <c r="L1009" s="185" t="s">
        <v>1018</v>
      </c>
      <c r="M1009" s="185"/>
      <c r="N1009" s="136" t="s">
        <v>286</v>
      </c>
      <c r="O1009" s="136" t="s">
        <v>32</v>
      </c>
      <c r="P1009" s="133"/>
    </row>
    <row r="1010" spans="1:17" s="11" customFormat="1" ht="38.799999999999997" customHeight="1" x14ac:dyDescent="0.35">
      <c r="A1010" s="183">
        <v>181</v>
      </c>
      <c r="B1010" s="184" t="s">
        <v>289</v>
      </c>
      <c r="C1010" s="183" t="s">
        <v>1059</v>
      </c>
      <c r="D1010" s="136" t="s">
        <v>2</v>
      </c>
      <c r="E1010" s="136" t="s">
        <v>1064</v>
      </c>
      <c r="F1010" s="183" t="s">
        <v>1062</v>
      </c>
      <c r="G1010" s="136"/>
      <c r="H1010" s="136"/>
      <c r="I1010" s="142">
        <v>12</v>
      </c>
      <c r="J1010" s="142">
        <v>8</v>
      </c>
      <c r="K1010" s="142">
        <v>10</v>
      </c>
      <c r="L1010" s="136"/>
      <c r="M1010" s="136"/>
      <c r="N1010" s="136"/>
      <c r="O1010" s="136"/>
      <c r="P1010" s="136"/>
    </row>
    <row r="1011" spans="1:17" s="11" customFormat="1" ht="20.100000000000001" customHeight="1" x14ac:dyDescent="0.35">
      <c r="A1011" s="183"/>
      <c r="B1011" s="184"/>
      <c r="C1011" s="183"/>
      <c r="D1011" s="136"/>
      <c r="E1011" s="136" t="s">
        <v>11</v>
      </c>
      <c r="F1011" s="183"/>
      <c r="G1011" s="141"/>
      <c r="H1011" s="141"/>
      <c r="I1011" s="141">
        <v>1754.123</v>
      </c>
      <c r="J1011" s="141">
        <v>2000</v>
      </c>
      <c r="K1011" s="141">
        <v>2500</v>
      </c>
      <c r="L1011" s="141"/>
      <c r="M1011" s="141"/>
      <c r="N1011" s="136" t="s">
        <v>286</v>
      </c>
      <c r="O1011" s="136" t="s">
        <v>33</v>
      </c>
      <c r="P1011" s="133"/>
    </row>
    <row r="1012" spans="1:17" s="11" customFormat="1" ht="20.100000000000001" customHeight="1" x14ac:dyDescent="0.35">
      <c r="A1012" s="183">
        <v>182</v>
      </c>
      <c r="B1012" s="184" t="s">
        <v>294</v>
      </c>
      <c r="C1012" s="183" t="s">
        <v>1059</v>
      </c>
      <c r="D1012" s="136" t="s">
        <v>2</v>
      </c>
      <c r="E1012" s="136" t="s">
        <v>290</v>
      </c>
      <c r="F1012" s="183" t="s">
        <v>290</v>
      </c>
      <c r="G1012" s="136"/>
      <c r="H1012" s="143"/>
      <c r="I1012" s="143">
        <v>9</v>
      </c>
      <c r="J1012" s="143">
        <v>1</v>
      </c>
      <c r="K1012" s="143">
        <v>1</v>
      </c>
      <c r="L1012" s="136"/>
      <c r="M1012" s="136"/>
      <c r="N1012" s="136"/>
      <c r="O1012" s="136"/>
      <c r="P1012" s="136"/>
    </row>
    <row r="1013" spans="1:17" s="11" customFormat="1" ht="20.100000000000001" customHeight="1" x14ac:dyDescent="0.35">
      <c r="A1013" s="183"/>
      <c r="B1013" s="184"/>
      <c r="C1013" s="183"/>
      <c r="D1013" s="136"/>
      <c r="E1013" s="136" t="s">
        <v>11</v>
      </c>
      <c r="F1013" s="183"/>
      <c r="G1013" s="141"/>
      <c r="H1013" s="141">
        <v>1500</v>
      </c>
      <c r="I1013" s="185" t="s">
        <v>1018</v>
      </c>
      <c r="J1013" s="185"/>
      <c r="K1013" s="185"/>
      <c r="L1013" s="185"/>
      <c r="M1013" s="185"/>
      <c r="N1013" s="136" t="s">
        <v>286</v>
      </c>
      <c r="O1013" s="136" t="s">
        <v>34</v>
      </c>
      <c r="P1013" s="133"/>
    </row>
    <row r="1014" spans="1:17" s="11" customFormat="1" ht="30.75" customHeight="1" x14ac:dyDescent="0.35">
      <c r="A1014" s="136"/>
      <c r="B1014" s="146" t="s">
        <v>291</v>
      </c>
      <c r="C1014" s="150"/>
      <c r="D1014" s="150"/>
      <c r="E1014" s="136"/>
      <c r="F1014" s="136"/>
      <c r="G1014" s="141"/>
      <c r="H1014" s="141"/>
      <c r="I1014" s="141"/>
      <c r="J1014" s="141"/>
      <c r="K1014" s="141"/>
      <c r="L1014" s="141"/>
      <c r="M1014" s="141"/>
      <c r="N1014" s="136"/>
      <c r="O1014" s="136"/>
      <c r="P1014" s="133"/>
    </row>
    <row r="1015" spans="1:17" s="11" customFormat="1" ht="66.75" customHeight="1" x14ac:dyDescent="0.35">
      <c r="A1015" s="136"/>
      <c r="B1015" s="148" t="s">
        <v>1066</v>
      </c>
      <c r="C1015" s="136" t="s">
        <v>1057</v>
      </c>
      <c r="D1015" s="136" t="s">
        <v>295</v>
      </c>
      <c r="E1015" s="136" t="s">
        <v>1065</v>
      </c>
      <c r="F1015" s="136" t="s">
        <v>2</v>
      </c>
      <c r="G1015" s="136">
        <v>256.60000000000002</v>
      </c>
      <c r="H1015" s="136">
        <v>333.6</v>
      </c>
      <c r="I1015" s="136">
        <v>400.3</v>
      </c>
      <c r="J1015" s="136">
        <v>452.3</v>
      </c>
      <c r="K1015" s="136">
        <v>506.3</v>
      </c>
      <c r="L1015" s="136">
        <v>506.3</v>
      </c>
      <c r="M1015" s="136">
        <v>506.3</v>
      </c>
      <c r="N1015" s="136" t="s">
        <v>2</v>
      </c>
      <c r="O1015" s="136" t="s">
        <v>2</v>
      </c>
      <c r="P1015" s="136" t="s">
        <v>2</v>
      </c>
      <c r="Q1015" s="136"/>
    </row>
    <row r="1016" spans="1:17" s="11" customFormat="1" ht="67.599999999999994" customHeight="1" x14ac:dyDescent="0.35">
      <c r="A1016" s="136"/>
      <c r="B1016" s="148" t="s">
        <v>1067</v>
      </c>
      <c r="C1016" s="136" t="s">
        <v>1057</v>
      </c>
      <c r="D1016" s="136" t="s">
        <v>295</v>
      </c>
      <c r="E1016" s="136" t="s">
        <v>1</v>
      </c>
      <c r="F1016" s="136" t="s">
        <v>2</v>
      </c>
      <c r="G1016" s="136">
        <v>10.1</v>
      </c>
      <c r="H1016" s="136">
        <v>11.2</v>
      </c>
      <c r="I1016" s="136">
        <v>12.5</v>
      </c>
      <c r="J1016" s="136">
        <v>13.7</v>
      </c>
      <c r="K1016" s="136">
        <v>15</v>
      </c>
      <c r="L1016" s="136">
        <v>15</v>
      </c>
      <c r="M1016" s="136">
        <v>15</v>
      </c>
      <c r="N1016" s="136" t="s">
        <v>2</v>
      </c>
      <c r="O1016" s="136" t="s">
        <v>2</v>
      </c>
      <c r="P1016" s="136" t="s">
        <v>2</v>
      </c>
      <c r="Q1016" s="136"/>
    </row>
    <row r="1017" spans="1:17" s="11" customFormat="1" ht="60.8" customHeight="1" x14ac:dyDescent="0.35">
      <c r="A1017" s="136"/>
      <c r="B1017" s="148" t="s">
        <v>1068</v>
      </c>
      <c r="C1017" s="136" t="s">
        <v>1057</v>
      </c>
      <c r="D1017" s="136" t="s">
        <v>295</v>
      </c>
      <c r="E1017" s="136" t="s">
        <v>1</v>
      </c>
      <c r="F1017" s="136" t="s">
        <v>2</v>
      </c>
      <c r="G1017" s="136">
        <v>6.1</v>
      </c>
      <c r="H1017" s="136">
        <v>7</v>
      </c>
      <c r="I1017" s="136">
        <v>8.5</v>
      </c>
      <c r="J1017" s="136">
        <v>8.8000000000000007</v>
      </c>
      <c r="K1017" s="136">
        <v>9.1</v>
      </c>
      <c r="L1017" s="136">
        <v>9.6</v>
      </c>
      <c r="M1017" s="136">
        <v>10</v>
      </c>
      <c r="N1017" s="136" t="s">
        <v>2</v>
      </c>
      <c r="O1017" s="136" t="s">
        <v>2</v>
      </c>
      <c r="P1017" s="136" t="s">
        <v>2</v>
      </c>
      <c r="Q1017" s="136"/>
    </row>
    <row r="1018" spans="1:17" s="11" customFormat="1" ht="39.75" customHeight="1" x14ac:dyDescent="0.35">
      <c r="A1018" s="181">
        <v>183</v>
      </c>
      <c r="B1018" s="171" t="s">
        <v>296</v>
      </c>
      <c r="C1018" s="170" t="s">
        <v>293</v>
      </c>
      <c r="D1018" s="125" t="s">
        <v>2</v>
      </c>
      <c r="E1018" s="125" t="s">
        <v>297</v>
      </c>
      <c r="F1018" s="170" t="s">
        <v>301</v>
      </c>
      <c r="G1018" s="125">
        <v>15.4</v>
      </c>
      <c r="H1018" s="128">
        <v>16</v>
      </c>
      <c r="I1018" s="125">
        <v>20.7</v>
      </c>
      <c r="J1018" s="125">
        <v>20.7</v>
      </c>
      <c r="K1018" s="125">
        <v>21.7</v>
      </c>
      <c r="L1018" s="125"/>
      <c r="M1018" s="125"/>
      <c r="N1018" s="125"/>
      <c r="O1018" s="125"/>
      <c r="P1018" s="125"/>
    </row>
    <row r="1019" spans="1:17" s="11" customFormat="1" ht="20.100000000000001" customHeight="1" x14ac:dyDescent="0.35">
      <c r="A1019" s="182"/>
      <c r="B1019" s="171"/>
      <c r="C1019" s="170"/>
      <c r="D1019" s="125"/>
      <c r="E1019" s="125" t="s">
        <v>11</v>
      </c>
      <c r="F1019" s="170"/>
      <c r="G1019" s="126">
        <v>1819.3030000000001</v>
      </c>
      <c r="H1019" s="126">
        <v>3359.9780000000001</v>
      </c>
      <c r="I1019" s="126">
        <v>3848.8820000000001</v>
      </c>
      <c r="J1019" s="126">
        <v>3919.0419999999999</v>
      </c>
      <c r="K1019" s="126">
        <v>3991.7269999999999</v>
      </c>
      <c r="L1019" s="179" t="s">
        <v>282</v>
      </c>
      <c r="M1019" s="180"/>
      <c r="N1019" s="125" t="s">
        <v>286</v>
      </c>
      <c r="O1019" s="125" t="s">
        <v>35</v>
      </c>
      <c r="P1019" s="29"/>
    </row>
    <row r="1020" spans="1:17" s="11" customFormat="1" ht="20.100000000000001" customHeight="1" x14ac:dyDescent="0.35">
      <c r="A1020" s="181">
        <v>184</v>
      </c>
      <c r="B1020" s="171" t="s">
        <v>299</v>
      </c>
      <c r="C1020" s="170" t="s">
        <v>293</v>
      </c>
      <c r="D1020" s="125" t="s">
        <v>2</v>
      </c>
      <c r="E1020" s="125" t="s">
        <v>297</v>
      </c>
      <c r="F1020" s="170" t="s">
        <v>301</v>
      </c>
      <c r="G1020" s="125">
        <v>69.400000000000006</v>
      </c>
      <c r="H1020" s="125">
        <v>84.6</v>
      </c>
      <c r="I1020" s="125">
        <v>165.7</v>
      </c>
      <c r="J1020" s="125">
        <v>210.8</v>
      </c>
      <c r="K1020" s="125">
        <v>215.8</v>
      </c>
      <c r="L1020" s="125"/>
      <c r="M1020" s="125"/>
      <c r="N1020" s="125"/>
      <c r="O1020" s="125"/>
      <c r="P1020" s="125"/>
    </row>
    <row r="1021" spans="1:17" s="11" customFormat="1" ht="20.100000000000001" customHeight="1" x14ac:dyDescent="0.35">
      <c r="A1021" s="182"/>
      <c r="B1021" s="171"/>
      <c r="C1021" s="170"/>
      <c r="D1021" s="125"/>
      <c r="E1021" s="125" t="s">
        <v>11</v>
      </c>
      <c r="F1021" s="170"/>
      <c r="G1021" s="126">
        <v>7369.8630000000003</v>
      </c>
      <c r="H1021" s="126">
        <v>7627.808</v>
      </c>
      <c r="I1021" s="126">
        <v>14200</v>
      </c>
      <c r="J1021" s="126">
        <v>18400</v>
      </c>
      <c r="K1021" s="126">
        <v>18870</v>
      </c>
      <c r="L1021" s="179" t="s">
        <v>282</v>
      </c>
      <c r="M1021" s="180"/>
      <c r="N1021" s="125" t="s">
        <v>286</v>
      </c>
      <c r="O1021" s="125" t="s">
        <v>36</v>
      </c>
      <c r="P1021" s="29"/>
    </row>
    <row r="1022" spans="1:17" s="11" customFormat="1" ht="34.5" customHeight="1" x14ac:dyDescent="0.35">
      <c r="A1022" s="181">
        <v>185</v>
      </c>
      <c r="B1022" s="171" t="s">
        <v>300</v>
      </c>
      <c r="C1022" s="170" t="s">
        <v>293</v>
      </c>
      <c r="D1022" s="125" t="s">
        <v>2</v>
      </c>
      <c r="E1022" s="125" t="s">
        <v>298</v>
      </c>
      <c r="F1022" s="170" t="s">
        <v>302</v>
      </c>
      <c r="G1022" s="126">
        <v>4283</v>
      </c>
      <c r="H1022" s="126">
        <v>4650</v>
      </c>
      <c r="I1022" s="43">
        <v>4883.3999999999996</v>
      </c>
      <c r="J1022" s="43">
        <v>5127.6000000000004</v>
      </c>
      <c r="K1022" s="43">
        <v>5383.9</v>
      </c>
      <c r="L1022" s="125">
        <v>5653.1</v>
      </c>
      <c r="M1022" s="125">
        <v>5653.1</v>
      </c>
      <c r="N1022" s="125"/>
      <c r="O1022" s="125"/>
      <c r="P1022" s="125"/>
    </row>
    <row r="1023" spans="1:17" s="11" customFormat="1" ht="84.75" customHeight="1" x14ac:dyDescent="0.35">
      <c r="A1023" s="182"/>
      <c r="B1023" s="171"/>
      <c r="C1023" s="170"/>
      <c r="D1023" s="125"/>
      <c r="E1023" s="125" t="s">
        <v>11</v>
      </c>
      <c r="F1023" s="170"/>
      <c r="G1023" s="126">
        <v>11264.65</v>
      </c>
      <c r="H1023" s="126">
        <v>11614.911</v>
      </c>
      <c r="I1023" s="126">
        <v>14800</v>
      </c>
      <c r="J1023" s="126">
        <v>26000</v>
      </c>
      <c r="K1023" s="126">
        <v>26055</v>
      </c>
      <c r="L1023" s="179" t="s">
        <v>282</v>
      </c>
      <c r="M1023" s="180"/>
      <c r="N1023" s="125" t="s">
        <v>286</v>
      </c>
      <c r="O1023" s="125" t="s">
        <v>37</v>
      </c>
      <c r="P1023" s="29"/>
    </row>
    <row r="1024" spans="1:17" s="11" customFormat="1" ht="69.8" customHeight="1" x14ac:dyDescent="0.35">
      <c r="A1024" s="170">
        <v>186</v>
      </c>
      <c r="B1024" s="171" t="s">
        <v>303</v>
      </c>
      <c r="C1024" s="170" t="s">
        <v>293</v>
      </c>
      <c r="D1024" s="125" t="s">
        <v>2</v>
      </c>
      <c r="E1024" s="125" t="s">
        <v>297</v>
      </c>
      <c r="F1024" s="170" t="s">
        <v>1104</v>
      </c>
      <c r="G1024" s="125"/>
      <c r="H1024" s="125"/>
      <c r="I1024" s="125">
        <v>66.7</v>
      </c>
      <c r="J1024" s="125">
        <v>101.5</v>
      </c>
      <c r="K1024" s="125">
        <v>101.8</v>
      </c>
      <c r="L1024" s="125"/>
      <c r="M1024" s="125"/>
      <c r="N1024" s="125"/>
      <c r="O1024" s="125"/>
      <c r="P1024" s="125"/>
    </row>
    <row r="1025" spans="1:16" s="11" customFormat="1" ht="93.05" customHeight="1" x14ac:dyDescent="0.35">
      <c r="A1025" s="170"/>
      <c r="B1025" s="171"/>
      <c r="C1025" s="170"/>
      <c r="D1025" s="125"/>
      <c r="E1025" s="125" t="s">
        <v>11</v>
      </c>
      <c r="F1025" s="170"/>
      <c r="G1025" s="126">
        <v>0</v>
      </c>
      <c r="H1025" s="126">
        <v>0</v>
      </c>
      <c r="I1025" s="126">
        <v>1000</v>
      </c>
      <c r="J1025" s="126">
        <v>1522.846</v>
      </c>
      <c r="K1025" s="126">
        <v>1526.8409999999999</v>
      </c>
      <c r="L1025" s="179" t="s">
        <v>282</v>
      </c>
      <c r="M1025" s="180"/>
      <c r="N1025" s="125" t="s">
        <v>25</v>
      </c>
      <c r="O1025" s="125" t="s">
        <v>38</v>
      </c>
      <c r="P1025" s="29"/>
    </row>
    <row r="1026" spans="1:16" s="11" customFormat="1" ht="84.75" customHeight="1" x14ac:dyDescent="0.35">
      <c r="A1026" s="170">
        <v>187</v>
      </c>
      <c r="B1026" s="171" t="s">
        <v>305</v>
      </c>
      <c r="C1026" s="170" t="s">
        <v>304</v>
      </c>
      <c r="D1026" s="125" t="s">
        <v>2</v>
      </c>
      <c r="E1026" s="125" t="s">
        <v>822</v>
      </c>
      <c r="F1026" s="125"/>
      <c r="G1026" s="125"/>
      <c r="H1026" s="125"/>
      <c r="I1026" s="33">
        <v>18.399999999999999</v>
      </c>
      <c r="J1026" s="125"/>
      <c r="K1026" s="125"/>
      <c r="L1026" s="125"/>
      <c r="M1026" s="125"/>
      <c r="N1026" s="125"/>
      <c r="O1026" s="125"/>
      <c r="P1026" s="172" t="s">
        <v>39</v>
      </c>
    </row>
    <row r="1027" spans="1:16" s="11" customFormat="1" ht="84.75" customHeight="1" x14ac:dyDescent="0.35">
      <c r="A1027" s="170"/>
      <c r="B1027" s="171"/>
      <c r="C1027" s="170"/>
      <c r="D1027" s="125"/>
      <c r="E1027" s="125" t="s">
        <v>11</v>
      </c>
      <c r="F1027" s="125"/>
      <c r="G1027" s="125"/>
      <c r="H1027" s="125"/>
      <c r="I1027" s="33">
        <v>1500</v>
      </c>
      <c r="J1027" s="33"/>
      <c r="K1027" s="125"/>
      <c r="L1027" s="125"/>
      <c r="M1027" s="125"/>
      <c r="N1027" s="125" t="s">
        <v>446</v>
      </c>
      <c r="O1027" s="125"/>
      <c r="P1027" s="172"/>
    </row>
    <row r="1028" spans="1:16" s="11" customFormat="1" ht="84.75" customHeight="1" x14ac:dyDescent="0.35">
      <c r="A1028" s="170">
        <v>188</v>
      </c>
      <c r="B1028" s="171" t="s">
        <v>310</v>
      </c>
      <c r="C1028" s="170" t="s">
        <v>304</v>
      </c>
      <c r="D1028" s="125" t="s">
        <v>2</v>
      </c>
      <c r="E1028" s="125" t="s">
        <v>822</v>
      </c>
      <c r="F1028" s="125"/>
      <c r="G1028" s="125"/>
      <c r="H1028" s="125"/>
      <c r="I1028" s="33">
        <v>12.5</v>
      </c>
      <c r="J1028" s="125"/>
      <c r="K1028" s="125"/>
      <c r="L1028" s="125"/>
      <c r="M1028" s="125"/>
      <c r="N1028" s="125"/>
      <c r="O1028" s="125"/>
      <c r="P1028" s="172" t="s">
        <v>40</v>
      </c>
    </row>
    <row r="1029" spans="1:16" s="11" customFormat="1" ht="84.75" customHeight="1" x14ac:dyDescent="0.35">
      <c r="A1029" s="170"/>
      <c r="B1029" s="171"/>
      <c r="C1029" s="170"/>
      <c r="D1029" s="125"/>
      <c r="E1029" s="125" t="s">
        <v>11</v>
      </c>
      <c r="F1029" s="125"/>
      <c r="G1029" s="125"/>
      <c r="H1029" s="125"/>
      <c r="I1029" s="33">
        <v>1200</v>
      </c>
      <c r="J1029" s="33"/>
      <c r="K1029" s="125"/>
      <c r="L1029" s="125"/>
      <c r="M1029" s="125"/>
      <c r="N1029" s="125" t="s">
        <v>446</v>
      </c>
      <c r="O1029" s="125"/>
      <c r="P1029" s="172"/>
    </row>
    <row r="1030" spans="1:16" s="11" customFormat="1" ht="84.75" customHeight="1" x14ac:dyDescent="0.35">
      <c r="A1030" s="125"/>
      <c r="B1030" s="130" t="s">
        <v>306</v>
      </c>
      <c r="C1030" s="125"/>
      <c r="D1030" s="125"/>
      <c r="E1030" s="125"/>
      <c r="F1030" s="125"/>
      <c r="G1030" s="125"/>
      <c r="H1030" s="125"/>
      <c r="I1030" s="33"/>
      <c r="J1030" s="33"/>
      <c r="K1030" s="125"/>
      <c r="L1030" s="125"/>
      <c r="M1030" s="125"/>
      <c r="N1030" s="125"/>
      <c r="O1030" s="125"/>
      <c r="P1030" s="125"/>
    </row>
    <row r="1031" spans="1:16" s="11" customFormat="1" ht="84.75" customHeight="1" x14ac:dyDescent="0.35">
      <c r="A1031" s="170">
        <v>189</v>
      </c>
      <c r="B1031" s="171" t="s">
        <v>309</v>
      </c>
      <c r="C1031" s="170" t="s">
        <v>307</v>
      </c>
      <c r="D1031" s="125" t="s">
        <v>2</v>
      </c>
      <c r="E1031" s="125" t="s">
        <v>308</v>
      </c>
      <c r="F1031" s="125"/>
      <c r="G1031" s="125"/>
      <c r="H1031" s="125"/>
      <c r="I1031" s="126">
        <v>30</v>
      </c>
      <c r="J1031" s="125"/>
      <c r="K1031" s="125"/>
      <c r="L1031" s="125"/>
      <c r="M1031" s="125"/>
      <c r="N1031" s="125"/>
      <c r="O1031" s="125"/>
      <c r="P1031" s="172" t="s">
        <v>41</v>
      </c>
    </row>
    <row r="1032" spans="1:16" s="11" customFormat="1" ht="84.75" customHeight="1" x14ac:dyDescent="0.35">
      <c r="A1032" s="170"/>
      <c r="B1032" s="171"/>
      <c r="C1032" s="170"/>
      <c r="D1032" s="125"/>
      <c r="E1032" s="125" t="s">
        <v>11</v>
      </c>
      <c r="F1032" s="125"/>
      <c r="G1032" s="125"/>
      <c r="H1032" s="125"/>
      <c r="I1032" s="33">
        <v>2300</v>
      </c>
      <c r="J1032" s="33"/>
      <c r="K1032" s="125"/>
      <c r="L1032" s="125"/>
      <c r="M1032" s="125"/>
      <c r="N1032" s="125" t="s">
        <v>446</v>
      </c>
      <c r="O1032" s="125"/>
      <c r="P1032" s="172"/>
    </row>
    <row r="1033" spans="1:16" s="11" customFormat="1" ht="34.5" customHeight="1" x14ac:dyDescent="0.35">
      <c r="A1033" s="129"/>
      <c r="B1033" s="26" t="s">
        <v>311</v>
      </c>
      <c r="C1033" s="23"/>
      <c r="D1033" s="23"/>
      <c r="E1033" s="23"/>
      <c r="F1033" s="23"/>
      <c r="G1033" s="23"/>
      <c r="H1033" s="23"/>
      <c r="I1033" s="23"/>
      <c r="J1033" s="23"/>
      <c r="K1033" s="23"/>
      <c r="L1033" s="23"/>
      <c r="M1033" s="23"/>
      <c r="N1033" s="129"/>
      <c r="O1033" s="129"/>
      <c r="P1033" s="129"/>
    </row>
    <row r="1034" spans="1:16" s="11" customFormat="1" ht="84.75" customHeight="1" x14ac:dyDescent="0.35">
      <c r="A1034" s="125"/>
      <c r="B1034" s="127" t="s">
        <v>880</v>
      </c>
      <c r="C1034" s="125" t="s">
        <v>292</v>
      </c>
      <c r="D1034" s="125" t="s">
        <v>276</v>
      </c>
      <c r="E1034" s="125" t="s">
        <v>1</v>
      </c>
      <c r="F1034" s="125" t="s">
        <v>2</v>
      </c>
      <c r="G1034" s="125">
        <v>14</v>
      </c>
      <c r="H1034" s="125">
        <v>17</v>
      </c>
      <c r="I1034" s="125">
        <v>18</v>
      </c>
      <c r="J1034" s="125">
        <v>19</v>
      </c>
      <c r="K1034" s="125">
        <v>20</v>
      </c>
      <c r="L1034" s="125">
        <v>20</v>
      </c>
      <c r="M1034" s="125">
        <v>20</v>
      </c>
      <c r="N1034" s="125" t="s">
        <v>2</v>
      </c>
      <c r="O1034" s="125" t="s">
        <v>2</v>
      </c>
      <c r="P1034" s="125" t="s">
        <v>2</v>
      </c>
    </row>
    <row r="1035" spans="1:16" s="11" customFormat="1" ht="78" customHeight="1" x14ac:dyDescent="0.35">
      <c r="A1035" s="125"/>
      <c r="B1035" s="127" t="s">
        <v>881</v>
      </c>
      <c r="C1035" s="125" t="s">
        <v>292</v>
      </c>
      <c r="D1035" s="125" t="s">
        <v>276</v>
      </c>
      <c r="E1035" s="125" t="s">
        <v>312</v>
      </c>
      <c r="F1035" s="125" t="s">
        <v>2</v>
      </c>
      <c r="G1035" s="125">
        <v>276</v>
      </c>
      <c r="H1035" s="125">
        <v>286</v>
      </c>
      <c r="I1035" s="125">
        <v>299</v>
      </c>
      <c r="J1035" s="125">
        <v>318</v>
      </c>
      <c r="K1035" s="125">
        <v>354</v>
      </c>
      <c r="L1035" s="125">
        <v>386</v>
      </c>
      <c r="M1035" s="125">
        <v>421</v>
      </c>
      <c r="N1035" s="125" t="s">
        <v>2</v>
      </c>
      <c r="O1035" s="125" t="s">
        <v>2</v>
      </c>
      <c r="P1035" s="125" t="s">
        <v>2</v>
      </c>
    </row>
    <row r="1036" spans="1:16" s="8" customFormat="1" ht="80.3" customHeight="1" x14ac:dyDescent="0.35">
      <c r="A1036" s="125"/>
      <c r="B1036" s="127" t="s">
        <v>882</v>
      </c>
      <c r="C1036" s="125" t="s">
        <v>292</v>
      </c>
      <c r="D1036" s="125" t="s">
        <v>276</v>
      </c>
      <c r="E1036" s="125" t="s">
        <v>312</v>
      </c>
      <c r="F1036" s="125" t="s">
        <v>2</v>
      </c>
      <c r="G1036" s="125">
        <v>395</v>
      </c>
      <c r="H1036" s="125">
        <v>411</v>
      </c>
      <c r="I1036" s="125">
        <v>470</v>
      </c>
      <c r="J1036" s="125">
        <v>538</v>
      </c>
      <c r="K1036" s="125">
        <v>622</v>
      </c>
      <c r="L1036" s="44">
        <v>684.2</v>
      </c>
      <c r="M1036" s="44">
        <v>752.62000000000012</v>
      </c>
      <c r="N1036" s="125" t="s">
        <v>2</v>
      </c>
      <c r="O1036" s="125" t="s">
        <v>2</v>
      </c>
      <c r="P1036" s="125" t="s">
        <v>2</v>
      </c>
    </row>
    <row r="1037" spans="1:16" s="11" customFormat="1" ht="94.6" customHeight="1" x14ac:dyDescent="0.35">
      <c r="A1037" s="125"/>
      <c r="B1037" s="127" t="s">
        <v>883</v>
      </c>
      <c r="C1037" s="125" t="s">
        <v>292</v>
      </c>
      <c r="D1037" s="125" t="s">
        <v>295</v>
      </c>
      <c r="E1037" s="125" t="s">
        <v>313</v>
      </c>
      <c r="F1037" s="125" t="s">
        <v>2</v>
      </c>
      <c r="G1037" s="125">
        <v>63292</v>
      </c>
      <c r="H1037" s="125">
        <v>66696</v>
      </c>
      <c r="I1037" s="125">
        <v>75366</v>
      </c>
      <c r="J1037" s="125">
        <v>87425</v>
      </c>
      <c r="K1037" s="125">
        <v>103161</v>
      </c>
      <c r="L1037" s="125">
        <v>108319</v>
      </c>
      <c r="M1037" s="125">
        <v>113735</v>
      </c>
      <c r="N1037" s="125" t="s">
        <v>2</v>
      </c>
      <c r="O1037" s="125" t="s">
        <v>2</v>
      </c>
      <c r="P1037" s="125" t="s">
        <v>2</v>
      </c>
    </row>
    <row r="1038" spans="1:16" s="11" customFormat="1" ht="81" customHeight="1" x14ac:dyDescent="0.35">
      <c r="A1038" s="125"/>
      <c r="B1038" s="127" t="s">
        <v>884</v>
      </c>
      <c r="C1038" s="125" t="s">
        <v>292</v>
      </c>
      <c r="D1038" s="125" t="s">
        <v>295</v>
      </c>
      <c r="E1038" s="125" t="s">
        <v>313</v>
      </c>
      <c r="F1038" s="125" t="s">
        <v>2</v>
      </c>
      <c r="G1038" s="125">
        <v>25103</v>
      </c>
      <c r="H1038" s="126">
        <v>25504</v>
      </c>
      <c r="I1038" s="125">
        <v>13879</v>
      </c>
      <c r="J1038" s="125">
        <v>16574</v>
      </c>
      <c r="K1038" s="125">
        <v>19793</v>
      </c>
      <c r="L1038" s="44">
        <v>21772.300000000003</v>
      </c>
      <c r="M1038" s="44">
        <v>23949.530000000006</v>
      </c>
      <c r="N1038" s="125" t="s">
        <v>2</v>
      </c>
      <c r="O1038" s="125" t="s">
        <v>2</v>
      </c>
      <c r="P1038" s="125" t="s">
        <v>2</v>
      </c>
    </row>
    <row r="1039" spans="1:16" s="11" customFormat="1" ht="75.75" customHeight="1" x14ac:dyDescent="0.35">
      <c r="A1039" s="125"/>
      <c r="B1039" s="127" t="s">
        <v>885</v>
      </c>
      <c r="C1039" s="125" t="s">
        <v>292</v>
      </c>
      <c r="D1039" s="125" t="s">
        <v>295</v>
      </c>
      <c r="E1039" s="125" t="s">
        <v>313</v>
      </c>
      <c r="F1039" s="125" t="s">
        <v>2</v>
      </c>
      <c r="G1039" s="125">
        <v>3088</v>
      </c>
      <c r="H1039" s="126">
        <v>2300</v>
      </c>
      <c r="I1039" s="125">
        <v>2300</v>
      </c>
      <c r="J1039" s="125">
        <v>1500</v>
      </c>
      <c r="K1039" s="125">
        <v>1500</v>
      </c>
      <c r="L1039" s="125">
        <v>1500</v>
      </c>
      <c r="M1039" s="125">
        <v>1500</v>
      </c>
      <c r="N1039" s="125" t="s">
        <v>2</v>
      </c>
      <c r="O1039" s="125" t="s">
        <v>2</v>
      </c>
      <c r="P1039" s="125" t="s">
        <v>2</v>
      </c>
    </row>
    <row r="1040" spans="1:16" s="11" customFormat="1" ht="66.05" customHeight="1" x14ac:dyDescent="0.35">
      <c r="A1040" s="125">
        <v>190</v>
      </c>
      <c r="B1040" s="127" t="s">
        <v>314</v>
      </c>
      <c r="C1040" s="170" t="s">
        <v>293</v>
      </c>
      <c r="D1040" s="125" t="s">
        <v>2</v>
      </c>
      <c r="E1040" s="125" t="s">
        <v>11</v>
      </c>
      <c r="F1040" s="125" t="s">
        <v>863</v>
      </c>
      <c r="G1040" s="33">
        <v>10005.441999999999</v>
      </c>
      <c r="H1040" s="33">
        <v>7665.6329999999998</v>
      </c>
      <c r="I1040" s="33">
        <v>15268.699000000001</v>
      </c>
      <c r="J1040" s="33">
        <v>18509.151000000002</v>
      </c>
      <c r="K1040" s="33">
        <v>18677.292000000001</v>
      </c>
      <c r="L1040" s="177" t="s">
        <v>282</v>
      </c>
      <c r="M1040" s="178"/>
      <c r="N1040" s="125" t="s">
        <v>286</v>
      </c>
      <c r="O1040" s="125" t="s">
        <v>42</v>
      </c>
      <c r="P1040" s="125"/>
    </row>
    <row r="1041" spans="1:16" s="11" customFormat="1" ht="39.75" customHeight="1" x14ac:dyDescent="0.35">
      <c r="A1041" s="125"/>
      <c r="B1041" s="127" t="s">
        <v>315</v>
      </c>
      <c r="C1041" s="170"/>
      <c r="D1041" s="125"/>
      <c r="E1041" s="125"/>
      <c r="F1041" s="125"/>
      <c r="G1041" s="125"/>
      <c r="H1041" s="125"/>
      <c r="I1041" s="125"/>
      <c r="J1041" s="125"/>
      <c r="K1041" s="125"/>
      <c r="L1041" s="125"/>
      <c r="M1041" s="125"/>
      <c r="N1041" s="125"/>
      <c r="O1041" s="125"/>
      <c r="P1041" s="125"/>
    </row>
    <row r="1042" spans="1:16" s="11" customFormat="1" ht="33.799999999999997" customHeight="1" x14ac:dyDescent="0.35">
      <c r="A1042" s="125"/>
      <c r="B1042" s="130" t="s">
        <v>266</v>
      </c>
      <c r="C1042" s="125"/>
      <c r="D1042" s="125"/>
      <c r="E1042" s="125"/>
      <c r="F1042" s="125"/>
      <c r="G1042" s="125"/>
      <c r="H1042" s="125"/>
      <c r="I1042" s="125"/>
      <c r="J1042" s="125"/>
      <c r="K1042" s="125"/>
      <c r="L1042" s="125"/>
      <c r="M1042" s="125"/>
      <c r="N1042" s="125"/>
      <c r="O1042" s="125"/>
      <c r="P1042" s="125"/>
    </row>
    <row r="1043" spans="1:16" s="8" customFormat="1" ht="16.95" customHeight="1" x14ac:dyDescent="0.35">
      <c r="A1043" s="170">
        <v>191</v>
      </c>
      <c r="B1043" s="171" t="s">
        <v>321</v>
      </c>
      <c r="C1043" s="170" t="s">
        <v>316</v>
      </c>
      <c r="D1043" s="125" t="s">
        <v>2</v>
      </c>
      <c r="E1043" s="125" t="s">
        <v>317</v>
      </c>
      <c r="F1043" s="125"/>
      <c r="G1043" s="125"/>
      <c r="H1043" s="125"/>
      <c r="I1043" s="126"/>
      <c r="J1043" s="125">
        <v>2.4</v>
      </c>
      <c r="K1043" s="125"/>
      <c r="L1043" s="125"/>
      <c r="M1043" s="125"/>
      <c r="N1043" s="125"/>
      <c r="O1043" s="125"/>
      <c r="P1043" s="172" t="s">
        <v>43</v>
      </c>
    </row>
    <row r="1044" spans="1:16" s="11" customFormat="1" ht="37.4" customHeight="1" x14ac:dyDescent="0.35">
      <c r="A1044" s="170"/>
      <c r="B1044" s="171"/>
      <c r="C1044" s="170"/>
      <c r="D1044" s="125"/>
      <c r="E1044" s="125" t="s">
        <v>11</v>
      </c>
      <c r="F1044" s="125"/>
      <c r="G1044" s="125"/>
      <c r="H1044" s="125"/>
      <c r="I1044" s="33"/>
      <c r="J1044" s="33">
        <v>2000</v>
      </c>
      <c r="K1044" s="125"/>
      <c r="L1044" s="125"/>
      <c r="M1044" s="125"/>
      <c r="N1044" s="125" t="s">
        <v>446</v>
      </c>
      <c r="O1044" s="125"/>
      <c r="P1044" s="172"/>
    </row>
    <row r="1045" spans="1:16" s="11" customFormat="1" ht="22.25" customHeight="1" x14ac:dyDescent="0.35">
      <c r="A1045" s="170">
        <v>192</v>
      </c>
      <c r="B1045" s="171" t="s">
        <v>320</v>
      </c>
      <c r="C1045" s="170" t="s">
        <v>316</v>
      </c>
      <c r="D1045" s="125" t="s">
        <v>2</v>
      </c>
      <c r="E1045" s="125" t="s">
        <v>318</v>
      </c>
      <c r="F1045" s="125"/>
      <c r="G1045" s="125"/>
      <c r="H1045" s="125"/>
      <c r="I1045" s="126"/>
      <c r="J1045" s="125"/>
      <c r="K1045" s="125">
        <v>40</v>
      </c>
      <c r="L1045" s="125"/>
      <c r="M1045" s="125"/>
      <c r="N1045" s="125"/>
      <c r="O1045" s="125"/>
      <c r="P1045" s="172" t="s">
        <v>44</v>
      </c>
    </row>
    <row r="1046" spans="1:16" s="11" customFormat="1" ht="22.25" customHeight="1" x14ac:dyDescent="0.35">
      <c r="A1046" s="170"/>
      <c r="B1046" s="171"/>
      <c r="C1046" s="170"/>
      <c r="D1046" s="125"/>
      <c r="E1046" s="125" t="s">
        <v>11</v>
      </c>
      <c r="F1046" s="125"/>
      <c r="G1046" s="125"/>
      <c r="H1046" s="125"/>
      <c r="I1046" s="33"/>
      <c r="J1046" s="33"/>
      <c r="K1046" s="33">
        <v>200</v>
      </c>
      <c r="L1046" s="125"/>
      <c r="M1046" s="125"/>
      <c r="N1046" s="125" t="s">
        <v>446</v>
      </c>
      <c r="O1046" s="125"/>
      <c r="P1046" s="172"/>
    </row>
    <row r="1047" spans="1:16" s="11" customFormat="1" ht="22.25" customHeight="1" x14ac:dyDescent="0.35">
      <c r="A1047" s="170">
        <v>193</v>
      </c>
      <c r="B1047" s="171" t="s">
        <v>322</v>
      </c>
      <c r="C1047" s="170" t="s">
        <v>316</v>
      </c>
      <c r="D1047" s="125" t="s">
        <v>2</v>
      </c>
      <c r="E1047" s="125" t="s">
        <v>318</v>
      </c>
      <c r="F1047" s="125"/>
      <c r="G1047" s="125"/>
      <c r="H1047" s="125"/>
      <c r="I1047" s="126"/>
      <c r="J1047" s="125"/>
      <c r="K1047" s="125">
        <v>2.4</v>
      </c>
      <c r="L1047" s="125"/>
      <c r="M1047" s="125"/>
      <c r="N1047" s="125"/>
      <c r="O1047" s="125"/>
      <c r="P1047" s="172" t="s">
        <v>45</v>
      </c>
    </row>
    <row r="1048" spans="1:16" s="11" customFormat="1" ht="22.25" customHeight="1" x14ac:dyDescent="0.35">
      <c r="A1048" s="170"/>
      <c r="B1048" s="171"/>
      <c r="C1048" s="170"/>
      <c r="D1048" s="125"/>
      <c r="E1048" s="125" t="s">
        <v>11</v>
      </c>
      <c r="F1048" s="125"/>
      <c r="G1048" s="125"/>
      <c r="H1048" s="125"/>
      <c r="I1048" s="33"/>
      <c r="J1048" s="33"/>
      <c r="K1048" s="33">
        <v>6000</v>
      </c>
      <c r="L1048" s="125"/>
      <c r="M1048" s="125"/>
      <c r="N1048" s="125" t="s">
        <v>446</v>
      </c>
      <c r="O1048" s="125"/>
      <c r="P1048" s="172"/>
    </row>
    <row r="1049" spans="1:16" s="11" customFormat="1" ht="59.85" customHeight="1" x14ac:dyDescent="0.35">
      <c r="A1049" s="170">
        <v>194</v>
      </c>
      <c r="B1049" s="171" t="s">
        <v>323</v>
      </c>
      <c r="C1049" s="170" t="s">
        <v>316</v>
      </c>
      <c r="D1049" s="125" t="s">
        <v>2</v>
      </c>
      <c r="E1049" s="125" t="s">
        <v>318</v>
      </c>
      <c r="F1049" s="125"/>
      <c r="G1049" s="125"/>
      <c r="H1049" s="125"/>
      <c r="I1049" s="126"/>
      <c r="J1049" s="125">
        <v>4</v>
      </c>
      <c r="K1049" s="125"/>
      <c r="L1049" s="125"/>
      <c r="M1049" s="125"/>
      <c r="N1049" s="125"/>
      <c r="O1049" s="125"/>
      <c r="P1049" s="170" t="s">
        <v>46</v>
      </c>
    </row>
    <row r="1050" spans="1:16" s="8" customFormat="1" ht="16.95" customHeight="1" x14ac:dyDescent="0.35">
      <c r="A1050" s="170"/>
      <c r="B1050" s="171"/>
      <c r="C1050" s="170"/>
      <c r="D1050" s="125"/>
      <c r="E1050" s="125" t="s">
        <v>11</v>
      </c>
      <c r="F1050" s="125"/>
      <c r="G1050" s="125"/>
      <c r="H1050" s="125"/>
      <c r="I1050" s="33"/>
      <c r="J1050" s="33">
        <v>10000</v>
      </c>
      <c r="K1050" s="125"/>
      <c r="L1050" s="125"/>
      <c r="M1050" s="125"/>
      <c r="N1050" s="125" t="s">
        <v>446</v>
      </c>
      <c r="O1050" s="125"/>
      <c r="P1050" s="170"/>
    </row>
    <row r="1051" spans="1:16" s="8" customFormat="1" ht="16.95" customHeight="1" x14ac:dyDescent="0.35">
      <c r="A1051" s="170">
        <v>195</v>
      </c>
      <c r="B1051" s="171" t="s">
        <v>324</v>
      </c>
      <c r="C1051" s="170" t="s">
        <v>316</v>
      </c>
      <c r="D1051" s="125" t="s">
        <v>2</v>
      </c>
      <c r="E1051" s="125" t="s">
        <v>318</v>
      </c>
      <c r="F1051" s="125"/>
      <c r="G1051" s="125"/>
      <c r="H1051" s="125"/>
      <c r="I1051" s="126">
        <v>5</v>
      </c>
      <c r="J1051" s="125"/>
      <c r="K1051" s="125"/>
      <c r="L1051" s="125"/>
      <c r="M1051" s="125"/>
      <c r="N1051" s="125"/>
      <c r="O1051" s="125"/>
      <c r="P1051" s="170">
        <v>10</v>
      </c>
    </row>
    <row r="1052" spans="1:16" s="8" customFormat="1" ht="16.95" customHeight="1" x14ac:dyDescent="0.35">
      <c r="A1052" s="170"/>
      <c r="B1052" s="171"/>
      <c r="C1052" s="170"/>
      <c r="D1052" s="125"/>
      <c r="E1052" s="125" t="s">
        <v>11</v>
      </c>
      <c r="F1052" s="125"/>
      <c r="G1052" s="125"/>
      <c r="H1052" s="125"/>
      <c r="I1052" s="33">
        <v>550</v>
      </c>
      <c r="J1052" s="33"/>
      <c r="K1052" s="125"/>
      <c r="L1052" s="125"/>
      <c r="M1052" s="125"/>
      <c r="N1052" s="125" t="s">
        <v>446</v>
      </c>
      <c r="O1052" s="125"/>
      <c r="P1052" s="170"/>
    </row>
    <row r="1053" spans="1:16" s="8" customFormat="1" ht="16.95" customHeight="1" x14ac:dyDescent="0.35">
      <c r="A1053" s="125"/>
      <c r="B1053" s="130" t="s">
        <v>325</v>
      </c>
      <c r="C1053" s="125"/>
      <c r="D1053" s="125"/>
      <c r="E1053" s="125"/>
      <c r="F1053" s="125"/>
      <c r="G1053" s="125"/>
      <c r="H1053" s="125"/>
      <c r="I1053" s="125"/>
      <c r="J1053" s="125"/>
      <c r="K1053" s="125"/>
      <c r="L1053" s="125"/>
      <c r="M1053" s="125"/>
      <c r="N1053" s="125"/>
      <c r="O1053" s="125"/>
      <c r="P1053" s="125"/>
    </row>
    <row r="1054" spans="1:16" ht="20.100000000000001" customHeight="1" x14ac:dyDescent="0.35">
      <c r="A1054" s="170">
        <v>196</v>
      </c>
      <c r="B1054" s="171" t="s">
        <v>328</v>
      </c>
      <c r="C1054" s="170" t="s">
        <v>326</v>
      </c>
      <c r="D1054" s="125" t="s">
        <v>2</v>
      </c>
      <c r="E1054" s="125" t="s">
        <v>319</v>
      </c>
      <c r="F1054" s="125"/>
      <c r="G1054" s="125"/>
      <c r="H1054" s="125"/>
      <c r="I1054" s="126">
        <v>2000</v>
      </c>
      <c r="J1054" s="125"/>
      <c r="K1054" s="125"/>
      <c r="L1054" s="125"/>
      <c r="M1054" s="125"/>
      <c r="N1054" s="125"/>
      <c r="O1054" s="125"/>
      <c r="P1054" s="172" t="s">
        <v>43</v>
      </c>
    </row>
    <row r="1055" spans="1:16" ht="20.100000000000001" customHeight="1" x14ac:dyDescent="0.35">
      <c r="A1055" s="170"/>
      <c r="B1055" s="171"/>
      <c r="C1055" s="170"/>
      <c r="D1055" s="125"/>
      <c r="E1055" s="125" t="s">
        <v>11</v>
      </c>
      <c r="F1055" s="125"/>
      <c r="G1055" s="125"/>
      <c r="H1055" s="125"/>
      <c r="I1055" s="33">
        <v>2200</v>
      </c>
      <c r="J1055" s="33"/>
      <c r="K1055" s="125"/>
      <c r="L1055" s="125"/>
      <c r="M1055" s="125"/>
      <c r="N1055" s="125"/>
      <c r="O1055" s="125"/>
      <c r="P1055" s="172"/>
    </row>
    <row r="1056" spans="1:16" ht="20.100000000000001" customHeight="1" x14ac:dyDescent="0.35">
      <c r="A1056" s="170">
        <v>197</v>
      </c>
      <c r="B1056" s="171" t="s">
        <v>329</v>
      </c>
      <c r="C1056" s="170" t="s">
        <v>326</v>
      </c>
      <c r="D1056" s="125" t="s">
        <v>2</v>
      </c>
      <c r="E1056" s="125" t="s">
        <v>319</v>
      </c>
      <c r="F1056" s="125"/>
      <c r="G1056" s="125"/>
      <c r="H1056" s="125"/>
      <c r="I1056" s="126">
        <v>3000</v>
      </c>
      <c r="J1056" s="125"/>
      <c r="K1056" s="125"/>
      <c r="L1056" s="125"/>
      <c r="M1056" s="125"/>
      <c r="N1056" s="125"/>
      <c r="O1056" s="125"/>
      <c r="P1056" s="170" t="s">
        <v>47</v>
      </c>
    </row>
    <row r="1057" spans="1:16" ht="20.100000000000001" customHeight="1" x14ac:dyDescent="0.35">
      <c r="A1057" s="170"/>
      <c r="B1057" s="171"/>
      <c r="C1057" s="170"/>
      <c r="D1057" s="125"/>
      <c r="E1057" s="125" t="s">
        <v>11</v>
      </c>
      <c r="F1057" s="125"/>
      <c r="G1057" s="125"/>
      <c r="H1057" s="125"/>
      <c r="I1057" s="33">
        <v>2500</v>
      </c>
      <c r="J1057" s="33"/>
      <c r="K1057" s="125"/>
      <c r="L1057" s="125"/>
      <c r="M1057" s="125"/>
      <c r="N1057" s="125" t="s">
        <v>446</v>
      </c>
      <c r="O1057" s="125"/>
      <c r="P1057" s="170"/>
    </row>
    <row r="1058" spans="1:16" ht="20.100000000000001" customHeight="1" x14ac:dyDescent="0.35">
      <c r="A1058" s="125"/>
      <c r="B1058" s="130" t="s">
        <v>327</v>
      </c>
      <c r="C1058" s="125"/>
      <c r="D1058" s="125"/>
      <c r="E1058" s="125"/>
      <c r="F1058" s="125"/>
      <c r="G1058" s="125"/>
      <c r="H1058" s="125"/>
      <c r="I1058" s="33"/>
      <c r="J1058" s="33"/>
      <c r="K1058" s="125"/>
      <c r="L1058" s="125"/>
      <c r="M1058" s="125"/>
      <c r="N1058" s="125"/>
      <c r="O1058" s="125"/>
      <c r="P1058" s="125"/>
    </row>
    <row r="1059" spans="1:16" ht="20.100000000000001" customHeight="1" x14ac:dyDescent="0.35">
      <c r="A1059" s="170">
        <v>198</v>
      </c>
      <c r="B1059" s="171" t="s">
        <v>330</v>
      </c>
      <c r="C1059" s="170" t="s">
        <v>1069</v>
      </c>
      <c r="D1059" s="125" t="s">
        <v>2</v>
      </c>
      <c r="E1059" s="125" t="s">
        <v>313</v>
      </c>
      <c r="F1059" s="125"/>
      <c r="G1059" s="125"/>
      <c r="H1059" s="125"/>
      <c r="I1059" s="126">
        <v>1000</v>
      </c>
      <c r="J1059" s="125"/>
      <c r="K1059" s="125"/>
      <c r="L1059" s="125"/>
      <c r="M1059" s="125"/>
      <c r="N1059" s="125"/>
      <c r="O1059" s="125"/>
      <c r="P1059" s="172" t="s">
        <v>48</v>
      </c>
    </row>
    <row r="1060" spans="1:16" ht="20.100000000000001" customHeight="1" x14ac:dyDescent="0.35">
      <c r="A1060" s="170"/>
      <c r="B1060" s="171"/>
      <c r="C1060" s="170"/>
      <c r="D1060" s="125"/>
      <c r="E1060" s="125" t="s">
        <v>11</v>
      </c>
      <c r="F1060" s="125"/>
      <c r="G1060" s="125"/>
      <c r="H1060" s="125"/>
      <c r="I1060" s="33">
        <v>600</v>
      </c>
      <c r="J1060" s="33"/>
      <c r="K1060" s="125"/>
      <c r="L1060" s="125"/>
      <c r="M1060" s="125"/>
      <c r="N1060" s="125" t="s">
        <v>446</v>
      </c>
      <c r="O1060" s="125"/>
      <c r="P1060" s="172"/>
    </row>
    <row r="1061" spans="1:16" ht="20.100000000000001" customHeight="1" x14ac:dyDescent="0.35">
      <c r="A1061" s="170">
        <v>199</v>
      </c>
      <c r="B1061" s="171" t="s">
        <v>331</v>
      </c>
      <c r="C1061" s="170" t="s">
        <v>1069</v>
      </c>
      <c r="D1061" s="125" t="s">
        <v>2</v>
      </c>
      <c r="E1061" s="125" t="s">
        <v>313</v>
      </c>
      <c r="F1061" s="125"/>
      <c r="G1061" s="125"/>
      <c r="H1061" s="125"/>
      <c r="I1061" s="126">
        <v>600</v>
      </c>
      <c r="J1061" s="125"/>
      <c r="K1061" s="125"/>
      <c r="L1061" s="125"/>
      <c r="M1061" s="125"/>
      <c r="N1061" s="125"/>
      <c r="O1061" s="125"/>
      <c r="P1061" s="172" t="s">
        <v>49</v>
      </c>
    </row>
    <row r="1062" spans="1:16" ht="20.100000000000001" customHeight="1" x14ac:dyDescent="0.35">
      <c r="A1062" s="170"/>
      <c r="B1062" s="171"/>
      <c r="C1062" s="170"/>
      <c r="D1062" s="125"/>
      <c r="E1062" s="125" t="s">
        <v>11</v>
      </c>
      <c r="F1062" s="125"/>
      <c r="G1062" s="125"/>
      <c r="H1062" s="125"/>
      <c r="I1062" s="33">
        <v>1000</v>
      </c>
      <c r="J1062" s="33"/>
      <c r="K1062" s="125"/>
      <c r="L1062" s="125"/>
      <c r="M1062" s="125"/>
      <c r="N1062" s="125" t="s">
        <v>446</v>
      </c>
      <c r="O1062" s="125"/>
      <c r="P1062" s="172"/>
    </row>
    <row r="1063" spans="1:16" ht="20.100000000000001" customHeight="1" x14ac:dyDescent="0.35">
      <c r="A1063" s="125"/>
      <c r="B1063" s="130" t="s">
        <v>332</v>
      </c>
      <c r="C1063" s="125"/>
      <c r="D1063" s="125"/>
      <c r="E1063" s="125"/>
      <c r="F1063" s="125"/>
      <c r="G1063" s="125"/>
      <c r="H1063" s="125"/>
      <c r="I1063" s="33"/>
      <c r="J1063" s="33"/>
      <c r="K1063" s="125"/>
      <c r="L1063" s="125"/>
      <c r="M1063" s="125"/>
      <c r="N1063" s="125"/>
      <c r="O1063" s="125"/>
      <c r="P1063" s="125"/>
    </row>
    <row r="1064" spans="1:16" ht="20.100000000000001" customHeight="1" x14ac:dyDescent="0.35">
      <c r="A1064" s="170">
        <v>200</v>
      </c>
      <c r="B1064" s="171" t="s">
        <v>333</v>
      </c>
      <c r="C1064" s="170" t="s">
        <v>304</v>
      </c>
      <c r="D1064" s="125" t="s">
        <v>2</v>
      </c>
      <c r="E1064" s="125" t="s">
        <v>319</v>
      </c>
      <c r="F1064" s="125"/>
      <c r="G1064" s="125"/>
      <c r="H1064" s="125"/>
      <c r="I1064" s="126">
        <v>4000</v>
      </c>
      <c r="J1064" s="125"/>
      <c r="K1064" s="125"/>
      <c r="L1064" s="125"/>
      <c r="M1064" s="125"/>
      <c r="N1064" s="125"/>
      <c r="O1064" s="125"/>
      <c r="P1064" s="172" t="s">
        <v>50</v>
      </c>
    </row>
    <row r="1065" spans="1:16" ht="20.100000000000001" customHeight="1" x14ac:dyDescent="0.35">
      <c r="A1065" s="170"/>
      <c r="B1065" s="171"/>
      <c r="C1065" s="170"/>
      <c r="D1065" s="125"/>
      <c r="E1065" s="125" t="s">
        <v>11</v>
      </c>
      <c r="F1065" s="125"/>
      <c r="G1065" s="125"/>
      <c r="H1065" s="125"/>
      <c r="I1065" s="33">
        <v>2500</v>
      </c>
      <c r="J1065" s="33"/>
      <c r="K1065" s="125"/>
      <c r="L1065" s="125"/>
      <c r="M1065" s="125"/>
      <c r="N1065" s="125" t="s">
        <v>446</v>
      </c>
      <c r="O1065" s="125"/>
      <c r="P1065" s="172"/>
    </row>
    <row r="1066" spans="1:16" ht="20.100000000000001" customHeight="1" x14ac:dyDescent="0.35">
      <c r="A1066" s="170">
        <v>201</v>
      </c>
      <c r="B1066" s="171" t="s">
        <v>334</v>
      </c>
      <c r="C1066" s="170" t="s">
        <v>304</v>
      </c>
      <c r="D1066" s="125" t="s">
        <v>2</v>
      </c>
      <c r="E1066" s="125" t="s">
        <v>318</v>
      </c>
      <c r="F1066" s="125"/>
      <c r="G1066" s="125"/>
      <c r="H1066" s="125"/>
      <c r="I1066" s="126"/>
      <c r="J1066" s="125"/>
      <c r="K1066" s="125"/>
      <c r="L1066" s="125">
        <v>40</v>
      </c>
      <c r="M1066" s="125"/>
      <c r="N1066" s="125"/>
      <c r="O1066" s="125"/>
      <c r="P1066" s="172" t="s">
        <v>51</v>
      </c>
    </row>
    <row r="1067" spans="1:16" ht="20.100000000000001" customHeight="1" x14ac:dyDescent="0.35">
      <c r="A1067" s="170"/>
      <c r="B1067" s="171"/>
      <c r="C1067" s="170"/>
      <c r="D1067" s="125"/>
      <c r="E1067" s="125" t="s">
        <v>11</v>
      </c>
      <c r="F1067" s="125"/>
      <c r="G1067" s="125"/>
      <c r="H1067" s="125"/>
      <c r="I1067" s="33"/>
      <c r="J1067" s="33"/>
      <c r="K1067" s="125"/>
      <c r="L1067" s="33">
        <v>2000</v>
      </c>
      <c r="M1067" s="125"/>
      <c r="N1067" s="125" t="s">
        <v>446</v>
      </c>
      <c r="O1067" s="125"/>
      <c r="P1067" s="172"/>
    </row>
    <row r="1068" spans="1:16" ht="20.100000000000001" customHeight="1" x14ac:dyDescent="0.35">
      <c r="A1068" s="125"/>
      <c r="B1068" s="130" t="s">
        <v>306</v>
      </c>
      <c r="C1068" s="125"/>
      <c r="D1068" s="125"/>
      <c r="E1068" s="125"/>
      <c r="F1068" s="125"/>
      <c r="G1068" s="125"/>
      <c r="H1068" s="125"/>
      <c r="I1068" s="33"/>
      <c r="J1068" s="33"/>
      <c r="K1068" s="125"/>
      <c r="L1068" s="125"/>
      <c r="M1068" s="125"/>
      <c r="N1068" s="125"/>
      <c r="O1068" s="125"/>
      <c r="P1068" s="125"/>
    </row>
    <row r="1069" spans="1:16" ht="20.100000000000001" customHeight="1" x14ac:dyDescent="0.35">
      <c r="A1069" s="170">
        <v>202</v>
      </c>
      <c r="B1069" s="171" t="s">
        <v>336</v>
      </c>
      <c r="C1069" s="170" t="s">
        <v>307</v>
      </c>
      <c r="D1069" s="125" t="s">
        <v>2</v>
      </c>
      <c r="E1069" s="125" t="s">
        <v>319</v>
      </c>
      <c r="F1069" s="125"/>
      <c r="G1069" s="125"/>
      <c r="H1069" s="125"/>
      <c r="I1069" s="126">
        <v>4000</v>
      </c>
      <c r="J1069" s="125"/>
      <c r="K1069" s="125"/>
      <c r="L1069" s="125"/>
      <c r="M1069" s="125"/>
      <c r="N1069" s="125"/>
      <c r="O1069" s="125"/>
      <c r="P1069" s="172" t="s">
        <v>52</v>
      </c>
    </row>
    <row r="1070" spans="1:16" ht="20.100000000000001" customHeight="1" x14ac:dyDescent="0.35">
      <c r="A1070" s="170"/>
      <c r="B1070" s="171"/>
      <c r="C1070" s="170"/>
      <c r="D1070" s="125"/>
      <c r="E1070" s="125" t="s">
        <v>11</v>
      </c>
      <c r="F1070" s="125"/>
      <c r="G1070" s="125"/>
      <c r="H1070" s="125"/>
      <c r="I1070" s="33">
        <v>3000</v>
      </c>
      <c r="J1070" s="33"/>
      <c r="K1070" s="125"/>
      <c r="L1070" s="125"/>
      <c r="M1070" s="125"/>
      <c r="N1070" s="125" t="s">
        <v>446</v>
      </c>
      <c r="O1070" s="125"/>
      <c r="P1070" s="172"/>
    </row>
    <row r="1071" spans="1:16" ht="20.100000000000001" customHeight="1" x14ac:dyDescent="0.35">
      <c r="A1071" s="170">
        <v>203</v>
      </c>
      <c r="B1071" s="171" t="s">
        <v>337</v>
      </c>
      <c r="C1071" s="170" t="s">
        <v>335</v>
      </c>
      <c r="D1071" s="125" t="s">
        <v>2</v>
      </c>
      <c r="E1071" s="125" t="s">
        <v>319</v>
      </c>
      <c r="F1071" s="125"/>
      <c r="G1071" s="125"/>
      <c r="H1071" s="125"/>
      <c r="I1071" s="126"/>
      <c r="J1071" s="125">
        <v>2000</v>
      </c>
      <c r="K1071" s="125"/>
      <c r="L1071" s="125"/>
      <c r="M1071" s="125"/>
      <c r="N1071" s="125"/>
      <c r="O1071" s="125"/>
      <c r="P1071" s="170" t="s">
        <v>53</v>
      </c>
    </row>
    <row r="1072" spans="1:16" ht="20.100000000000001" customHeight="1" x14ac:dyDescent="0.35">
      <c r="A1072" s="170"/>
      <c r="B1072" s="171"/>
      <c r="C1072" s="170"/>
      <c r="D1072" s="125"/>
      <c r="E1072" s="125" t="s">
        <v>11</v>
      </c>
      <c r="F1072" s="125"/>
      <c r="G1072" s="125"/>
      <c r="H1072" s="125"/>
      <c r="I1072" s="33"/>
      <c r="J1072" s="33">
        <v>1500</v>
      </c>
      <c r="K1072" s="125"/>
      <c r="L1072" s="125"/>
      <c r="M1072" s="125"/>
      <c r="N1072" s="125" t="s">
        <v>446</v>
      </c>
      <c r="O1072" s="125"/>
      <c r="P1072" s="170"/>
    </row>
    <row r="1073" spans="1:16" ht="20.100000000000001" customHeight="1" x14ac:dyDescent="0.35">
      <c r="A1073" s="170">
        <v>204</v>
      </c>
      <c r="B1073" s="171" t="s">
        <v>338</v>
      </c>
      <c r="C1073" s="170" t="s">
        <v>307</v>
      </c>
      <c r="D1073" s="125" t="s">
        <v>2</v>
      </c>
      <c r="E1073" s="125" t="s">
        <v>318</v>
      </c>
      <c r="F1073" s="125"/>
      <c r="G1073" s="125"/>
      <c r="H1073" s="125"/>
      <c r="I1073" s="126">
        <v>5</v>
      </c>
      <c r="J1073" s="125"/>
      <c r="K1073" s="125"/>
      <c r="L1073" s="125"/>
      <c r="M1073" s="125"/>
      <c r="N1073" s="125"/>
      <c r="O1073" s="125"/>
      <c r="P1073" s="170">
        <v>10</v>
      </c>
    </row>
    <row r="1074" spans="1:16" ht="20.100000000000001" customHeight="1" x14ac:dyDescent="0.35">
      <c r="A1074" s="170"/>
      <c r="B1074" s="171"/>
      <c r="C1074" s="170"/>
      <c r="D1074" s="125"/>
      <c r="E1074" s="125" t="s">
        <v>11</v>
      </c>
      <c r="F1074" s="125"/>
      <c r="G1074" s="125"/>
      <c r="H1074" s="125"/>
      <c r="I1074" s="33">
        <v>800</v>
      </c>
      <c r="J1074" s="33"/>
      <c r="K1074" s="125"/>
      <c r="L1074" s="125"/>
      <c r="M1074" s="125"/>
      <c r="N1074" s="125" t="s">
        <v>446</v>
      </c>
      <c r="O1074" s="125"/>
      <c r="P1074" s="170"/>
    </row>
    <row r="1075" spans="1:16" ht="20.100000000000001" customHeight="1" x14ac:dyDescent="0.35">
      <c r="A1075" s="125"/>
      <c r="B1075" s="130" t="s">
        <v>339</v>
      </c>
      <c r="C1075" s="125"/>
      <c r="D1075" s="125"/>
      <c r="E1075" s="125"/>
      <c r="F1075" s="125"/>
      <c r="G1075" s="125"/>
      <c r="H1075" s="125"/>
      <c r="I1075" s="33"/>
      <c r="J1075" s="33"/>
      <c r="K1075" s="125"/>
      <c r="L1075" s="125"/>
      <c r="M1075" s="125"/>
      <c r="N1075" s="125"/>
      <c r="O1075" s="125"/>
      <c r="P1075" s="125"/>
    </row>
    <row r="1076" spans="1:16" ht="20.100000000000001" customHeight="1" x14ac:dyDescent="0.35">
      <c r="A1076" s="170">
        <v>205</v>
      </c>
      <c r="B1076" s="171" t="s">
        <v>341</v>
      </c>
      <c r="C1076" s="170" t="s">
        <v>340</v>
      </c>
      <c r="D1076" s="125" t="s">
        <v>2</v>
      </c>
      <c r="E1076" s="125" t="s">
        <v>319</v>
      </c>
      <c r="F1076" s="125"/>
      <c r="G1076" s="125"/>
      <c r="H1076" s="125"/>
      <c r="I1076" s="126">
        <v>3000</v>
      </c>
      <c r="J1076" s="125"/>
      <c r="K1076" s="125"/>
      <c r="L1076" s="125"/>
      <c r="M1076" s="125"/>
      <c r="N1076" s="125"/>
      <c r="O1076" s="125"/>
      <c r="P1076" s="172" t="s">
        <v>52</v>
      </c>
    </row>
    <row r="1077" spans="1:16" ht="20.100000000000001" customHeight="1" x14ac:dyDescent="0.35">
      <c r="A1077" s="170"/>
      <c r="B1077" s="171"/>
      <c r="C1077" s="170"/>
      <c r="D1077" s="125"/>
      <c r="E1077" s="125" t="s">
        <v>11</v>
      </c>
      <c r="F1077" s="125"/>
      <c r="G1077" s="125"/>
      <c r="H1077" s="125"/>
      <c r="I1077" s="33">
        <v>3000</v>
      </c>
      <c r="J1077" s="33"/>
      <c r="K1077" s="125"/>
      <c r="L1077" s="125"/>
      <c r="M1077" s="125"/>
      <c r="N1077" s="125" t="s">
        <v>446</v>
      </c>
      <c r="O1077" s="125"/>
      <c r="P1077" s="172"/>
    </row>
    <row r="1078" spans="1:16" ht="20.100000000000001" customHeight="1" x14ac:dyDescent="0.35">
      <c r="A1078" s="170">
        <v>206</v>
      </c>
      <c r="B1078" s="171" t="s">
        <v>342</v>
      </c>
      <c r="C1078" s="170" t="s">
        <v>340</v>
      </c>
      <c r="D1078" s="125" t="s">
        <v>2</v>
      </c>
      <c r="E1078" s="125" t="s">
        <v>319</v>
      </c>
      <c r="F1078" s="125"/>
      <c r="G1078" s="125"/>
      <c r="H1078" s="125"/>
      <c r="I1078" s="126"/>
      <c r="J1078" s="125">
        <v>7200</v>
      </c>
      <c r="K1078" s="125"/>
      <c r="L1078" s="125"/>
      <c r="M1078" s="125"/>
      <c r="N1078" s="125"/>
      <c r="O1078" s="125"/>
      <c r="P1078" s="172" t="s">
        <v>54</v>
      </c>
    </row>
    <row r="1079" spans="1:16" ht="20.100000000000001" customHeight="1" x14ac:dyDescent="0.35">
      <c r="A1079" s="170"/>
      <c r="B1079" s="171"/>
      <c r="C1079" s="170"/>
      <c r="D1079" s="125"/>
      <c r="E1079" s="125" t="s">
        <v>11</v>
      </c>
      <c r="F1079" s="125"/>
      <c r="G1079" s="125"/>
      <c r="H1079" s="125"/>
      <c r="I1079" s="33"/>
      <c r="J1079" s="33">
        <v>8000</v>
      </c>
      <c r="K1079" s="125"/>
      <c r="L1079" s="125"/>
      <c r="M1079" s="125"/>
      <c r="N1079" s="125" t="s">
        <v>446</v>
      </c>
      <c r="O1079" s="125"/>
      <c r="P1079" s="172"/>
    </row>
    <row r="1080" spans="1:16" ht="20.100000000000001" customHeight="1" x14ac:dyDescent="0.35">
      <c r="A1080" s="170">
        <v>207</v>
      </c>
      <c r="B1080" s="171" t="s">
        <v>343</v>
      </c>
      <c r="C1080" s="170" t="s">
        <v>340</v>
      </c>
      <c r="D1080" s="125" t="s">
        <v>2</v>
      </c>
      <c r="E1080" s="125" t="s">
        <v>319</v>
      </c>
      <c r="F1080" s="125"/>
      <c r="G1080" s="125"/>
      <c r="H1080" s="125"/>
      <c r="I1080" s="126"/>
      <c r="J1080" s="125"/>
      <c r="K1080" s="33"/>
      <c r="L1080" s="125">
        <v>2000</v>
      </c>
      <c r="M1080" s="125"/>
      <c r="N1080" s="125"/>
      <c r="O1080" s="125"/>
      <c r="P1080" s="172" t="s">
        <v>55</v>
      </c>
    </row>
    <row r="1081" spans="1:16" ht="20.100000000000001" customHeight="1" x14ac:dyDescent="0.35">
      <c r="A1081" s="170"/>
      <c r="B1081" s="171"/>
      <c r="C1081" s="170"/>
      <c r="D1081" s="125"/>
      <c r="E1081" s="125" t="s">
        <v>11</v>
      </c>
      <c r="F1081" s="125"/>
      <c r="G1081" s="125"/>
      <c r="H1081" s="125"/>
      <c r="I1081" s="33"/>
      <c r="J1081" s="33"/>
      <c r="K1081" s="33"/>
      <c r="L1081" s="33">
        <v>1500</v>
      </c>
      <c r="M1081" s="125"/>
      <c r="N1081" s="125" t="s">
        <v>446</v>
      </c>
      <c r="O1081" s="125"/>
      <c r="P1081" s="172"/>
    </row>
    <row r="1082" spans="1:16" ht="20.100000000000001" customHeight="1" x14ac:dyDescent="0.35">
      <c r="A1082" s="125"/>
      <c r="B1082" s="130" t="s">
        <v>823</v>
      </c>
      <c r="C1082" s="125"/>
      <c r="D1082" s="125"/>
      <c r="E1082" s="125"/>
      <c r="F1082" s="125"/>
      <c r="G1082" s="125"/>
      <c r="H1082" s="125"/>
      <c r="I1082" s="33"/>
      <c r="J1082" s="33"/>
      <c r="K1082" s="125"/>
      <c r="L1082" s="125"/>
      <c r="M1082" s="125"/>
      <c r="N1082" s="125"/>
      <c r="O1082" s="125"/>
      <c r="P1082" s="125"/>
    </row>
    <row r="1083" spans="1:16" ht="20.100000000000001" customHeight="1" x14ac:dyDescent="0.35">
      <c r="A1083" s="170">
        <v>208</v>
      </c>
      <c r="B1083" s="171" t="s">
        <v>345</v>
      </c>
      <c r="C1083" s="170" t="s">
        <v>824</v>
      </c>
      <c r="D1083" s="125" t="s">
        <v>2</v>
      </c>
      <c r="E1083" s="125" t="s">
        <v>319</v>
      </c>
      <c r="F1083" s="125"/>
      <c r="G1083" s="125"/>
      <c r="H1083" s="125"/>
      <c r="I1083" s="126">
        <v>2000</v>
      </c>
      <c r="J1083" s="125"/>
      <c r="K1083" s="125"/>
      <c r="L1083" s="125"/>
      <c r="M1083" s="125"/>
      <c r="N1083" s="125"/>
      <c r="O1083" s="125"/>
      <c r="P1083" s="172" t="s">
        <v>51</v>
      </c>
    </row>
    <row r="1084" spans="1:16" ht="20.100000000000001" customHeight="1" x14ac:dyDescent="0.35">
      <c r="A1084" s="170"/>
      <c r="B1084" s="171"/>
      <c r="C1084" s="170"/>
      <c r="D1084" s="125"/>
      <c r="E1084" s="125" t="s">
        <v>11</v>
      </c>
      <c r="F1084" s="125"/>
      <c r="G1084" s="125"/>
      <c r="H1084" s="125"/>
      <c r="I1084" s="33">
        <v>2200</v>
      </c>
      <c r="J1084" s="33"/>
      <c r="K1084" s="125"/>
      <c r="L1084" s="125"/>
      <c r="M1084" s="125"/>
      <c r="N1084" s="125" t="s">
        <v>446</v>
      </c>
      <c r="O1084" s="125"/>
      <c r="P1084" s="172"/>
    </row>
    <row r="1085" spans="1:16" ht="20.100000000000001" customHeight="1" x14ac:dyDescent="0.35">
      <c r="A1085" s="125"/>
      <c r="B1085" s="130" t="s">
        <v>346</v>
      </c>
      <c r="C1085" s="125"/>
      <c r="D1085" s="125"/>
      <c r="E1085" s="125"/>
      <c r="F1085" s="125"/>
      <c r="G1085" s="125"/>
      <c r="H1085" s="125"/>
      <c r="I1085" s="33"/>
      <c r="J1085" s="33"/>
      <c r="K1085" s="125"/>
      <c r="L1085" s="125"/>
      <c r="M1085" s="125"/>
      <c r="N1085" s="125"/>
      <c r="O1085" s="125"/>
      <c r="P1085" s="125"/>
    </row>
    <row r="1086" spans="1:16" ht="20.100000000000001" customHeight="1" x14ac:dyDescent="0.35">
      <c r="A1086" s="170">
        <v>209</v>
      </c>
      <c r="B1086" s="171" t="s">
        <v>349</v>
      </c>
      <c r="C1086" s="170" t="s">
        <v>347</v>
      </c>
      <c r="D1086" s="125" t="s">
        <v>2</v>
      </c>
      <c r="E1086" s="125" t="s">
        <v>319</v>
      </c>
      <c r="F1086" s="125"/>
      <c r="G1086" s="125"/>
      <c r="H1086" s="125"/>
      <c r="I1086" s="126">
        <v>2000</v>
      </c>
      <c r="J1086" s="125"/>
      <c r="K1086" s="125"/>
      <c r="L1086" s="125"/>
      <c r="M1086" s="125"/>
      <c r="N1086" s="125"/>
      <c r="O1086" s="125"/>
      <c r="P1086" s="172" t="s">
        <v>56</v>
      </c>
    </row>
    <row r="1087" spans="1:16" ht="20.100000000000001" customHeight="1" x14ac:dyDescent="0.35">
      <c r="A1087" s="170"/>
      <c r="B1087" s="171"/>
      <c r="C1087" s="170"/>
      <c r="D1087" s="125"/>
      <c r="E1087" s="125" t="s">
        <v>11</v>
      </c>
      <c r="F1087" s="125"/>
      <c r="G1087" s="125"/>
      <c r="H1087" s="125"/>
      <c r="I1087" s="33">
        <v>600</v>
      </c>
      <c r="J1087" s="33"/>
      <c r="K1087" s="125"/>
      <c r="L1087" s="125"/>
      <c r="M1087" s="125"/>
      <c r="N1087" s="125" t="s">
        <v>446</v>
      </c>
      <c r="O1087" s="125"/>
      <c r="P1087" s="172"/>
    </row>
    <row r="1088" spans="1:16" ht="19.75" customHeight="1" x14ac:dyDescent="0.35">
      <c r="A1088" s="170">
        <v>210</v>
      </c>
      <c r="B1088" s="171" t="s">
        <v>350</v>
      </c>
      <c r="C1088" s="170" t="s">
        <v>347</v>
      </c>
      <c r="D1088" s="125" t="s">
        <v>2</v>
      </c>
      <c r="E1088" s="125" t="s">
        <v>319</v>
      </c>
      <c r="F1088" s="125"/>
      <c r="G1088" s="125"/>
      <c r="H1088" s="125"/>
      <c r="I1088" s="126"/>
      <c r="J1088" s="125">
        <v>2000</v>
      </c>
      <c r="K1088" s="125"/>
      <c r="L1088" s="125"/>
      <c r="M1088" s="125"/>
      <c r="N1088" s="125"/>
      <c r="O1088" s="125"/>
      <c r="P1088" s="172" t="s">
        <v>56</v>
      </c>
    </row>
    <row r="1089" spans="1:16" ht="20.100000000000001" customHeight="1" x14ac:dyDescent="0.35">
      <c r="A1089" s="170"/>
      <c r="B1089" s="171"/>
      <c r="C1089" s="170"/>
      <c r="D1089" s="125"/>
      <c r="E1089" s="125" t="s">
        <v>11</v>
      </c>
      <c r="F1089" s="125"/>
      <c r="G1089" s="125"/>
      <c r="H1089" s="125"/>
      <c r="I1089" s="33"/>
      <c r="J1089" s="33">
        <v>1300</v>
      </c>
      <c r="K1089" s="125"/>
      <c r="L1089" s="125"/>
      <c r="M1089" s="125"/>
      <c r="N1089" s="125" t="s">
        <v>446</v>
      </c>
      <c r="O1089" s="125"/>
      <c r="P1089" s="172"/>
    </row>
    <row r="1090" spans="1:16" ht="20.100000000000001" customHeight="1" x14ac:dyDescent="0.35">
      <c r="A1090" s="170">
        <v>211</v>
      </c>
      <c r="B1090" s="171" t="s">
        <v>351</v>
      </c>
      <c r="C1090" s="170" t="s">
        <v>347</v>
      </c>
      <c r="D1090" s="125" t="s">
        <v>2</v>
      </c>
      <c r="E1090" s="125" t="s">
        <v>319</v>
      </c>
      <c r="F1090" s="125"/>
      <c r="G1090" s="125"/>
      <c r="H1090" s="125"/>
      <c r="I1090" s="126"/>
      <c r="J1090" s="125">
        <v>4000</v>
      </c>
      <c r="K1090" s="125"/>
      <c r="L1090" s="125"/>
      <c r="M1090" s="125"/>
      <c r="N1090" s="125"/>
      <c r="O1090" s="125"/>
      <c r="P1090" s="172" t="s">
        <v>57</v>
      </c>
    </row>
    <row r="1091" spans="1:16" ht="20.100000000000001" customHeight="1" x14ac:dyDescent="0.35">
      <c r="A1091" s="170"/>
      <c r="B1091" s="171"/>
      <c r="C1091" s="170"/>
      <c r="D1091" s="125"/>
      <c r="E1091" s="125" t="s">
        <v>11</v>
      </c>
      <c r="F1091" s="125"/>
      <c r="G1091" s="125"/>
      <c r="H1091" s="125"/>
      <c r="I1091" s="33"/>
      <c r="J1091" s="33">
        <v>1300</v>
      </c>
      <c r="K1091" s="125"/>
      <c r="L1091" s="125"/>
      <c r="M1091" s="125"/>
      <c r="N1091" s="125" t="s">
        <v>446</v>
      </c>
      <c r="O1091" s="125"/>
      <c r="P1091" s="172"/>
    </row>
    <row r="1092" spans="1:16" ht="20.100000000000001" customHeight="1" x14ac:dyDescent="0.35">
      <c r="A1092" s="170">
        <v>212</v>
      </c>
      <c r="B1092" s="171" t="s">
        <v>352</v>
      </c>
      <c r="C1092" s="170" t="s">
        <v>347</v>
      </c>
      <c r="D1092" s="125" t="s">
        <v>2</v>
      </c>
      <c r="E1092" s="125" t="s">
        <v>318</v>
      </c>
      <c r="F1092" s="125"/>
      <c r="G1092" s="125"/>
      <c r="H1092" s="125"/>
      <c r="I1092" s="126"/>
      <c r="J1092" s="125">
        <v>3</v>
      </c>
      <c r="K1092" s="125"/>
      <c r="L1092" s="125"/>
      <c r="M1092" s="125"/>
      <c r="N1092" s="125"/>
      <c r="O1092" s="125"/>
      <c r="P1092" s="172" t="s">
        <v>43</v>
      </c>
    </row>
    <row r="1093" spans="1:16" ht="20.100000000000001" customHeight="1" x14ac:dyDescent="0.35">
      <c r="A1093" s="170"/>
      <c r="B1093" s="171"/>
      <c r="C1093" s="170"/>
      <c r="D1093" s="125"/>
      <c r="E1093" s="125" t="s">
        <v>11</v>
      </c>
      <c r="F1093" s="125"/>
      <c r="G1093" s="125"/>
      <c r="H1093" s="125"/>
      <c r="I1093" s="33"/>
      <c r="J1093" s="33">
        <v>1000</v>
      </c>
      <c r="K1093" s="125"/>
      <c r="L1093" s="125"/>
      <c r="M1093" s="125"/>
      <c r="N1093" s="125" t="s">
        <v>446</v>
      </c>
      <c r="O1093" s="125"/>
      <c r="P1093" s="172"/>
    </row>
    <row r="1094" spans="1:16" ht="20.100000000000001" customHeight="1" x14ac:dyDescent="0.35">
      <c r="A1094" s="170">
        <v>213</v>
      </c>
      <c r="B1094" s="171" t="s">
        <v>353</v>
      </c>
      <c r="C1094" s="170" t="s">
        <v>347</v>
      </c>
      <c r="D1094" s="125" t="s">
        <v>2</v>
      </c>
      <c r="E1094" s="125" t="s">
        <v>348</v>
      </c>
      <c r="F1094" s="125"/>
      <c r="G1094" s="125"/>
      <c r="H1094" s="125"/>
      <c r="I1094" s="125"/>
      <c r="J1094" s="33">
        <v>5200</v>
      </c>
      <c r="K1094" s="125"/>
      <c r="L1094" s="125"/>
      <c r="M1094" s="125"/>
      <c r="N1094" s="125"/>
      <c r="O1094" s="125"/>
      <c r="P1094" s="170"/>
    </row>
    <row r="1095" spans="1:16" ht="28.55" customHeight="1" x14ac:dyDescent="0.35">
      <c r="A1095" s="170"/>
      <c r="B1095" s="171"/>
      <c r="C1095" s="170"/>
      <c r="D1095" s="125"/>
      <c r="E1095" s="125" t="s">
        <v>11</v>
      </c>
      <c r="F1095" s="125"/>
      <c r="G1095" s="125"/>
      <c r="H1095" s="125"/>
      <c r="I1095" s="125"/>
      <c r="J1095" s="33">
        <v>8600</v>
      </c>
      <c r="K1095" s="125"/>
      <c r="L1095" s="125"/>
      <c r="M1095" s="125"/>
      <c r="N1095" s="125" t="s">
        <v>446</v>
      </c>
      <c r="O1095" s="125"/>
      <c r="P1095" s="170"/>
    </row>
    <row r="1096" spans="1:16" ht="20.100000000000001" customHeight="1" x14ac:dyDescent="0.35">
      <c r="A1096" s="125"/>
      <c r="B1096" s="130" t="s">
        <v>354</v>
      </c>
      <c r="C1096" s="125"/>
      <c r="D1096" s="125"/>
      <c r="E1096" s="125"/>
      <c r="F1096" s="125"/>
      <c r="G1096" s="125"/>
      <c r="H1096" s="125"/>
      <c r="I1096" s="33"/>
      <c r="J1096" s="33"/>
      <c r="K1096" s="125"/>
      <c r="L1096" s="125"/>
      <c r="M1096" s="125"/>
      <c r="N1096" s="125"/>
      <c r="O1096" s="125"/>
      <c r="P1096" s="125"/>
    </row>
    <row r="1097" spans="1:16" ht="20.100000000000001" customHeight="1" x14ac:dyDescent="0.35">
      <c r="A1097" s="170">
        <v>214</v>
      </c>
      <c r="B1097" s="171" t="s">
        <v>356</v>
      </c>
      <c r="C1097" s="170" t="s">
        <v>355</v>
      </c>
      <c r="D1097" s="125" t="s">
        <v>2</v>
      </c>
      <c r="E1097" s="125" t="s">
        <v>319</v>
      </c>
      <c r="F1097" s="125"/>
      <c r="G1097" s="125"/>
      <c r="H1097" s="125"/>
      <c r="I1097" s="126">
        <v>2000</v>
      </c>
      <c r="J1097" s="125"/>
      <c r="K1097" s="125"/>
      <c r="L1097" s="125"/>
      <c r="M1097" s="125"/>
      <c r="N1097" s="125"/>
      <c r="O1097" s="125"/>
      <c r="P1097" s="172" t="s">
        <v>58</v>
      </c>
    </row>
    <row r="1098" spans="1:16" ht="20.100000000000001" customHeight="1" x14ac:dyDescent="0.35">
      <c r="A1098" s="170"/>
      <c r="B1098" s="171"/>
      <c r="C1098" s="170"/>
      <c r="D1098" s="125"/>
      <c r="E1098" s="125" t="s">
        <v>11</v>
      </c>
      <c r="F1098" s="125"/>
      <c r="G1098" s="125"/>
      <c r="H1098" s="125"/>
      <c r="I1098" s="33">
        <v>2170</v>
      </c>
      <c r="J1098" s="33"/>
      <c r="K1098" s="125"/>
      <c r="L1098" s="125"/>
      <c r="M1098" s="125"/>
      <c r="N1098" s="125" t="s">
        <v>446</v>
      </c>
      <c r="O1098" s="125"/>
      <c r="P1098" s="172"/>
    </row>
    <row r="1099" spans="1:16" ht="20.100000000000001" customHeight="1" x14ac:dyDescent="0.35">
      <c r="A1099" s="170">
        <v>215</v>
      </c>
      <c r="B1099" s="171" t="s">
        <v>357</v>
      </c>
      <c r="C1099" s="170" t="s">
        <v>355</v>
      </c>
      <c r="D1099" s="125" t="s">
        <v>2</v>
      </c>
      <c r="E1099" s="125" t="s">
        <v>313</v>
      </c>
      <c r="F1099" s="125"/>
      <c r="G1099" s="125"/>
      <c r="H1099" s="125"/>
      <c r="I1099" s="126">
        <v>1000</v>
      </c>
      <c r="J1099" s="125"/>
      <c r="K1099" s="125"/>
      <c r="L1099" s="125"/>
      <c r="M1099" s="125"/>
      <c r="N1099" s="125"/>
      <c r="O1099" s="125"/>
      <c r="P1099" s="172">
        <v>3</v>
      </c>
    </row>
    <row r="1100" spans="1:16" ht="27" customHeight="1" x14ac:dyDescent="0.35">
      <c r="A1100" s="170"/>
      <c r="B1100" s="171"/>
      <c r="C1100" s="170"/>
      <c r="D1100" s="125"/>
      <c r="E1100" s="125" t="s">
        <v>11</v>
      </c>
      <c r="F1100" s="125"/>
      <c r="G1100" s="125"/>
      <c r="H1100" s="125"/>
      <c r="I1100" s="33">
        <v>150</v>
      </c>
      <c r="J1100" s="33"/>
      <c r="K1100" s="125"/>
      <c r="L1100" s="33"/>
      <c r="M1100" s="125"/>
      <c r="N1100" s="125" t="s">
        <v>638</v>
      </c>
      <c r="O1100" s="125"/>
      <c r="P1100" s="172"/>
    </row>
    <row r="1101" spans="1:16" ht="20.100000000000001" customHeight="1" x14ac:dyDescent="0.35">
      <c r="A1101" s="170">
        <v>216</v>
      </c>
      <c r="B1101" s="171" t="s">
        <v>358</v>
      </c>
      <c r="C1101" s="170" t="s">
        <v>355</v>
      </c>
      <c r="D1101" s="125" t="s">
        <v>2</v>
      </c>
      <c r="E1101" s="125" t="s">
        <v>313</v>
      </c>
      <c r="F1101" s="125"/>
      <c r="G1101" s="125"/>
      <c r="H1101" s="125"/>
      <c r="I1101" s="126"/>
      <c r="J1101" s="125"/>
      <c r="K1101" s="125">
        <v>1000</v>
      </c>
      <c r="L1101" s="125"/>
      <c r="M1101" s="125"/>
      <c r="N1101" s="125"/>
      <c r="O1101" s="125"/>
      <c r="P1101" s="172">
        <v>2</v>
      </c>
    </row>
    <row r="1102" spans="1:16" ht="20.100000000000001" customHeight="1" x14ac:dyDescent="0.35">
      <c r="A1102" s="170"/>
      <c r="B1102" s="171"/>
      <c r="C1102" s="170"/>
      <c r="D1102" s="125"/>
      <c r="E1102" s="125" t="s">
        <v>11</v>
      </c>
      <c r="F1102" s="125"/>
      <c r="G1102" s="125"/>
      <c r="H1102" s="125"/>
      <c r="I1102" s="33"/>
      <c r="J1102" s="33"/>
      <c r="K1102" s="33">
        <v>50</v>
      </c>
      <c r="L1102" s="33"/>
      <c r="M1102" s="125"/>
      <c r="N1102" s="125" t="s">
        <v>638</v>
      </c>
      <c r="O1102" s="125"/>
      <c r="P1102" s="172"/>
    </row>
    <row r="1103" spans="1:16" ht="20.100000000000001" customHeight="1" x14ac:dyDescent="0.35">
      <c r="A1103" s="125"/>
      <c r="B1103" s="130" t="s">
        <v>359</v>
      </c>
      <c r="C1103" s="125"/>
      <c r="D1103" s="125"/>
      <c r="E1103" s="125"/>
      <c r="F1103" s="125"/>
      <c r="G1103" s="125"/>
      <c r="H1103" s="125"/>
      <c r="I1103" s="33"/>
      <c r="J1103" s="33"/>
      <c r="K1103" s="125"/>
      <c r="L1103" s="125"/>
      <c r="M1103" s="125"/>
      <c r="N1103" s="125"/>
      <c r="O1103" s="125"/>
      <c r="P1103" s="125"/>
    </row>
    <row r="1104" spans="1:16" ht="20.100000000000001" customHeight="1" x14ac:dyDescent="0.35">
      <c r="A1104" s="170">
        <v>217</v>
      </c>
      <c r="B1104" s="171" t="s">
        <v>362</v>
      </c>
      <c r="C1104" s="170" t="s">
        <v>360</v>
      </c>
      <c r="D1104" s="125" t="s">
        <v>2</v>
      </c>
      <c r="E1104" s="125" t="s">
        <v>319</v>
      </c>
      <c r="F1104" s="125"/>
      <c r="G1104" s="125"/>
      <c r="H1104" s="125"/>
      <c r="I1104" s="126">
        <v>6000</v>
      </c>
      <c r="J1104" s="125"/>
      <c r="K1104" s="125"/>
      <c r="L1104" s="125"/>
      <c r="M1104" s="125"/>
      <c r="N1104" s="125"/>
      <c r="O1104" s="125"/>
      <c r="P1104" s="172" t="s">
        <v>46</v>
      </c>
    </row>
    <row r="1105" spans="1:17" ht="20.100000000000001" customHeight="1" x14ac:dyDescent="0.35">
      <c r="A1105" s="170"/>
      <c r="B1105" s="171"/>
      <c r="C1105" s="170"/>
      <c r="D1105" s="125"/>
      <c r="E1105" s="125" t="s">
        <v>11</v>
      </c>
      <c r="F1105" s="125"/>
      <c r="G1105" s="125"/>
      <c r="H1105" s="125"/>
      <c r="I1105" s="33">
        <v>2800</v>
      </c>
      <c r="J1105" s="33"/>
      <c r="K1105" s="125"/>
      <c r="L1105" s="125"/>
      <c r="M1105" s="125"/>
      <c r="N1105" s="125" t="s">
        <v>638</v>
      </c>
      <c r="O1105" s="125"/>
      <c r="P1105" s="172"/>
    </row>
    <row r="1106" spans="1:17" ht="20.100000000000001" customHeight="1" x14ac:dyDescent="0.35">
      <c r="A1106" s="170">
        <v>218</v>
      </c>
      <c r="B1106" s="171" t="s">
        <v>363</v>
      </c>
      <c r="C1106" s="170" t="s">
        <v>360</v>
      </c>
      <c r="D1106" s="125" t="s">
        <v>2</v>
      </c>
      <c r="E1106" s="125" t="s">
        <v>313</v>
      </c>
      <c r="F1106" s="125"/>
      <c r="G1106" s="125"/>
      <c r="H1106" s="125"/>
      <c r="I1106" s="126">
        <v>300</v>
      </c>
      <c r="J1106" s="125"/>
      <c r="K1106" s="125"/>
      <c r="L1106" s="125"/>
      <c r="M1106" s="125"/>
      <c r="N1106" s="125"/>
      <c r="O1106" s="125"/>
      <c r="P1106" s="172" t="s">
        <v>59</v>
      </c>
    </row>
    <row r="1107" spans="1:17" ht="20.100000000000001" customHeight="1" x14ac:dyDescent="0.35">
      <c r="A1107" s="170"/>
      <c r="B1107" s="171"/>
      <c r="C1107" s="170"/>
      <c r="D1107" s="125"/>
      <c r="E1107" s="125" t="s">
        <v>11</v>
      </c>
      <c r="F1107" s="125"/>
      <c r="G1107" s="125"/>
      <c r="H1107" s="125"/>
      <c r="I1107" s="33">
        <v>200</v>
      </c>
      <c r="J1107" s="33"/>
      <c r="K1107" s="125"/>
      <c r="L1107" s="125"/>
      <c r="M1107" s="125"/>
      <c r="N1107" s="125" t="s">
        <v>638</v>
      </c>
      <c r="O1107" s="125"/>
      <c r="P1107" s="172"/>
    </row>
    <row r="1108" spans="1:17" ht="20.100000000000001" customHeight="1" x14ac:dyDescent="0.35">
      <c r="A1108" s="170">
        <v>219</v>
      </c>
      <c r="B1108" s="171" t="s">
        <v>364</v>
      </c>
      <c r="C1108" s="170" t="s">
        <v>360</v>
      </c>
      <c r="D1108" s="125" t="s">
        <v>2</v>
      </c>
      <c r="E1108" s="125" t="s">
        <v>319</v>
      </c>
      <c r="F1108" s="125"/>
      <c r="G1108" s="125"/>
      <c r="H1108" s="125"/>
      <c r="I1108" s="126">
        <v>6000</v>
      </c>
      <c r="J1108" s="125"/>
      <c r="K1108" s="125"/>
      <c r="L1108" s="125"/>
      <c r="M1108" s="125"/>
      <c r="N1108" s="125"/>
      <c r="O1108" s="125"/>
      <c r="P1108" s="170" t="s">
        <v>60</v>
      </c>
    </row>
    <row r="1109" spans="1:17" ht="20.100000000000001" customHeight="1" x14ac:dyDescent="0.35">
      <c r="A1109" s="170"/>
      <c r="B1109" s="171"/>
      <c r="C1109" s="170"/>
      <c r="D1109" s="125"/>
      <c r="E1109" s="125" t="s">
        <v>11</v>
      </c>
      <c r="F1109" s="125"/>
      <c r="G1109" s="125"/>
      <c r="H1109" s="125"/>
      <c r="I1109" s="33">
        <v>5400</v>
      </c>
      <c r="J1109" s="33"/>
      <c r="K1109" s="125"/>
      <c r="L1109" s="125"/>
      <c r="M1109" s="125"/>
      <c r="N1109" s="125" t="s">
        <v>638</v>
      </c>
      <c r="O1109" s="125"/>
      <c r="P1109" s="170"/>
    </row>
    <row r="1110" spans="1:17" ht="20.100000000000001" customHeight="1" x14ac:dyDescent="0.35">
      <c r="A1110" s="170">
        <v>220</v>
      </c>
      <c r="B1110" s="171" t="s">
        <v>365</v>
      </c>
      <c r="C1110" s="170" t="s">
        <v>360</v>
      </c>
      <c r="D1110" s="125" t="s">
        <v>2</v>
      </c>
      <c r="E1110" s="125" t="s">
        <v>319</v>
      </c>
      <c r="F1110" s="125"/>
      <c r="G1110" s="125"/>
      <c r="H1110" s="125"/>
      <c r="I1110" s="126"/>
      <c r="J1110" s="125">
        <v>6500</v>
      </c>
      <c r="K1110" s="125"/>
      <c r="L1110" s="125"/>
      <c r="M1110" s="125"/>
      <c r="N1110" s="125"/>
      <c r="O1110" s="125"/>
      <c r="P1110" s="170" t="s">
        <v>61</v>
      </c>
    </row>
    <row r="1111" spans="1:17" ht="20.100000000000001" customHeight="1" x14ac:dyDescent="0.35">
      <c r="A1111" s="170"/>
      <c r="B1111" s="171"/>
      <c r="C1111" s="170"/>
      <c r="D1111" s="125"/>
      <c r="E1111" s="125" t="s">
        <v>11</v>
      </c>
      <c r="F1111" s="125"/>
      <c r="G1111" s="125"/>
      <c r="H1111" s="125"/>
      <c r="I1111" s="33"/>
      <c r="J1111" s="33">
        <v>2800</v>
      </c>
      <c r="K1111" s="125"/>
      <c r="L1111" s="125"/>
      <c r="M1111" s="125"/>
      <c r="N1111" s="125" t="s">
        <v>638</v>
      </c>
      <c r="O1111" s="125"/>
      <c r="P1111" s="170"/>
    </row>
    <row r="1112" spans="1:17" ht="20.100000000000001" customHeight="1" x14ac:dyDescent="0.35">
      <c r="A1112" s="170">
        <v>221</v>
      </c>
      <c r="B1112" s="171" t="s">
        <v>366</v>
      </c>
      <c r="C1112" s="170" t="s">
        <v>360</v>
      </c>
      <c r="D1112" s="125" t="s">
        <v>2</v>
      </c>
      <c r="E1112" s="125" t="s">
        <v>319</v>
      </c>
      <c r="F1112" s="125"/>
      <c r="G1112" s="125"/>
      <c r="H1112" s="125"/>
      <c r="I1112" s="126"/>
      <c r="J1112" s="125"/>
      <c r="K1112" s="125">
        <v>270</v>
      </c>
      <c r="L1112" s="125"/>
      <c r="M1112" s="125"/>
      <c r="N1112" s="125"/>
      <c r="O1112" s="125"/>
      <c r="P1112" s="172" t="s">
        <v>51</v>
      </c>
    </row>
    <row r="1113" spans="1:17" ht="20.100000000000001" customHeight="1" x14ac:dyDescent="0.35">
      <c r="A1113" s="170"/>
      <c r="B1113" s="171"/>
      <c r="C1113" s="170"/>
      <c r="D1113" s="125"/>
      <c r="E1113" s="125" t="s">
        <v>11</v>
      </c>
      <c r="F1113" s="125"/>
      <c r="G1113" s="125"/>
      <c r="H1113" s="125"/>
      <c r="I1113" s="33"/>
      <c r="J1113" s="33"/>
      <c r="K1113" s="33">
        <v>445</v>
      </c>
      <c r="L1113" s="125"/>
      <c r="M1113" s="125"/>
      <c r="N1113" s="125" t="s">
        <v>638</v>
      </c>
      <c r="O1113" s="125"/>
      <c r="P1113" s="172"/>
    </row>
    <row r="1114" spans="1:17" ht="20.100000000000001" customHeight="1" x14ac:dyDescent="0.35">
      <c r="A1114" s="170">
        <v>222</v>
      </c>
      <c r="B1114" s="171" t="s">
        <v>367</v>
      </c>
      <c r="C1114" s="170" t="s">
        <v>360</v>
      </c>
      <c r="D1114" s="125" t="s">
        <v>2</v>
      </c>
      <c r="E1114" s="125" t="s">
        <v>313</v>
      </c>
      <c r="F1114" s="125"/>
      <c r="G1114" s="125"/>
      <c r="H1114" s="125"/>
      <c r="I1114" s="126"/>
      <c r="J1114" s="125"/>
      <c r="K1114" s="125"/>
      <c r="L1114" s="125">
        <v>300</v>
      </c>
      <c r="M1114" s="125"/>
      <c r="N1114" s="125"/>
      <c r="O1114" s="125"/>
      <c r="P1114" s="172" t="s">
        <v>62</v>
      </c>
    </row>
    <row r="1115" spans="1:17" ht="20.100000000000001" customHeight="1" x14ac:dyDescent="0.35">
      <c r="A1115" s="170"/>
      <c r="B1115" s="171"/>
      <c r="C1115" s="170"/>
      <c r="D1115" s="125"/>
      <c r="E1115" s="125" t="s">
        <v>11</v>
      </c>
      <c r="F1115" s="125"/>
      <c r="G1115" s="125"/>
      <c r="H1115" s="125"/>
      <c r="I1115" s="33"/>
      <c r="J1115" s="33"/>
      <c r="K1115" s="33"/>
      <c r="L1115" s="33">
        <v>225</v>
      </c>
      <c r="M1115" s="125"/>
      <c r="N1115" s="125" t="s">
        <v>638</v>
      </c>
      <c r="O1115" s="125"/>
      <c r="P1115" s="172"/>
    </row>
    <row r="1116" spans="1:17" ht="20.100000000000001" customHeight="1" x14ac:dyDescent="0.35">
      <c r="A1116" s="125"/>
      <c r="B1116" s="130" t="s">
        <v>386</v>
      </c>
      <c r="C1116" s="125"/>
      <c r="D1116" s="125"/>
      <c r="E1116" s="125"/>
      <c r="F1116" s="125"/>
      <c r="G1116" s="125"/>
      <c r="H1116" s="125"/>
      <c r="I1116" s="33"/>
      <c r="J1116" s="33"/>
      <c r="K1116" s="125"/>
      <c r="L1116" s="125"/>
      <c r="M1116" s="125"/>
      <c r="N1116" s="125"/>
      <c r="O1116" s="125"/>
      <c r="P1116" s="125"/>
    </row>
    <row r="1117" spans="1:17" ht="20.100000000000001" customHeight="1" x14ac:dyDescent="0.35">
      <c r="A1117" s="170">
        <v>223</v>
      </c>
      <c r="B1117" s="171" t="s">
        <v>368</v>
      </c>
      <c r="C1117" s="170" t="s">
        <v>361</v>
      </c>
      <c r="D1117" s="125" t="s">
        <v>2</v>
      </c>
      <c r="E1117" s="125" t="s">
        <v>318</v>
      </c>
      <c r="F1117" s="125"/>
      <c r="G1117" s="125"/>
      <c r="H1117" s="125"/>
      <c r="I1117" s="126"/>
      <c r="J1117" s="125">
        <v>270</v>
      </c>
      <c r="K1117" s="125"/>
      <c r="L1117" s="125"/>
      <c r="M1117" s="125"/>
      <c r="N1117" s="125"/>
      <c r="O1117" s="125"/>
      <c r="P1117" s="172" t="s">
        <v>63</v>
      </c>
    </row>
    <row r="1118" spans="1:17" ht="20.100000000000001" customHeight="1" x14ac:dyDescent="0.35">
      <c r="A1118" s="170"/>
      <c r="B1118" s="171"/>
      <c r="C1118" s="170"/>
      <c r="D1118" s="125"/>
      <c r="E1118" s="125" t="s">
        <v>11</v>
      </c>
      <c r="F1118" s="125"/>
      <c r="G1118" s="125"/>
      <c r="H1118" s="125"/>
      <c r="I1118" s="33"/>
      <c r="J1118" s="33">
        <v>800</v>
      </c>
      <c r="K1118" s="125"/>
      <c r="L1118" s="125"/>
      <c r="M1118" s="125"/>
      <c r="N1118" s="125" t="s">
        <v>638</v>
      </c>
      <c r="O1118" s="125"/>
      <c r="P1118" s="172"/>
    </row>
    <row r="1119" spans="1:17" ht="20.100000000000001" customHeight="1" x14ac:dyDescent="0.35">
      <c r="A1119" s="132"/>
      <c r="B1119" s="30" t="s">
        <v>243</v>
      </c>
      <c r="C1119" s="132"/>
      <c r="D1119" s="132"/>
      <c r="E1119" s="132"/>
      <c r="F1119" s="132"/>
      <c r="G1119" s="131">
        <f>SUM(G1120:G1123)</f>
        <v>64556.108999999997</v>
      </c>
      <c r="H1119" s="131">
        <f t="shared" ref="H1119" si="44">SUM(H1120:H1123)</f>
        <v>78085.828000000009</v>
      </c>
      <c r="I1119" s="131">
        <f>SUM(I1120:I1123)</f>
        <v>122831.572</v>
      </c>
      <c r="J1119" s="131">
        <f t="shared" ref="J1119:M1119" si="45">SUM(J1120:J1123)</f>
        <v>129054.723</v>
      </c>
      <c r="K1119" s="131">
        <f t="shared" si="45"/>
        <v>109454.35799999999</v>
      </c>
      <c r="L1119" s="131">
        <f t="shared" si="45"/>
        <v>3725</v>
      </c>
      <c r="M1119" s="131">
        <f t="shared" si="45"/>
        <v>0</v>
      </c>
      <c r="N1119" s="133"/>
      <c r="O1119" s="133"/>
      <c r="P1119" s="133"/>
      <c r="Q1119" s="133"/>
    </row>
    <row r="1120" spans="1:17" ht="20.100000000000001" customHeight="1" x14ac:dyDescent="0.35">
      <c r="A1120" s="133"/>
      <c r="B1120" s="30" t="s">
        <v>244</v>
      </c>
      <c r="C1120" s="133"/>
      <c r="D1120" s="133"/>
      <c r="E1120" s="133"/>
      <c r="F1120" s="133"/>
      <c r="G1120" s="131"/>
      <c r="H1120" s="131"/>
      <c r="I1120" s="131">
        <v>0</v>
      </c>
      <c r="J1120" s="131"/>
      <c r="K1120" s="131"/>
      <c r="L1120" s="131"/>
      <c r="M1120" s="131"/>
      <c r="N1120" s="133"/>
      <c r="O1120" s="133"/>
      <c r="P1120" s="133"/>
      <c r="Q1120" s="133"/>
    </row>
    <row r="1121" spans="1:17" ht="20.100000000000001" customHeight="1" x14ac:dyDescent="0.35">
      <c r="A1121" s="133"/>
      <c r="B1121" s="30" t="s">
        <v>245</v>
      </c>
      <c r="C1121" s="133"/>
      <c r="D1121" s="133"/>
      <c r="E1121" s="133"/>
      <c r="F1121" s="133"/>
      <c r="G1121" s="131">
        <f>G1005</f>
        <v>6000</v>
      </c>
      <c r="H1121" s="131">
        <f>H1005</f>
        <v>19000</v>
      </c>
      <c r="I1121" s="131">
        <v>0</v>
      </c>
      <c r="J1121" s="131"/>
      <c r="K1121" s="131"/>
      <c r="L1121" s="131"/>
      <c r="M1121" s="131"/>
      <c r="N1121" s="133"/>
      <c r="O1121" s="133"/>
      <c r="P1121" s="133"/>
      <c r="Q1121" s="133"/>
    </row>
    <row r="1122" spans="1:17" ht="20.100000000000001" customHeight="1" x14ac:dyDescent="0.35">
      <c r="A1122" s="133"/>
      <c r="B1122" s="30" t="s">
        <v>389</v>
      </c>
      <c r="C1122" s="133"/>
      <c r="D1122" s="133"/>
      <c r="E1122" s="133"/>
      <c r="F1122" s="133"/>
      <c r="G1122" s="131">
        <f>G1040+G1023+G1021+G1019+G1009+G1007</f>
        <v>58556.108999999997</v>
      </c>
      <c r="H1122" s="131">
        <f>H1040+H1023+H1021+H1019+H1013+H1009+H1007</f>
        <v>59085.828000000001</v>
      </c>
      <c r="I1122" s="131">
        <f>I1040+I1025+I1023+I1021+I1019+I1011+I1009+I1007</f>
        <v>88911.572</v>
      </c>
      <c r="J1122" s="131">
        <f>J1040+J1025+J1023+J1021+J1019+J1011+J1009+J1007</f>
        <v>98354.722999999998</v>
      </c>
      <c r="K1122" s="131">
        <f>K1040+K1025+K1023+K1021+K1019+K1011+K1009+K1007</f>
        <v>103204.35799999999</v>
      </c>
      <c r="L1122" s="131">
        <v>0</v>
      </c>
      <c r="M1122" s="131">
        <f t="shared" ref="M1122" si="46">M1110</f>
        <v>0</v>
      </c>
      <c r="N1122" s="133"/>
      <c r="O1122" s="133"/>
      <c r="P1122" s="133"/>
      <c r="Q1122" s="133"/>
    </row>
    <row r="1123" spans="1:17" ht="20.100000000000001" customHeight="1" x14ac:dyDescent="0.35">
      <c r="A1123" s="133"/>
      <c r="B1123" s="30" t="s">
        <v>315</v>
      </c>
      <c r="C1123" s="133"/>
      <c r="D1123" s="133"/>
      <c r="E1123" s="133"/>
      <c r="F1123" s="133"/>
      <c r="G1123" s="131">
        <v>0</v>
      </c>
      <c r="H1123" s="131">
        <v>0</v>
      </c>
      <c r="I1123" s="131">
        <f>I1109+I1107+I1105+I1098+I1084+I1077+I1074+I1070+I1065+I1062+I1060+I1057+I1055+I1052+I1032+I1029+I1027</f>
        <v>33920</v>
      </c>
      <c r="J1123" s="131">
        <f>J1118+J1095+J1091+J1087+J1079+J1055+J1050+J1044</f>
        <v>30700</v>
      </c>
      <c r="K1123" s="131">
        <f>K1111+K1102+K1093+K1072+K1048+K1046</f>
        <v>6250</v>
      </c>
      <c r="L1123" s="131">
        <f>L1115+L1100+L1081+L1067</f>
        <v>3725</v>
      </c>
      <c r="M1123" s="131">
        <f>M1113+M1089</f>
        <v>0</v>
      </c>
      <c r="N1123" s="133"/>
      <c r="O1123" s="133"/>
      <c r="P1123" s="133"/>
      <c r="Q1123" s="133"/>
    </row>
    <row r="1124" spans="1:17" ht="60" customHeight="1" x14ac:dyDescent="0.35">
      <c r="A1124" s="25">
        <v>36</v>
      </c>
      <c r="B1124" s="130" t="s">
        <v>956</v>
      </c>
      <c r="C1124" s="125" t="s">
        <v>1070</v>
      </c>
      <c r="D1124" s="125" t="s">
        <v>256</v>
      </c>
      <c r="E1124" s="125" t="s">
        <v>1</v>
      </c>
      <c r="F1124" s="125" t="s">
        <v>2</v>
      </c>
      <c r="G1124" s="128"/>
      <c r="H1124" s="128">
        <v>64.7</v>
      </c>
      <c r="I1124" s="128">
        <v>52</v>
      </c>
      <c r="J1124" s="128">
        <v>50</v>
      </c>
      <c r="K1124" s="128">
        <v>48</v>
      </c>
      <c r="L1124" s="128">
        <v>46</v>
      </c>
      <c r="M1124" s="128">
        <v>44</v>
      </c>
      <c r="N1124" s="125" t="s">
        <v>2</v>
      </c>
      <c r="O1124" s="125" t="s">
        <v>2</v>
      </c>
      <c r="P1124" s="125" t="s">
        <v>2</v>
      </c>
      <c r="Q1124" s="133"/>
    </row>
    <row r="1125" spans="1:17" ht="20.100000000000001" customHeight="1" x14ac:dyDescent="0.35">
      <c r="A1125" s="125"/>
      <c r="B1125" s="32" t="s">
        <v>257</v>
      </c>
      <c r="C1125" s="125"/>
      <c r="D1125" s="125"/>
      <c r="E1125" s="125"/>
      <c r="F1125" s="125"/>
      <c r="G1125" s="128"/>
      <c r="H1125" s="128"/>
      <c r="I1125" s="125"/>
      <c r="J1125" s="128"/>
      <c r="K1125" s="128"/>
      <c r="L1125" s="128"/>
      <c r="M1125" s="128"/>
      <c r="N1125" s="125"/>
      <c r="O1125" s="125"/>
      <c r="P1125" s="125"/>
    </row>
    <row r="1126" spans="1:17" ht="20.100000000000001" customHeight="1" x14ac:dyDescent="0.35">
      <c r="A1126" s="170">
        <v>224</v>
      </c>
      <c r="B1126" s="171" t="s">
        <v>640</v>
      </c>
      <c r="C1126" s="170" t="s">
        <v>1071</v>
      </c>
      <c r="D1126" s="170" t="s">
        <v>2</v>
      </c>
      <c r="E1126" s="125" t="s">
        <v>10</v>
      </c>
      <c r="F1126" s="170" t="s">
        <v>550</v>
      </c>
      <c r="G1126" s="44">
        <v>22.4</v>
      </c>
      <c r="H1126" s="44"/>
      <c r="I1126" s="44"/>
      <c r="J1126" s="44"/>
      <c r="K1126" s="44"/>
      <c r="L1126" s="44"/>
      <c r="M1126" s="44"/>
      <c r="N1126" s="125"/>
      <c r="O1126" s="125"/>
      <c r="P1126" s="125"/>
    </row>
    <row r="1127" spans="1:17" ht="20.100000000000001" customHeight="1" x14ac:dyDescent="0.35">
      <c r="A1127" s="170"/>
      <c r="B1127" s="171"/>
      <c r="C1127" s="170"/>
      <c r="D1127" s="170"/>
      <c r="E1127" s="170" t="s">
        <v>11</v>
      </c>
      <c r="F1127" s="170"/>
      <c r="G1127" s="128">
        <v>40.200000000000003</v>
      </c>
      <c r="H1127" s="128"/>
      <c r="I1127" s="128">
        <v>2611.9349999999999</v>
      </c>
      <c r="J1127" s="128"/>
      <c r="K1127" s="128"/>
      <c r="L1127" s="128"/>
      <c r="M1127" s="128"/>
      <c r="N1127" s="125" t="s">
        <v>286</v>
      </c>
      <c r="O1127" s="125">
        <v>495016028</v>
      </c>
      <c r="P1127" s="125"/>
    </row>
    <row r="1128" spans="1:17" ht="20.100000000000001" customHeight="1" x14ac:dyDescent="0.35">
      <c r="A1128" s="170"/>
      <c r="B1128" s="171"/>
      <c r="C1128" s="170"/>
      <c r="D1128" s="170"/>
      <c r="E1128" s="170"/>
      <c r="F1128" s="170"/>
      <c r="G1128" s="125">
        <v>361.8</v>
      </c>
      <c r="H1128" s="125"/>
      <c r="I1128" s="125"/>
      <c r="J1128" s="125"/>
      <c r="K1128" s="125"/>
      <c r="L1128" s="125"/>
      <c r="M1128" s="125"/>
      <c r="N1128" s="125" t="s">
        <v>29</v>
      </c>
      <c r="O1128" s="125">
        <v>495079011</v>
      </c>
      <c r="P1128" s="125"/>
    </row>
    <row r="1129" spans="1:17" ht="20.100000000000001" customHeight="1" x14ac:dyDescent="0.35">
      <c r="A1129" s="170">
        <v>225</v>
      </c>
      <c r="B1129" s="171" t="s">
        <v>641</v>
      </c>
      <c r="C1129" s="170" t="s">
        <v>1072</v>
      </c>
      <c r="D1129" s="125" t="s">
        <v>2</v>
      </c>
      <c r="E1129" s="125" t="s">
        <v>249</v>
      </c>
      <c r="F1129" s="170" t="s">
        <v>550</v>
      </c>
      <c r="G1129" s="125"/>
      <c r="H1129" s="125"/>
      <c r="I1129" s="125">
        <v>1</v>
      </c>
      <c r="J1129" s="125"/>
      <c r="K1129" s="125"/>
      <c r="L1129" s="125"/>
      <c r="M1129" s="125"/>
      <c r="N1129" s="125"/>
      <c r="O1129" s="125"/>
      <c r="P1129" s="125"/>
    </row>
    <row r="1130" spans="1:17" ht="32.299999999999997" customHeight="1" x14ac:dyDescent="0.35">
      <c r="A1130" s="170"/>
      <c r="B1130" s="171"/>
      <c r="C1130" s="170"/>
      <c r="D1130" s="125"/>
      <c r="E1130" s="125" t="s">
        <v>11</v>
      </c>
      <c r="F1130" s="170"/>
      <c r="G1130" s="128"/>
      <c r="H1130" s="128"/>
      <c r="I1130" s="128" t="s">
        <v>282</v>
      </c>
      <c r="J1130" s="128"/>
      <c r="K1130" s="128"/>
      <c r="L1130" s="128"/>
      <c r="M1130" s="128"/>
      <c r="N1130" s="125" t="s">
        <v>29</v>
      </c>
      <c r="O1130" s="125" t="s">
        <v>118</v>
      </c>
      <c r="P1130" s="125"/>
    </row>
    <row r="1131" spans="1:17" ht="20.100000000000001" customHeight="1" x14ac:dyDescent="0.35">
      <c r="A1131" s="170">
        <v>226</v>
      </c>
      <c r="B1131" s="171" t="s">
        <v>643</v>
      </c>
      <c r="C1131" s="170" t="s">
        <v>1073</v>
      </c>
      <c r="D1131" s="125" t="s">
        <v>2</v>
      </c>
      <c r="E1131" s="125" t="s">
        <v>249</v>
      </c>
      <c r="F1131" s="170" t="s">
        <v>550</v>
      </c>
      <c r="G1131" s="125"/>
      <c r="H1131" s="125"/>
      <c r="I1131" s="125"/>
      <c r="J1131" s="125"/>
      <c r="K1131" s="125"/>
      <c r="L1131" s="125">
        <v>1</v>
      </c>
      <c r="M1131" s="125"/>
      <c r="N1131" s="125"/>
      <c r="O1131" s="125"/>
      <c r="P1131" s="125"/>
    </row>
    <row r="1132" spans="1:17" ht="57.05" customHeight="1" x14ac:dyDescent="0.35">
      <c r="A1132" s="170"/>
      <c r="B1132" s="171"/>
      <c r="C1132" s="170"/>
      <c r="D1132" s="125"/>
      <c r="E1132" s="125" t="s">
        <v>11</v>
      </c>
      <c r="F1132" s="170"/>
      <c r="G1132" s="128"/>
      <c r="H1132" s="128"/>
      <c r="I1132" s="128"/>
      <c r="J1132" s="128"/>
      <c r="K1132" s="128"/>
      <c r="L1132" s="128" t="s">
        <v>282</v>
      </c>
      <c r="M1132" s="128"/>
      <c r="N1132" s="125" t="s">
        <v>29</v>
      </c>
      <c r="O1132" s="125" t="s">
        <v>119</v>
      </c>
      <c r="P1132" s="125"/>
    </row>
    <row r="1133" spans="1:17" ht="20.100000000000001" customHeight="1" x14ac:dyDescent="0.35">
      <c r="A1133" s="139"/>
      <c r="B1133" s="146" t="s">
        <v>1084</v>
      </c>
      <c r="C1133" s="136"/>
      <c r="D1133" s="136"/>
      <c r="E1133" s="136"/>
      <c r="F1133" s="136"/>
      <c r="G1133" s="152"/>
      <c r="H1133" s="140"/>
      <c r="I1133" s="140"/>
      <c r="J1133" s="140"/>
      <c r="K1133" s="140"/>
      <c r="L1133" s="140"/>
      <c r="M1133" s="140"/>
      <c r="N1133" s="140"/>
      <c r="O1133" s="140"/>
      <c r="P1133" s="140"/>
    </row>
    <row r="1134" spans="1:17" ht="20.100000000000001" customHeight="1" x14ac:dyDescent="0.35">
      <c r="A1134" s="139"/>
      <c r="B1134" s="146" t="s">
        <v>1085</v>
      </c>
      <c r="C1134" s="136"/>
      <c r="D1134" s="136"/>
      <c r="E1134" s="136"/>
      <c r="F1134" s="136"/>
      <c r="G1134" s="140"/>
      <c r="H1134" s="140"/>
      <c r="I1134" s="140"/>
      <c r="J1134" s="140"/>
      <c r="K1134" s="140"/>
      <c r="L1134" s="140"/>
      <c r="M1134" s="140"/>
      <c r="N1134" s="140"/>
      <c r="O1134" s="140"/>
      <c r="P1134" s="140"/>
    </row>
    <row r="1135" spans="1:17" ht="64.55" customHeight="1" x14ac:dyDescent="0.35">
      <c r="A1135" s="136"/>
      <c r="B1135" s="135" t="s">
        <v>1086</v>
      </c>
      <c r="C1135" s="136" t="s">
        <v>1077</v>
      </c>
      <c r="D1135" s="136" t="s">
        <v>1078</v>
      </c>
      <c r="E1135" s="136" t="s">
        <v>464</v>
      </c>
      <c r="F1135" s="136" t="s">
        <v>2</v>
      </c>
      <c r="G1135" s="136">
        <v>31051</v>
      </c>
      <c r="H1135" s="139">
        <v>30288</v>
      </c>
      <c r="I1135" s="136">
        <v>30150</v>
      </c>
      <c r="J1135" s="136">
        <v>30100</v>
      </c>
      <c r="K1135" s="136">
        <v>30200</v>
      </c>
      <c r="L1135" s="136">
        <v>30177</v>
      </c>
      <c r="M1135" s="136">
        <v>30145</v>
      </c>
      <c r="N1135" s="136" t="s">
        <v>2</v>
      </c>
      <c r="O1135" s="136" t="s">
        <v>2</v>
      </c>
      <c r="P1135" s="136" t="s">
        <v>2</v>
      </c>
    </row>
    <row r="1136" spans="1:17" ht="69.8" customHeight="1" x14ac:dyDescent="0.35">
      <c r="A1136" s="136">
        <v>227</v>
      </c>
      <c r="B1136" s="135" t="s">
        <v>1086</v>
      </c>
      <c r="C1136" s="136" t="s">
        <v>1079</v>
      </c>
      <c r="D1136" s="136" t="s">
        <v>2</v>
      </c>
      <c r="E1136" s="136" t="s">
        <v>407</v>
      </c>
      <c r="F1136" s="136" t="s">
        <v>269</v>
      </c>
      <c r="G1136" s="153"/>
      <c r="H1136" s="153"/>
      <c r="I1136" s="153">
        <v>26647</v>
      </c>
      <c r="J1136" s="153">
        <v>26647</v>
      </c>
      <c r="K1136" s="153">
        <v>26647</v>
      </c>
      <c r="L1136" s="153">
        <v>26647</v>
      </c>
      <c r="M1136" s="153">
        <v>26647</v>
      </c>
      <c r="N1136" s="136"/>
      <c r="O1136" s="136"/>
      <c r="P1136" s="136"/>
    </row>
    <row r="1137" spans="1:16" ht="117.7" customHeight="1" x14ac:dyDescent="0.35">
      <c r="A1137" s="136"/>
      <c r="B1137" s="135" t="s">
        <v>1088</v>
      </c>
      <c r="C1137" s="136" t="s">
        <v>1077</v>
      </c>
      <c r="D1137" s="136" t="s">
        <v>1078</v>
      </c>
      <c r="E1137" s="136" t="s">
        <v>1</v>
      </c>
      <c r="F1137" s="136" t="s">
        <v>2</v>
      </c>
      <c r="G1137" s="136">
        <v>44.3</v>
      </c>
      <c r="H1137" s="136">
        <v>45</v>
      </c>
      <c r="I1137" s="136">
        <v>45</v>
      </c>
      <c r="J1137" s="136">
        <v>45</v>
      </c>
      <c r="K1137" s="136">
        <v>45</v>
      </c>
      <c r="L1137" s="136">
        <v>45</v>
      </c>
      <c r="M1137" s="136">
        <v>45</v>
      </c>
      <c r="N1137" s="136" t="s">
        <v>2</v>
      </c>
      <c r="O1137" s="136" t="s">
        <v>2</v>
      </c>
      <c r="P1137" s="136" t="s">
        <v>2</v>
      </c>
    </row>
    <row r="1138" spans="1:16" ht="73.55" customHeight="1" x14ac:dyDescent="0.35">
      <c r="A1138" s="139">
        <v>228</v>
      </c>
      <c r="B1138" s="135" t="s">
        <v>1087</v>
      </c>
      <c r="C1138" s="136" t="s">
        <v>1079</v>
      </c>
      <c r="D1138" s="136">
        <f>$D$1127</f>
        <v>0</v>
      </c>
      <c r="E1138" s="136" t="s">
        <v>268</v>
      </c>
      <c r="F1138" s="136" t="s">
        <v>269</v>
      </c>
      <c r="G1138" s="136"/>
      <c r="H1138" s="136"/>
      <c r="I1138" s="136">
        <v>4</v>
      </c>
      <c r="J1138" s="136">
        <v>4</v>
      </c>
      <c r="K1138" s="136">
        <v>4</v>
      </c>
      <c r="L1138" s="136">
        <v>4</v>
      </c>
      <c r="M1138" s="136">
        <v>4</v>
      </c>
      <c r="N1138" s="136"/>
      <c r="O1138" s="136"/>
      <c r="P1138" s="136"/>
    </row>
    <row r="1139" spans="1:16" ht="63.7" customHeight="1" x14ac:dyDescent="0.35">
      <c r="A1139" s="136"/>
      <c r="B1139" s="135" t="s">
        <v>1089</v>
      </c>
      <c r="C1139" s="136" t="s">
        <v>1077</v>
      </c>
      <c r="D1139" s="136" t="s">
        <v>295</v>
      </c>
      <c r="E1139" s="136" t="s">
        <v>1</v>
      </c>
      <c r="F1139" s="136" t="s">
        <v>2</v>
      </c>
      <c r="G1139" s="136">
        <v>31</v>
      </c>
      <c r="H1139" s="136">
        <v>31</v>
      </c>
      <c r="I1139" s="136">
        <v>32</v>
      </c>
      <c r="J1139" s="136">
        <v>34</v>
      </c>
      <c r="K1139" s="136">
        <v>35</v>
      </c>
      <c r="L1139" s="136">
        <v>37</v>
      </c>
      <c r="M1139" s="136">
        <v>37</v>
      </c>
      <c r="N1139" s="136" t="s">
        <v>2</v>
      </c>
      <c r="O1139" s="136" t="s">
        <v>2</v>
      </c>
      <c r="P1139" s="136" t="s">
        <v>2</v>
      </c>
    </row>
    <row r="1140" spans="1:16" ht="68.3" customHeight="1" x14ac:dyDescent="0.35">
      <c r="A1140" s="136">
        <v>229</v>
      </c>
      <c r="B1140" s="135" t="s">
        <v>461</v>
      </c>
      <c r="C1140" s="136" t="s">
        <v>1079</v>
      </c>
      <c r="D1140" s="136" t="s">
        <v>2</v>
      </c>
      <c r="E1140" s="136" t="s">
        <v>11</v>
      </c>
      <c r="F1140" s="136" t="s">
        <v>424</v>
      </c>
      <c r="G1140" s="154">
        <v>10639.9</v>
      </c>
      <c r="H1140" s="141">
        <v>11202.17</v>
      </c>
      <c r="I1140" s="141">
        <v>11119.2</v>
      </c>
      <c r="J1140" s="141">
        <v>12550.5</v>
      </c>
      <c r="K1140" s="141">
        <v>12750.2</v>
      </c>
      <c r="L1140" s="141">
        <v>13500</v>
      </c>
      <c r="M1140" s="141">
        <v>15200</v>
      </c>
      <c r="N1140" s="136" t="s">
        <v>117</v>
      </c>
      <c r="O1140" s="136" t="s">
        <v>122</v>
      </c>
      <c r="P1140" s="136"/>
    </row>
    <row r="1141" spans="1:16" ht="58.6" customHeight="1" x14ac:dyDescent="0.35">
      <c r="A1141" s="136"/>
      <c r="B1141" s="135" t="s">
        <v>1090</v>
      </c>
      <c r="C1141" s="136" t="s">
        <v>1077</v>
      </c>
      <c r="D1141" s="136" t="s">
        <v>295</v>
      </c>
      <c r="E1141" s="136" t="s">
        <v>123</v>
      </c>
      <c r="F1141" s="136" t="s">
        <v>2</v>
      </c>
      <c r="G1141" s="136" t="s">
        <v>3</v>
      </c>
      <c r="H1141" s="136">
        <v>2</v>
      </c>
      <c r="I1141" s="136">
        <v>2</v>
      </c>
      <c r="J1141" s="136">
        <v>2</v>
      </c>
      <c r="K1141" s="136">
        <v>2</v>
      </c>
      <c r="L1141" s="136">
        <v>2</v>
      </c>
      <c r="M1141" s="136">
        <v>2</v>
      </c>
      <c r="N1141" s="136" t="s">
        <v>2</v>
      </c>
      <c r="O1141" s="136" t="s">
        <v>2</v>
      </c>
      <c r="P1141" s="136" t="s">
        <v>2</v>
      </c>
    </row>
    <row r="1142" spans="1:16" ht="60" customHeight="1" x14ac:dyDescent="0.35">
      <c r="A1142" s="136">
        <v>230</v>
      </c>
      <c r="B1142" s="135" t="s">
        <v>1091</v>
      </c>
      <c r="C1142" s="136" t="s">
        <v>1079</v>
      </c>
      <c r="D1142" s="136" t="s">
        <v>2</v>
      </c>
      <c r="E1142" s="136" t="s">
        <v>1074</v>
      </c>
      <c r="F1142" s="136" t="s">
        <v>269</v>
      </c>
      <c r="G1142" s="136"/>
      <c r="H1142" s="136"/>
      <c r="I1142" s="136">
        <v>2</v>
      </c>
      <c r="J1142" s="136">
        <v>3</v>
      </c>
      <c r="K1142" s="136">
        <v>3</v>
      </c>
      <c r="L1142" s="136">
        <v>3</v>
      </c>
      <c r="M1142" s="136">
        <v>3</v>
      </c>
      <c r="N1142" s="136"/>
      <c r="O1142" s="136"/>
      <c r="P1142" s="136"/>
    </row>
    <row r="1143" spans="1:16" ht="75.75" customHeight="1" x14ac:dyDescent="0.35">
      <c r="A1143" s="136"/>
      <c r="B1143" s="135" t="s">
        <v>1092</v>
      </c>
      <c r="C1143" s="136" t="s">
        <v>1077</v>
      </c>
      <c r="D1143" s="136" t="s">
        <v>295</v>
      </c>
      <c r="E1143" s="136" t="s">
        <v>464</v>
      </c>
      <c r="F1143" s="136" t="s">
        <v>2</v>
      </c>
      <c r="G1143" s="136">
        <v>1</v>
      </c>
      <c r="H1143" s="136">
        <v>0</v>
      </c>
      <c r="I1143" s="136">
        <v>1</v>
      </c>
      <c r="J1143" s="136">
        <v>1</v>
      </c>
      <c r="K1143" s="136">
        <v>1</v>
      </c>
      <c r="L1143" s="136">
        <v>1</v>
      </c>
      <c r="M1143" s="136">
        <v>1</v>
      </c>
      <c r="N1143" s="136" t="s">
        <v>2</v>
      </c>
      <c r="O1143" s="136" t="s">
        <v>2</v>
      </c>
      <c r="P1143" s="136" t="s">
        <v>2</v>
      </c>
    </row>
    <row r="1144" spans="1:16" ht="57.75" customHeight="1" x14ac:dyDescent="0.35">
      <c r="A1144" s="136">
        <v>231</v>
      </c>
      <c r="B1144" s="135" t="s">
        <v>1093</v>
      </c>
      <c r="C1144" s="136" t="s">
        <v>1079</v>
      </c>
      <c r="D1144" s="136" t="s">
        <v>295</v>
      </c>
      <c r="E1144" s="136" t="s">
        <v>464</v>
      </c>
      <c r="F1144" s="136" t="s">
        <v>269</v>
      </c>
      <c r="G1144" s="136"/>
      <c r="H1144" s="136"/>
      <c r="I1144" s="136">
        <v>4</v>
      </c>
      <c r="J1144" s="136">
        <v>5</v>
      </c>
      <c r="K1144" s="136">
        <v>7</v>
      </c>
      <c r="L1144" s="136">
        <v>7</v>
      </c>
      <c r="M1144" s="136">
        <v>7</v>
      </c>
      <c r="N1144" s="136"/>
      <c r="O1144" s="136"/>
      <c r="P1144" s="136"/>
    </row>
    <row r="1145" spans="1:16" ht="69.8" customHeight="1" x14ac:dyDescent="0.35">
      <c r="A1145" s="136"/>
      <c r="B1145" s="148" t="s">
        <v>1094</v>
      </c>
      <c r="C1145" s="136" t="s">
        <v>1077</v>
      </c>
      <c r="D1145" s="136" t="s">
        <v>295</v>
      </c>
      <c r="E1145" s="136" t="s">
        <v>268</v>
      </c>
      <c r="F1145" s="136" t="s">
        <v>2</v>
      </c>
      <c r="G1145" s="155">
        <v>35</v>
      </c>
      <c r="H1145" s="139">
        <v>40</v>
      </c>
      <c r="I1145" s="136">
        <v>41</v>
      </c>
      <c r="J1145" s="136">
        <v>42</v>
      </c>
      <c r="K1145" s="136">
        <v>43</v>
      </c>
      <c r="L1145" s="136">
        <v>44</v>
      </c>
      <c r="M1145" s="136">
        <v>45</v>
      </c>
      <c r="N1145" s="136" t="s">
        <v>2</v>
      </c>
      <c r="O1145" s="136" t="s">
        <v>2</v>
      </c>
      <c r="P1145" s="136" t="s">
        <v>2</v>
      </c>
    </row>
    <row r="1146" spans="1:16" ht="149.30000000000001" customHeight="1" x14ac:dyDescent="0.35">
      <c r="A1146" s="139">
        <v>232</v>
      </c>
      <c r="B1146" s="135" t="s">
        <v>1095</v>
      </c>
      <c r="C1146" s="136" t="s">
        <v>1079</v>
      </c>
      <c r="D1146" s="136" t="s">
        <v>295</v>
      </c>
      <c r="E1146" s="136" t="s">
        <v>1082</v>
      </c>
      <c r="F1146" s="136" t="s">
        <v>269</v>
      </c>
      <c r="G1146" s="136"/>
      <c r="H1146" s="136"/>
      <c r="I1146" s="136">
        <v>13</v>
      </c>
      <c r="J1146" s="136">
        <v>13</v>
      </c>
      <c r="K1146" s="136">
        <v>13</v>
      </c>
      <c r="L1146" s="136">
        <v>13</v>
      </c>
      <c r="M1146" s="136">
        <v>13</v>
      </c>
      <c r="N1146" s="136"/>
      <c r="O1146" s="136"/>
      <c r="P1146" s="136"/>
    </row>
    <row r="1147" spans="1:16" ht="133.5" customHeight="1" x14ac:dyDescent="0.35">
      <c r="A1147" s="136"/>
      <c r="B1147" s="148" t="s">
        <v>1096</v>
      </c>
      <c r="C1147" s="136" t="s">
        <v>1083</v>
      </c>
      <c r="D1147" s="136" t="s">
        <v>1078</v>
      </c>
      <c r="E1147" s="136" t="s">
        <v>1</v>
      </c>
      <c r="F1147" s="136" t="s">
        <v>2</v>
      </c>
      <c r="G1147" s="136" t="s">
        <v>3</v>
      </c>
      <c r="H1147" s="136">
        <v>75</v>
      </c>
      <c r="I1147" s="136">
        <v>77</v>
      </c>
      <c r="J1147" s="136">
        <v>80</v>
      </c>
      <c r="K1147" s="136">
        <v>83</v>
      </c>
      <c r="L1147" s="136">
        <v>85</v>
      </c>
      <c r="M1147" s="136">
        <v>87</v>
      </c>
      <c r="N1147" s="136" t="s">
        <v>2</v>
      </c>
      <c r="O1147" s="136" t="s">
        <v>2</v>
      </c>
      <c r="P1147" s="136" t="s">
        <v>2</v>
      </c>
    </row>
    <row r="1148" spans="1:16" ht="108" customHeight="1" x14ac:dyDescent="0.35">
      <c r="A1148" s="139">
        <v>233</v>
      </c>
      <c r="B1148" s="135" t="s">
        <v>1097</v>
      </c>
      <c r="C1148" s="136" t="s">
        <v>1079</v>
      </c>
      <c r="D1148" s="136">
        <f>$D$1138</f>
        <v>0</v>
      </c>
      <c r="E1148" s="136" t="s">
        <v>1081</v>
      </c>
      <c r="F1148" s="136" t="s">
        <v>269</v>
      </c>
      <c r="G1148" s="136"/>
      <c r="H1148" s="136"/>
      <c r="I1148" s="136">
        <v>4</v>
      </c>
      <c r="J1148" s="136">
        <v>4</v>
      </c>
      <c r="K1148" s="136">
        <v>4</v>
      </c>
      <c r="L1148" s="136">
        <v>4</v>
      </c>
      <c r="M1148" s="136">
        <v>4</v>
      </c>
      <c r="N1148" s="136"/>
      <c r="O1148" s="136"/>
      <c r="P1148" s="136"/>
    </row>
    <row r="1149" spans="1:16" ht="68.3" customHeight="1" x14ac:dyDescent="0.35">
      <c r="A1149" s="136"/>
      <c r="B1149" s="148" t="s">
        <v>1098</v>
      </c>
      <c r="C1149" s="136" t="s">
        <v>1077</v>
      </c>
      <c r="D1149" s="136" t="s">
        <v>295</v>
      </c>
      <c r="E1149" s="136" t="s">
        <v>1</v>
      </c>
      <c r="F1149" s="136" t="s">
        <v>2</v>
      </c>
      <c r="G1149" s="136" t="s">
        <v>3</v>
      </c>
      <c r="H1149" s="136">
        <v>19</v>
      </c>
      <c r="I1149" s="136">
        <v>20</v>
      </c>
      <c r="J1149" s="136">
        <v>40</v>
      </c>
      <c r="K1149" s="136">
        <v>40</v>
      </c>
      <c r="L1149" s="136">
        <v>60</v>
      </c>
      <c r="M1149" s="136">
        <v>60</v>
      </c>
      <c r="N1149" s="136" t="s">
        <v>2</v>
      </c>
      <c r="O1149" s="136" t="s">
        <v>2</v>
      </c>
      <c r="P1149" s="136" t="s">
        <v>2</v>
      </c>
    </row>
    <row r="1150" spans="1:16" ht="45.7" customHeight="1" x14ac:dyDescent="0.35">
      <c r="A1150" s="139">
        <v>234</v>
      </c>
      <c r="B1150" s="135" t="s">
        <v>1075</v>
      </c>
      <c r="C1150" s="136" t="s">
        <v>1079</v>
      </c>
      <c r="D1150" s="136" t="s">
        <v>295</v>
      </c>
      <c r="E1150" s="136" t="s">
        <v>268</v>
      </c>
      <c r="F1150" s="136" t="s">
        <v>269</v>
      </c>
      <c r="G1150" s="136"/>
      <c r="H1150" s="136"/>
      <c r="I1150" s="136">
        <v>1</v>
      </c>
      <c r="J1150" s="136">
        <v>3</v>
      </c>
      <c r="K1150" s="136">
        <v>3</v>
      </c>
      <c r="L1150" s="136">
        <v>3</v>
      </c>
      <c r="M1150" s="136">
        <v>3</v>
      </c>
      <c r="N1150" s="136"/>
      <c r="O1150" s="136"/>
      <c r="P1150" s="136"/>
    </row>
    <row r="1151" spans="1:16" ht="58.6" customHeight="1" x14ac:dyDescent="0.35">
      <c r="A1151" s="136"/>
      <c r="B1151" s="148" t="s">
        <v>1076</v>
      </c>
      <c r="C1151" s="136" t="s">
        <v>1077</v>
      </c>
      <c r="D1151" s="136" t="s">
        <v>295</v>
      </c>
      <c r="E1151" s="136" t="s">
        <v>1</v>
      </c>
      <c r="F1151" s="136" t="s">
        <v>2</v>
      </c>
      <c r="G1151" s="136">
        <v>100</v>
      </c>
      <c r="H1151" s="136">
        <v>100</v>
      </c>
      <c r="I1151" s="136">
        <v>100</v>
      </c>
      <c r="J1151" s="136">
        <v>100</v>
      </c>
      <c r="K1151" s="136">
        <v>100</v>
      </c>
      <c r="L1151" s="136">
        <v>100</v>
      </c>
      <c r="M1151" s="136">
        <v>100</v>
      </c>
      <c r="N1151" s="136" t="s">
        <v>2</v>
      </c>
      <c r="O1151" s="136" t="s">
        <v>2</v>
      </c>
      <c r="P1151" s="136" t="s">
        <v>2</v>
      </c>
    </row>
    <row r="1152" spans="1:16" ht="60.8" customHeight="1" x14ac:dyDescent="0.35">
      <c r="A1152" s="139">
        <v>235</v>
      </c>
      <c r="B1152" s="135" t="s">
        <v>1099</v>
      </c>
      <c r="C1152" s="136" t="s">
        <v>1079</v>
      </c>
      <c r="D1152" s="136" t="s">
        <v>295</v>
      </c>
      <c r="E1152" s="136" t="s">
        <v>1</v>
      </c>
      <c r="F1152" s="136" t="s">
        <v>269</v>
      </c>
      <c r="G1152" s="136"/>
      <c r="H1152" s="136"/>
      <c r="I1152" s="136">
        <v>100</v>
      </c>
      <c r="J1152" s="136">
        <v>100</v>
      </c>
      <c r="K1152" s="136">
        <v>100</v>
      </c>
      <c r="L1152" s="136">
        <v>100</v>
      </c>
      <c r="M1152" s="136">
        <v>100</v>
      </c>
      <c r="N1152" s="136"/>
      <c r="O1152" s="136"/>
      <c r="P1152" s="136"/>
    </row>
    <row r="1153" spans="1:16" ht="146.25" customHeight="1" x14ac:dyDescent="0.35">
      <c r="A1153" s="136"/>
      <c r="B1153" s="148" t="s">
        <v>922</v>
      </c>
      <c r="C1153" s="136" t="s">
        <v>473</v>
      </c>
      <c r="D1153" s="136" t="s">
        <v>295</v>
      </c>
      <c r="E1153" s="136" t="s">
        <v>1</v>
      </c>
      <c r="F1153" s="136" t="s">
        <v>2</v>
      </c>
      <c r="G1153" s="136" t="s">
        <v>3</v>
      </c>
      <c r="H1153" s="136">
        <v>87</v>
      </c>
      <c r="I1153" s="136">
        <v>87</v>
      </c>
      <c r="J1153" s="136">
        <v>90</v>
      </c>
      <c r="K1153" s="136">
        <v>90</v>
      </c>
      <c r="L1153" s="136">
        <v>100</v>
      </c>
      <c r="M1153" s="136">
        <v>100</v>
      </c>
      <c r="N1153" s="136" t="s">
        <v>2</v>
      </c>
      <c r="O1153" s="136" t="s">
        <v>2</v>
      </c>
      <c r="P1153" s="136" t="s">
        <v>2</v>
      </c>
    </row>
    <row r="1154" spans="1:16" ht="45.7" customHeight="1" x14ac:dyDescent="0.35">
      <c r="A1154" s="136">
        <v>236</v>
      </c>
      <c r="B1154" s="135" t="s">
        <v>1100</v>
      </c>
      <c r="C1154" s="136" t="s">
        <v>1079</v>
      </c>
      <c r="D1154" s="136" t="s">
        <v>295</v>
      </c>
      <c r="E1154" s="136" t="s">
        <v>268</v>
      </c>
      <c r="F1154" s="136" t="s">
        <v>269</v>
      </c>
      <c r="G1154" s="136"/>
      <c r="H1154" s="136"/>
      <c r="I1154" s="136">
        <v>1</v>
      </c>
      <c r="J1154" s="136">
        <v>1</v>
      </c>
      <c r="K1154" s="136">
        <v>1</v>
      </c>
      <c r="L1154" s="136">
        <v>1</v>
      </c>
      <c r="M1154" s="136">
        <v>1</v>
      </c>
      <c r="N1154" s="136"/>
      <c r="O1154" s="136"/>
      <c r="P1154" s="136"/>
    </row>
    <row r="1155" spans="1:16" ht="79.5" customHeight="1" x14ac:dyDescent="0.35">
      <c r="A1155" s="136"/>
      <c r="B1155" s="148" t="s">
        <v>1101</v>
      </c>
      <c r="C1155" s="136" t="s">
        <v>1077</v>
      </c>
      <c r="D1155" s="136" t="s">
        <v>1078</v>
      </c>
      <c r="E1155" s="136" t="s">
        <v>1</v>
      </c>
      <c r="F1155" s="136" t="s">
        <v>2</v>
      </c>
      <c r="G1155" s="136" t="s">
        <v>3</v>
      </c>
      <c r="H1155" s="136">
        <v>3</v>
      </c>
      <c r="I1155" s="136">
        <v>3</v>
      </c>
      <c r="J1155" s="136">
        <v>3</v>
      </c>
      <c r="K1155" s="136">
        <v>3</v>
      </c>
      <c r="L1155" s="136">
        <v>3</v>
      </c>
      <c r="M1155" s="136">
        <v>3</v>
      </c>
      <c r="N1155" s="136" t="s">
        <v>2</v>
      </c>
      <c r="O1155" s="136" t="s">
        <v>2</v>
      </c>
      <c r="P1155" s="136" t="s">
        <v>2</v>
      </c>
    </row>
    <row r="1156" spans="1:16" ht="67.599999999999994" customHeight="1" x14ac:dyDescent="0.35">
      <c r="A1156" s="139">
        <v>237</v>
      </c>
      <c r="B1156" s="135" t="s">
        <v>1102</v>
      </c>
      <c r="C1156" s="136" t="s">
        <v>1079</v>
      </c>
      <c r="D1156" s="136" t="str">
        <f>$D$1145</f>
        <v>Әкімшілік деректер</v>
      </c>
      <c r="E1156" s="136" t="s">
        <v>1080</v>
      </c>
      <c r="F1156" s="136" t="s">
        <v>269</v>
      </c>
      <c r="G1156" s="136"/>
      <c r="H1156" s="136"/>
      <c r="I1156" s="136">
        <v>1</v>
      </c>
      <c r="J1156" s="136">
        <v>1</v>
      </c>
      <c r="K1156" s="136">
        <v>1</v>
      </c>
      <c r="L1156" s="136">
        <v>1</v>
      </c>
      <c r="M1156" s="136">
        <v>1</v>
      </c>
      <c r="N1156" s="136"/>
      <c r="O1156" s="136"/>
      <c r="P1156" s="136"/>
    </row>
    <row r="1157" spans="1:16" ht="20.100000000000001" customHeight="1" x14ac:dyDescent="0.35">
      <c r="A1157" s="151"/>
      <c r="B1157" s="30" t="s">
        <v>243</v>
      </c>
      <c r="C1157" s="133"/>
      <c r="D1157" s="133"/>
      <c r="E1157" s="133"/>
      <c r="F1157" s="133"/>
      <c r="G1157" s="131">
        <f>G1159</f>
        <v>10639.9</v>
      </c>
      <c r="H1157" s="131">
        <f t="shared" ref="H1157:M1157" si="47">H1159</f>
        <v>11202.17</v>
      </c>
      <c r="I1157" s="131">
        <f t="shared" si="47"/>
        <v>11119.2</v>
      </c>
      <c r="J1157" s="131">
        <f t="shared" si="47"/>
        <v>12550.5</v>
      </c>
      <c r="K1157" s="131">
        <f t="shared" si="47"/>
        <v>12750.2</v>
      </c>
      <c r="L1157" s="131">
        <f t="shared" si="47"/>
        <v>13500</v>
      </c>
      <c r="M1157" s="131">
        <f t="shared" si="47"/>
        <v>15200</v>
      </c>
      <c r="N1157" s="133"/>
      <c r="O1157" s="133"/>
      <c r="P1157" s="133"/>
    </row>
    <row r="1158" spans="1:16" ht="20.100000000000001" customHeight="1" x14ac:dyDescent="0.35">
      <c r="A1158" s="151"/>
      <c r="B1158" s="30" t="s">
        <v>244</v>
      </c>
      <c r="C1158" s="133"/>
      <c r="D1158" s="133"/>
      <c r="E1158" s="133"/>
      <c r="F1158" s="133"/>
      <c r="G1158" s="131"/>
      <c r="H1158" s="131"/>
      <c r="I1158" s="131"/>
      <c r="J1158" s="131"/>
      <c r="K1158" s="131"/>
      <c r="L1158" s="131"/>
      <c r="M1158" s="131"/>
      <c r="N1158" s="133"/>
      <c r="O1158" s="133"/>
      <c r="P1158" s="133"/>
    </row>
    <row r="1159" spans="1:16" ht="20.100000000000001" customHeight="1" x14ac:dyDescent="0.35">
      <c r="A1159" s="151"/>
      <c r="B1159" s="30" t="s">
        <v>245</v>
      </c>
      <c r="C1159" s="133"/>
      <c r="D1159" s="133"/>
      <c r="E1159" s="133"/>
      <c r="F1159" s="133"/>
      <c r="G1159" s="131">
        <f>G1140</f>
        <v>10639.9</v>
      </c>
      <c r="H1159" s="131">
        <f t="shared" ref="H1159:M1159" si="48">H1140</f>
        <v>11202.17</v>
      </c>
      <c r="I1159" s="131">
        <f t="shared" si="48"/>
        <v>11119.2</v>
      </c>
      <c r="J1159" s="131">
        <f t="shared" si="48"/>
        <v>12550.5</v>
      </c>
      <c r="K1159" s="131">
        <f t="shared" si="48"/>
        <v>12750.2</v>
      </c>
      <c r="L1159" s="131">
        <f t="shared" si="48"/>
        <v>13500</v>
      </c>
      <c r="M1159" s="131">
        <f t="shared" si="48"/>
        <v>15200</v>
      </c>
      <c r="N1159" s="133"/>
      <c r="O1159" s="133"/>
      <c r="P1159" s="133"/>
    </row>
    <row r="1160" spans="1:16" ht="20.100000000000001" customHeight="1" x14ac:dyDescent="0.35">
      <c r="A1160" s="151"/>
      <c r="B1160" s="30" t="s">
        <v>389</v>
      </c>
      <c r="C1160" s="133"/>
      <c r="D1160" s="133"/>
      <c r="E1160" s="133"/>
      <c r="F1160" s="133"/>
      <c r="G1160" s="131"/>
      <c r="H1160" s="131"/>
      <c r="I1160" s="131"/>
      <c r="J1160" s="131"/>
      <c r="K1160" s="131"/>
      <c r="L1160" s="131"/>
      <c r="M1160" s="131"/>
      <c r="N1160" s="133"/>
      <c r="O1160" s="133"/>
      <c r="P1160" s="133"/>
    </row>
    <row r="1161" spans="1:16" ht="20.100000000000001" customHeight="1" x14ac:dyDescent="0.35">
      <c r="A1161" s="151"/>
      <c r="B1161" s="30" t="s">
        <v>315</v>
      </c>
      <c r="C1161" s="133"/>
      <c r="D1161" s="133"/>
      <c r="E1161" s="133"/>
      <c r="F1161" s="133"/>
      <c r="G1161" s="131"/>
      <c r="H1161" s="131"/>
      <c r="I1161" s="131"/>
      <c r="J1161" s="131"/>
      <c r="K1161" s="131"/>
      <c r="L1161" s="131"/>
      <c r="M1161" s="131"/>
      <c r="N1161" s="133"/>
      <c r="O1161" s="133"/>
      <c r="P1161" s="133"/>
    </row>
    <row r="1162" spans="1:16" ht="39.75" customHeight="1" x14ac:dyDescent="0.35">
      <c r="A1162" s="148"/>
      <c r="B1162" s="130" t="s">
        <v>720</v>
      </c>
      <c r="C1162" s="140"/>
      <c r="D1162" s="140"/>
      <c r="E1162" s="140"/>
      <c r="F1162" s="140"/>
      <c r="G1162" s="156">
        <v>75610.7</v>
      </c>
      <c r="H1162" s="156">
        <v>89300.7</v>
      </c>
      <c r="I1162" s="156">
        <v>135376.20000000001</v>
      </c>
      <c r="J1162" s="156">
        <v>151218.70000000001</v>
      </c>
      <c r="K1162" s="156">
        <v>127518.1</v>
      </c>
      <c r="L1162" s="156">
        <v>17538.5</v>
      </c>
      <c r="M1162" s="156">
        <v>16958.5</v>
      </c>
      <c r="N1162" s="140"/>
      <c r="O1162" s="140"/>
      <c r="P1162" s="140"/>
    </row>
    <row r="1163" spans="1:16" ht="28.55" customHeight="1" x14ac:dyDescent="0.35">
      <c r="A1163" s="148"/>
      <c r="B1163" s="130" t="s">
        <v>244</v>
      </c>
      <c r="C1163" s="140"/>
      <c r="D1163" s="140"/>
      <c r="E1163" s="140"/>
      <c r="F1163" s="140"/>
      <c r="G1163" s="156">
        <v>0</v>
      </c>
      <c r="H1163" s="156">
        <v>0</v>
      </c>
      <c r="I1163" s="156">
        <v>0</v>
      </c>
      <c r="J1163" s="156">
        <v>0</v>
      </c>
      <c r="K1163" s="156">
        <v>0</v>
      </c>
      <c r="L1163" s="156">
        <v>0</v>
      </c>
      <c r="M1163" s="156">
        <v>0</v>
      </c>
      <c r="N1163" s="140"/>
      <c r="O1163" s="140"/>
      <c r="P1163" s="140"/>
    </row>
    <row r="1164" spans="1:16" ht="20.100000000000001" customHeight="1" x14ac:dyDescent="0.35">
      <c r="A1164" s="148"/>
      <c r="B1164" s="130" t="s">
        <v>245</v>
      </c>
      <c r="C1164" s="140"/>
      <c r="D1164" s="140"/>
      <c r="E1164" s="140"/>
      <c r="F1164" s="140"/>
      <c r="G1164" s="156">
        <v>17001.7</v>
      </c>
      <c r="H1164" s="156">
        <v>30202.2</v>
      </c>
      <c r="I1164" s="156">
        <v>11119.2</v>
      </c>
      <c r="J1164" s="156">
        <v>12550.5</v>
      </c>
      <c r="K1164" s="156">
        <v>12750.2</v>
      </c>
      <c r="L1164" s="156">
        <v>13500</v>
      </c>
      <c r="M1164" s="156">
        <v>15200</v>
      </c>
      <c r="N1164" s="140"/>
      <c r="O1164" s="140"/>
      <c r="P1164" s="140"/>
    </row>
    <row r="1165" spans="1:16" ht="20.100000000000001" customHeight="1" x14ac:dyDescent="0.35">
      <c r="A1165" s="148"/>
      <c r="B1165" s="130" t="s">
        <v>246</v>
      </c>
      <c r="C1165" s="140"/>
      <c r="D1165" s="140"/>
      <c r="E1165" s="140"/>
      <c r="F1165" s="140"/>
      <c r="G1165" s="156">
        <v>58609</v>
      </c>
      <c r="H1165" s="156">
        <v>59098.5</v>
      </c>
      <c r="I1165" s="156">
        <v>91537</v>
      </c>
      <c r="J1165" s="156">
        <v>98368.2</v>
      </c>
      <c r="K1165" s="156">
        <v>103217.9</v>
      </c>
      <c r="L1165" s="156">
        <v>13.5</v>
      </c>
      <c r="M1165" s="156">
        <v>13.5</v>
      </c>
      <c r="N1165" s="140"/>
      <c r="O1165" s="140"/>
      <c r="P1165" s="140"/>
    </row>
    <row r="1166" spans="1:16" ht="20.100000000000001" customHeight="1" x14ac:dyDescent="0.35">
      <c r="A1166" s="148"/>
      <c r="B1166" s="130" t="s">
        <v>315</v>
      </c>
      <c r="C1166" s="140"/>
      <c r="D1166" s="140"/>
      <c r="E1166" s="140"/>
      <c r="F1166" s="140"/>
      <c r="G1166" s="156">
        <v>0</v>
      </c>
      <c r="H1166" s="156">
        <v>0</v>
      </c>
      <c r="I1166" s="156">
        <v>32720</v>
      </c>
      <c r="J1166" s="156">
        <v>40300</v>
      </c>
      <c r="K1166" s="156">
        <v>11550</v>
      </c>
      <c r="L1166" s="156">
        <v>4025</v>
      </c>
      <c r="M1166" s="156">
        <v>1745</v>
      </c>
      <c r="N1166" s="140"/>
      <c r="O1166" s="140"/>
      <c r="P1166" s="140"/>
    </row>
    <row r="1167" spans="1:16" ht="20.100000000000001" customHeight="1" x14ac:dyDescent="0.35">
      <c r="A1167" s="157"/>
      <c r="B1167" s="112"/>
      <c r="C1167" s="158"/>
      <c r="D1167" s="158"/>
      <c r="E1167" s="158"/>
      <c r="F1167" s="158"/>
      <c r="G1167" s="159"/>
      <c r="H1167" s="159"/>
      <c r="I1167" s="159"/>
      <c r="J1167" s="159"/>
      <c r="K1167" s="159"/>
      <c r="L1167" s="159"/>
      <c r="M1167" s="159"/>
      <c r="N1167" s="152"/>
      <c r="O1167" s="152"/>
      <c r="P1167" s="158"/>
    </row>
    <row r="1168" spans="1:16" ht="34.5" customHeight="1" x14ac:dyDescent="0.35">
      <c r="A1168" s="148"/>
      <c r="B1168" s="130" t="s">
        <v>759</v>
      </c>
      <c r="C1168" s="140"/>
      <c r="D1168" s="140"/>
      <c r="E1168" s="140"/>
      <c r="F1168" s="140"/>
      <c r="G1168" s="145">
        <v>162394.29999999999</v>
      </c>
      <c r="H1168" s="145">
        <v>175521.2</v>
      </c>
      <c r="I1168" s="145">
        <v>245372.3</v>
      </c>
      <c r="J1168" s="145">
        <v>429148.5</v>
      </c>
      <c r="K1168" s="145">
        <v>314590.2</v>
      </c>
      <c r="L1168" s="145">
        <v>107525.7</v>
      </c>
      <c r="M1168" s="145">
        <v>85752.2</v>
      </c>
      <c r="N1168" s="140"/>
      <c r="O1168" s="140"/>
      <c r="P1168" s="140"/>
    </row>
    <row r="1169" spans="1:16" ht="20.100000000000001" customHeight="1" x14ac:dyDescent="0.35">
      <c r="A1169" s="148"/>
      <c r="B1169" s="130" t="s">
        <v>244</v>
      </c>
      <c r="C1169" s="140"/>
      <c r="D1169" s="140"/>
      <c r="E1169" s="140"/>
      <c r="F1169" s="140"/>
      <c r="G1169" s="145">
        <v>11058.8</v>
      </c>
      <c r="H1169" s="145">
        <v>9305.2999999999993</v>
      </c>
      <c r="I1169" s="145">
        <v>950</v>
      </c>
      <c r="J1169" s="145">
        <v>2900</v>
      </c>
      <c r="K1169" s="145">
        <v>6000</v>
      </c>
      <c r="L1169" s="145">
        <v>6000</v>
      </c>
      <c r="M1169" s="145">
        <v>1500</v>
      </c>
      <c r="N1169" s="140"/>
      <c r="O1169" s="140"/>
      <c r="P1169" s="140"/>
    </row>
    <row r="1170" spans="1:16" ht="20.100000000000001" customHeight="1" x14ac:dyDescent="0.35">
      <c r="A1170" s="148"/>
      <c r="B1170" s="130" t="s">
        <v>245</v>
      </c>
      <c r="C1170" s="140"/>
      <c r="D1170" s="140"/>
      <c r="E1170" s="140"/>
      <c r="F1170" s="140"/>
      <c r="G1170" s="145">
        <v>25601.4</v>
      </c>
      <c r="H1170" s="145">
        <v>42246.400000000001</v>
      </c>
      <c r="I1170" s="145">
        <v>21391</v>
      </c>
      <c r="J1170" s="145">
        <v>27258.1</v>
      </c>
      <c r="K1170" s="145">
        <v>25425.8</v>
      </c>
      <c r="L1170" s="145">
        <v>26475.599999999999</v>
      </c>
      <c r="M1170" s="145">
        <v>17100</v>
      </c>
      <c r="N1170" s="140"/>
      <c r="O1170" s="140"/>
      <c r="P1170" s="140"/>
    </row>
    <row r="1171" spans="1:16" ht="20.100000000000001" customHeight="1" x14ac:dyDescent="0.35">
      <c r="A1171" s="148"/>
      <c r="B1171" s="130" t="s">
        <v>389</v>
      </c>
      <c r="C1171" s="140"/>
      <c r="D1171" s="140"/>
      <c r="E1171" s="140"/>
      <c r="F1171" s="140"/>
      <c r="G1171" s="145">
        <v>125434.1</v>
      </c>
      <c r="H1171" s="145">
        <v>106663.7</v>
      </c>
      <c r="I1171" s="145">
        <v>170617.1</v>
      </c>
      <c r="J1171" s="145">
        <v>142506.5</v>
      </c>
      <c r="K1171" s="145">
        <v>141888.79999999999</v>
      </c>
      <c r="L1171" s="145">
        <v>3592.1</v>
      </c>
      <c r="M1171" s="145">
        <v>34807.199999999997</v>
      </c>
      <c r="N1171" s="140"/>
      <c r="O1171" s="140"/>
      <c r="P1171" s="140"/>
    </row>
    <row r="1172" spans="1:16" ht="15" customHeight="1" x14ac:dyDescent="0.35">
      <c r="A1172" s="148"/>
      <c r="B1172" s="130" t="s">
        <v>315</v>
      </c>
      <c r="C1172" s="140"/>
      <c r="D1172" s="140"/>
      <c r="E1172" s="140"/>
      <c r="F1172" s="140"/>
      <c r="G1172" s="145">
        <v>300</v>
      </c>
      <c r="H1172" s="145">
        <v>17305.8</v>
      </c>
      <c r="I1172" s="145">
        <v>52414.2</v>
      </c>
      <c r="J1172" s="145">
        <v>25483.9</v>
      </c>
      <c r="K1172" s="145">
        <v>141283.5</v>
      </c>
      <c r="L1172" s="145">
        <v>39129.1</v>
      </c>
      <c r="M1172" s="145">
        <v>32345</v>
      </c>
      <c r="N1172" s="140"/>
      <c r="O1172" s="140"/>
      <c r="P1172" s="140"/>
    </row>
    <row r="1173" spans="1:16" ht="15" customHeight="1" x14ac:dyDescent="0.35">
      <c r="A1173" s="160"/>
      <c r="B1173" s="114"/>
      <c r="C1173" s="161"/>
      <c r="D1173" s="161"/>
      <c r="E1173" s="161"/>
      <c r="F1173" s="161"/>
      <c r="G1173" s="162"/>
      <c r="H1173" s="162"/>
      <c r="I1173" s="162"/>
      <c r="J1173" s="162"/>
      <c r="K1173" s="162"/>
      <c r="L1173" s="162"/>
      <c r="M1173" s="162"/>
      <c r="N1173" s="163"/>
      <c r="O1173" s="161"/>
      <c r="P1173" s="161"/>
    </row>
    <row r="1174" spans="1:16" ht="15" customHeight="1" x14ac:dyDescent="0.35">
      <c r="A1174" s="157"/>
      <c r="B1174" s="112"/>
      <c r="C1174" s="158"/>
      <c r="D1174" s="158"/>
      <c r="E1174" s="158"/>
      <c r="F1174" s="158"/>
      <c r="G1174" s="164"/>
      <c r="H1174" s="164"/>
      <c r="I1174" s="164"/>
      <c r="J1174" s="164"/>
      <c r="K1174" s="164"/>
      <c r="L1174" s="164"/>
      <c r="M1174" s="164"/>
      <c r="N1174" s="152"/>
      <c r="O1174" s="152"/>
      <c r="P1174" s="158"/>
    </row>
    <row r="1175" spans="1:16" ht="15" customHeight="1" x14ac:dyDescent="0.35">
      <c r="A1175" s="148"/>
      <c r="B1175" s="130" t="s">
        <v>721</v>
      </c>
      <c r="C1175" s="140"/>
      <c r="D1175" s="140"/>
      <c r="E1175" s="140"/>
      <c r="F1175" s="140"/>
      <c r="G1175" s="145">
        <f>SUM(G1176:G1178)</f>
        <v>539062.61230000004</v>
      </c>
      <c r="H1175" s="145">
        <f t="shared" ref="H1175:K1175" si="49">SUM(H1176:H1178)</f>
        <v>564369.799</v>
      </c>
      <c r="I1175" s="145">
        <f t="shared" si="49"/>
        <v>471076.46100000001</v>
      </c>
      <c r="J1175" s="145">
        <f t="shared" si="49"/>
        <v>585256.89</v>
      </c>
      <c r="K1175" s="145">
        <f t="shared" si="49"/>
        <v>627240.68200000003</v>
      </c>
      <c r="L1175" s="145"/>
      <c r="M1175" s="145"/>
      <c r="N1175" s="140"/>
      <c r="O1175" s="140"/>
      <c r="P1175" s="140"/>
    </row>
    <row r="1176" spans="1:16" ht="15" customHeight="1" x14ac:dyDescent="0.35">
      <c r="A1176" s="148"/>
      <c r="B1176" s="130" t="s">
        <v>244</v>
      </c>
      <c r="C1176" s="140"/>
      <c r="D1176" s="140"/>
      <c r="E1176" s="140"/>
      <c r="F1176" s="140"/>
      <c r="G1176" s="145">
        <v>25376.8544</v>
      </c>
      <c r="H1176" s="145">
        <v>7208.7340000000004</v>
      </c>
      <c r="I1176" s="145"/>
      <c r="J1176" s="145"/>
      <c r="K1176" s="145"/>
      <c r="L1176" s="145"/>
      <c r="M1176" s="145"/>
      <c r="N1176" s="140"/>
      <c r="O1176" s="140"/>
      <c r="P1176" s="140"/>
    </row>
    <row r="1177" spans="1:16" ht="15" customHeight="1" x14ac:dyDescent="0.35">
      <c r="A1177" s="148"/>
      <c r="B1177" s="130" t="s">
        <v>245</v>
      </c>
      <c r="C1177" s="140"/>
      <c r="D1177" s="140"/>
      <c r="E1177" s="140"/>
      <c r="F1177" s="140"/>
      <c r="G1177" s="145">
        <v>37439.0363</v>
      </c>
      <c r="H1177" s="145">
        <v>59176.358999999997</v>
      </c>
      <c r="I1177" s="145"/>
      <c r="J1177" s="145"/>
      <c r="K1177" s="145"/>
      <c r="L1177" s="145"/>
      <c r="M1177" s="145"/>
      <c r="N1177" s="140"/>
      <c r="O1177" s="140"/>
      <c r="P1177" s="140"/>
    </row>
    <row r="1178" spans="1:16" ht="15" customHeight="1" x14ac:dyDescent="0.35">
      <c r="A1178" s="148"/>
      <c r="B1178" s="130" t="s">
        <v>389</v>
      </c>
      <c r="C1178" s="140"/>
      <c r="D1178" s="140"/>
      <c r="E1178" s="140"/>
      <c r="F1178" s="140"/>
      <c r="G1178" s="145">
        <v>476246.72160000005</v>
      </c>
      <c r="H1178" s="145">
        <v>497984.70600000001</v>
      </c>
      <c r="I1178" s="145">
        <v>471076.46100000001</v>
      </c>
      <c r="J1178" s="145">
        <v>585256.89</v>
      </c>
      <c r="K1178" s="145">
        <v>627240.68200000003</v>
      </c>
      <c r="L1178" s="145"/>
      <c r="M1178" s="145"/>
      <c r="N1178" s="140"/>
      <c r="O1178" s="140"/>
      <c r="P1178" s="140"/>
    </row>
    <row r="1179" spans="1:16" ht="15" customHeight="1" x14ac:dyDescent="0.35">
      <c r="A1179" s="148"/>
      <c r="B1179" s="130" t="s">
        <v>315</v>
      </c>
      <c r="C1179" s="140"/>
      <c r="D1179" s="140"/>
      <c r="E1179" s="140"/>
      <c r="F1179" s="140"/>
      <c r="G1179" s="145"/>
      <c r="H1179" s="145"/>
      <c r="I1179" s="145"/>
      <c r="J1179" s="145"/>
      <c r="K1179" s="145"/>
      <c r="L1179" s="145"/>
      <c r="M1179" s="145"/>
      <c r="N1179" s="140"/>
      <c r="O1179" s="140"/>
      <c r="P1179" s="140"/>
    </row>
    <row r="1180" spans="1:16" ht="15" customHeight="1" x14ac:dyDescent="0.35">
      <c r="A1180" s="151"/>
      <c r="B1180" s="30" t="s">
        <v>714</v>
      </c>
      <c r="C1180" s="140"/>
      <c r="D1180" s="140"/>
      <c r="E1180" s="140"/>
      <c r="F1180" s="140"/>
      <c r="G1180" s="142">
        <v>27386.167627119998</v>
      </c>
      <c r="H1180" s="142">
        <v>31659.042699999998</v>
      </c>
      <c r="I1180" s="142">
        <v>27325.157999999999</v>
      </c>
      <c r="J1180" s="142">
        <v>27815.625</v>
      </c>
      <c r="K1180" s="142">
        <v>28337.129000000001</v>
      </c>
      <c r="L1180" s="142"/>
      <c r="M1180" s="142"/>
      <c r="N1180" s="140"/>
      <c r="O1180" s="140"/>
      <c r="P1180" s="140"/>
    </row>
    <row r="1181" spans="1:16" ht="15" customHeight="1" x14ac:dyDescent="0.35"/>
    <row r="1182" spans="1:16" ht="15" customHeight="1" x14ac:dyDescent="0.35">
      <c r="B1182" s="115" t="s">
        <v>715</v>
      </c>
      <c r="C1182" s="116"/>
      <c r="D1182" s="116"/>
      <c r="E1182" s="116"/>
      <c r="F1182" s="116"/>
      <c r="G1182" s="113"/>
      <c r="H1182" s="113"/>
      <c r="I1182" s="113"/>
      <c r="J1182" s="113"/>
      <c r="K1182" s="113"/>
      <c r="L1182" s="113"/>
      <c r="M1182" s="113"/>
      <c r="N1182" s="116"/>
      <c r="O1182" s="116"/>
      <c r="P1182" s="116"/>
    </row>
    <row r="1183" spans="1:16" ht="15" customHeight="1" x14ac:dyDescent="0.35">
      <c r="B1183" s="176" t="s">
        <v>716</v>
      </c>
      <c r="C1183" s="176"/>
      <c r="D1183" s="176"/>
      <c r="E1183" s="176"/>
      <c r="F1183" s="176"/>
      <c r="G1183" s="176"/>
      <c r="H1183" s="176"/>
      <c r="I1183" s="176"/>
      <c r="J1183" s="176"/>
      <c r="K1183" s="176"/>
      <c r="L1183" s="176"/>
      <c r="M1183" s="176"/>
      <c r="N1183" s="176"/>
      <c r="O1183" s="176"/>
      <c r="P1183" s="176"/>
    </row>
    <row r="1184" spans="1:16" ht="15" customHeight="1" x14ac:dyDescent="0.35">
      <c r="B1184" s="176" t="s">
        <v>717</v>
      </c>
      <c r="C1184" s="176"/>
      <c r="D1184" s="176"/>
      <c r="E1184" s="176"/>
      <c r="F1184" s="176"/>
      <c r="G1184" s="176"/>
      <c r="H1184" s="176"/>
      <c r="I1184" s="176"/>
      <c r="J1184" s="176"/>
      <c r="K1184" s="176"/>
      <c r="L1184" s="176"/>
      <c r="M1184" s="176"/>
      <c r="N1184" s="176"/>
      <c r="O1184" s="176"/>
      <c r="P1184" s="176"/>
    </row>
    <row r="1185" spans="2:16" ht="15" customHeight="1" x14ac:dyDescent="0.35">
      <c r="B1185" s="117" t="s">
        <v>156</v>
      </c>
      <c r="C1185" s="118"/>
      <c r="D1185" s="118"/>
      <c r="E1185" s="118"/>
      <c r="F1185" s="118"/>
      <c r="G1185" s="118"/>
      <c r="H1185" s="118"/>
      <c r="I1185" s="19"/>
      <c r="J1185" s="19"/>
      <c r="K1185" s="19"/>
      <c r="L1185" s="19"/>
      <c r="M1185" s="119"/>
      <c r="N1185" s="19"/>
      <c r="O1185" s="19"/>
      <c r="P1185" s="19"/>
    </row>
    <row r="1186" spans="2:16" ht="15" customHeight="1" x14ac:dyDescent="0.35">
      <c r="B1186" s="120" t="s">
        <v>157</v>
      </c>
      <c r="C1186" s="118" t="s">
        <v>158</v>
      </c>
      <c r="D1186" s="118" t="s">
        <v>158</v>
      </c>
      <c r="E1186" s="118"/>
      <c r="F1186" s="118"/>
      <c r="G1186" s="118"/>
      <c r="H1186" s="118"/>
      <c r="I1186" s="19"/>
      <c r="J1186" s="19"/>
      <c r="K1186" s="19"/>
      <c r="L1186" s="19"/>
      <c r="M1186" s="119"/>
      <c r="N1186" s="19"/>
      <c r="O1186" s="19"/>
      <c r="P1186" s="19"/>
    </row>
    <row r="1187" spans="2:16" ht="15" customHeight="1" x14ac:dyDescent="0.35">
      <c r="B1187" s="120" t="s">
        <v>159</v>
      </c>
      <c r="C1187" s="118"/>
      <c r="D1187" s="118"/>
      <c r="E1187" s="118"/>
      <c r="F1187" s="118"/>
      <c r="G1187" s="118"/>
      <c r="H1187" s="118"/>
      <c r="I1187" s="19"/>
      <c r="J1187" s="19"/>
      <c r="K1187" s="19"/>
      <c r="L1187" s="19"/>
      <c r="M1187" s="119"/>
      <c r="N1187" s="19"/>
      <c r="O1187" s="19"/>
      <c r="P1187" s="19"/>
    </row>
    <row r="1188" spans="2:16" ht="15" customHeight="1" x14ac:dyDescent="0.35">
      <c r="B1188" s="120" t="s">
        <v>160</v>
      </c>
      <c r="C1188" s="118"/>
      <c r="D1188" s="118"/>
      <c r="E1188" s="118"/>
      <c r="F1188" s="118"/>
      <c r="G1188" s="118"/>
      <c r="H1188" s="118"/>
      <c r="I1188" s="119"/>
      <c r="J1188" s="119"/>
      <c r="K1188" s="119"/>
      <c r="L1188" s="119"/>
      <c r="M1188" s="119"/>
      <c r="N1188" s="19"/>
      <c r="O1188" s="19"/>
      <c r="P1188" s="19"/>
    </row>
    <row r="1189" spans="2:16" ht="15" customHeight="1" x14ac:dyDescent="0.35">
      <c r="B1189" s="120" t="s">
        <v>161</v>
      </c>
      <c r="C1189" s="118"/>
      <c r="D1189" s="118"/>
      <c r="E1189" s="118"/>
      <c r="F1189" s="118"/>
      <c r="G1189" s="118"/>
      <c r="H1189" s="118"/>
      <c r="I1189" s="121"/>
      <c r="J1189" s="121"/>
      <c r="K1189" s="121"/>
      <c r="L1189" s="121"/>
      <c r="M1189" s="121"/>
      <c r="N1189" s="19"/>
      <c r="O1189" s="19"/>
      <c r="P1189" s="19"/>
    </row>
    <row r="1190" spans="2:16" ht="15" customHeight="1" x14ac:dyDescent="0.35">
      <c r="B1190" s="120" t="s">
        <v>162</v>
      </c>
      <c r="C1190" s="118"/>
      <c r="D1190" s="118"/>
      <c r="E1190" s="118"/>
      <c r="F1190" s="118"/>
      <c r="G1190" s="118"/>
      <c r="H1190" s="118"/>
      <c r="I1190" s="119"/>
      <c r="J1190" s="119"/>
      <c r="K1190" s="119"/>
      <c r="L1190" s="119"/>
      <c r="M1190" s="119"/>
      <c r="N1190" s="19"/>
      <c r="O1190" s="19"/>
      <c r="P1190" s="19"/>
    </row>
    <row r="1191" spans="2:16" ht="15" customHeight="1" x14ac:dyDescent="0.35">
      <c r="B1191" s="120" t="s">
        <v>163</v>
      </c>
      <c r="C1191" s="118"/>
      <c r="D1191" s="118"/>
      <c r="E1191" s="118"/>
      <c r="F1191" s="118"/>
      <c r="G1191" s="118"/>
      <c r="H1191" s="118"/>
      <c r="I1191" s="119"/>
      <c r="J1191" s="119"/>
      <c r="K1191" s="119"/>
      <c r="L1191" s="119"/>
      <c r="M1191" s="119"/>
      <c r="N1191" s="19"/>
      <c r="O1191" s="19"/>
      <c r="P1191" s="19"/>
    </row>
    <row r="1192" spans="2:16" ht="15.2" customHeight="1" x14ac:dyDescent="0.35">
      <c r="B1192" s="120" t="s">
        <v>164</v>
      </c>
      <c r="C1192" s="118"/>
      <c r="D1192" s="118"/>
      <c r="E1192" s="118"/>
      <c r="F1192" s="118"/>
      <c r="G1192" s="118"/>
      <c r="H1192" s="118"/>
      <c r="I1192" s="119"/>
      <c r="J1192" s="119"/>
      <c r="K1192" s="119"/>
      <c r="L1192" s="119"/>
      <c r="M1192" s="119"/>
      <c r="N1192" s="19"/>
      <c r="O1192" s="19"/>
      <c r="P1192" s="19"/>
    </row>
    <row r="1193" spans="2:16" ht="17.8" x14ac:dyDescent="0.35">
      <c r="B1193" s="120" t="s">
        <v>165</v>
      </c>
      <c r="C1193" s="118"/>
      <c r="D1193" s="118"/>
      <c r="E1193" s="118"/>
      <c r="F1193" s="118"/>
      <c r="G1193" s="118"/>
      <c r="H1193" s="118"/>
      <c r="I1193" s="119"/>
      <c r="J1193" s="119"/>
      <c r="K1193" s="119"/>
      <c r="L1193" s="119"/>
      <c r="M1193" s="119"/>
      <c r="N1193" s="19"/>
      <c r="O1193" s="19"/>
      <c r="P1193" s="19"/>
    </row>
    <row r="1194" spans="2:16" ht="17.8" x14ac:dyDescent="0.35">
      <c r="B1194" s="120" t="s">
        <v>166</v>
      </c>
      <c r="C1194" s="118"/>
      <c r="D1194" s="118"/>
      <c r="E1194" s="118"/>
      <c r="F1194" s="118"/>
      <c r="G1194" s="118"/>
      <c r="H1194" s="118"/>
      <c r="I1194" s="119"/>
      <c r="J1194" s="119"/>
      <c r="K1194" s="119"/>
      <c r="L1194" s="119"/>
      <c r="M1194" s="119"/>
      <c r="N1194" s="19"/>
      <c r="O1194" s="19"/>
      <c r="P1194" s="19"/>
    </row>
    <row r="1195" spans="2:16" ht="17.8" x14ac:dyDescent="0.35">
      <c r="B1195" s="120" t="s">
        <v>167</v>
      </c>
      <c r="C1195" s="118"/>
      <c r="D1195" s="118"/>
      <c r="E1195" s="118"/>
      <c r="F1195" s="118"/>
      <c r="G1195" s="118"/>
      <c r="H1195" s="118"/>
      <c r="I1195" s="119"/>
      <c r="J1195" s="119"/>
      <c r="K1195" s="119"/>
      <c r="L1195" s="119"/>
      <c r="M1195" s="119"/>
      <c r="N1195" s="19"/>
      <c r="O1195" s="19"/>
      <c r="P1195" s="19"/>
    </row>
    <row r="1196" spans="2:16" ht="17.8" x14ac:dyDescent="0.35">
      <c r="B1196" s="120" t="s">
        <v>168</v>
      </c>
      <c r="C1196" s="118"/>
      <c r="D1196" s="118"/>
      <c r="E1196" s="118"/>
      <c r="F1196" s="118"/>
      <c r="G1196" s="118"/>
      <c r="H1196" s="118"/>
      <c r="I1196" s="119"/>
      <c r="J1196" s="119"/>
      <c r="K1196" s="119"/>
      <c r="L1196" s="119"/>
      <c r="M1196" s="119"/>
      <c r="N1196" s="19"/>
      <c r="O1196" s="19"/>
      <c r="P1196" s="19"/>
    </row>
    <row r="1197" spans="2:16" ht="17.8" x14ac:dyDescent="0.35">
      <c r="B1197" s="120" t="s">
        <v>169</v>
      </c>
      <c r="C1197" s="118"/>
      <c r="D1197" s="118"/>
      <c r="E1197" s="118"/>
      <c r="F1197" s="118"/>
      <c r="G1197" s="118"/>
      <c r="H1197" s="118"/>
      <c r="I1197" s="119"/>
      <c r="J1197" s="119"/>
      <c r="K1197" s="119"/>
      <c r="L1197" s="119"/>
      <c r="M1197" s="119"/>
      <c r="N1197" s="19"/>
      <c r="O1197" s="19"/>
      <c r="P1197" s="19"/>
    </row>
    <row r="1198" spans="2:16" ht="17.8" x14ac:dyDescent="0.35">
      <c r="B1198" s="120" t="s">
        <v>170</v>
      </c>
      <c r="C1198" s="118"/>
      <c r="D1198" s="118"/>
      <c r="E1198" s="118"/>
      <c r="F1198" s="118"/>
      <c r="G1198" s="118"/>
      <c r="H1198" s="118"/>
      <c r="I1198" s="119"/>
      <c r="J1198" s="119"/>
      <c r="K1198" s="119"/>
      <c r="L1198" s="119"/>
      <c r="M1198" s="119"/>
      <c r="N1198" s="19"/>
      <c r="O1198" s="19"/>
      <c r="P1198" s="19"/>
    </row>
    <row r="1199" spans="2:16" ht="17.8" x14ac:dyDescent="0.35">
      <c r="B1199" s="120" t="s">
        <v>171</v>
      </c>
      <c r="C1199" s="118"/>
      <c r="D1199" s="118"/>
      <c r="E1199" s="118"/>
      <c r="F1199" s="118"/>
      <c r="G1199" s="118"/>
      <c r="H1199" s="118"/>
      <c r="I1199" s="119"/>
      <c r="J1199" s="119"/>
      <c r="K1199" s="119"/>
      <c r="L1199" s="119"/>
      <c r="M1199" s="119"/>
      <c r="N1199" s="19"/>
      <c r="O1199" s="19"/>
      <c r="P1199" s="19"/>
    </row>
    <row r="1200" spans="2:16" ht="17.8" x14ac:dyDescent="0.35">
      <c r="B1200" s="120" t="s">
        <v>172</v>
      </c>
      <c r="C1200" s="118"/>
      <c r="D1200" s="118"/>
      <c r="E1200" s="118"/>
      <c r="F1200" s="118"/>
      <c r="G1200" s="118"/>
      <c r="H1200" s="118"/>
      <c r="I1200" s="119"/>
      <c r="J1200" s="119"/>
      <c r="K1200" s="119"/>
      <c r="L1200" s="119"/>
      <c r="M1200" s="119"/>
      <c r="N1200" s="19"/>
      <c r="O1200" s="19"/>
      <c r="P1200" s="19"/>
    </row>
    <row r="1201" spans="2:16" ht="17.8" x14ac:dyDescent="0.35">
      <c r="B1201" s="120" t="s">
        <v>173</v>
      </c>
      <c r="C1201" s="118"/>
      <c r="D1201" s="118"/>
      <c r="E1201" s="118"/>
      <c r="F1201" s="118"/>
      <c r="G1201" s="118"/>
      <c r="H1201" s="118"/>
      <c r="I1201" s="119"/>
      <c r="J1201" s="119"/>
      <c r="K1201" s="119"/>
      <c r="L1201" s="119"/>
      <c r="M1201" s="119"/>
      <c r="N1201" s="19"/>
      <c r="O1201" s="19"/>
      <c r="P1201" s="19"/>
    </row>
    <row r="1202" spans="2:16" ht="17.8" x14ac:dyDescent="0.35">
      <c r="B1202" s="120" t="s">
        <v>174</v>
      </c>
      <c r="C1202" s="118"/>
      <c r="D1202" s="118"/>
      <c r="E1202" s="118"/>
      <c r="F1202" s="118"/>
      <c r="G1202" s="118"/>
      <c r="H1202" s="118"/>
      <c r="I1202" s="119"/>
      <c r="J1202" s="119"/>
      <c r="K1202" s="119"/>
      <c r="L1202" s="119"/>
      <c r="M1202" s="119"/>
      <c r="N1202" s="19"/>
      <c r="O1202" s="19"/>
      <c r="P1202" s="19"/>
    </row>
    <row r="1203" spans="2:16" ht="17.8" x14ac:dyDescent="0.35">
      <c r="B1203" s="120" t="s">
        <v>175</v>
      </c>
      <c r="C1203" s="118"/>
      <c r="D1203" s="118"/>
      <c r="E1203" s="118"/>
      <c r="F1203" s="118"/>
      <c r="G1203" s="118"/>
      <c r="H1203" s="118"/>
      <c r="I1203" s="119"/>
      <c r="J1203" s="119"/>
      <c r="K1203" s="119"/>
      <c r="L1203" s="119"/>
      <c r="M1203" s="119"/>
      <c r="N1203" s="19"/>
      <c r="O1203" s="19"/>
      <c r="P1203" s="19"/>
    </row>
    <row r="1204" spans="2:16" ht="17.8" x14ac:dyDescent="0.35">
      <c r="B1204" s="120" t="s">
        <v>176</v>
      </c>
      <c r="C1204" s="118"/>
      <c r="D1204" s="118"/>
      <c r="E1204" s="118"/>
      <c r="F1204" s="118"/>
      <c r="G1204" s="118"/>
      <c r="H1204" s="118"/>
      <c r="I1204" s="119"/>
      <c r="J1204" s="119"/>
      <c r="K1204" s="119"/>
      <c r="L1204" s="119"/>
      <c r="M1204" s="119"/>
      <c r="N1204" s="19"/>
      <c r="O1204" s="19"/>
      <c r="P1204" s="19"/>
    </row>
    <row r="1205" spans="2:16" ht="17.8" x14ac:dyDescent="0.35">
      <c r="B1205" s="120" t="s">
        <v>177</v>
      </c>
      <c r="C1205" s="118"/>
      <c r="D1205" s="118"/>
      <c r="E1205" s="118"/>
      <c r="F1205" s="118"/>
      <c r="G1205" s="118"/>
      <c r="H1205" s="118"/>
      <c r="I1205" s="119"/>
      <c r="J1205" s="119"/>
      <c r="K1205" s="119"/>
      <c r="L1205" s="119"/>
      <c r="M1205" s="119"/>
      <c r="N1205" s="19"/>
      <c r="O1205" s="19"/>
      <c r="P1205" s="19"/>
    </row>
    <row r="1206" spans="2:16" ht="15.8" customHeight="1" x14ac:dyDescent="0.35">
      <c r="B1206" s="120" t="s">
        <v>178</v>
      </c>
      <c r="C1206" s="118"/>
      <c r="D1206" s="118"/>
      <c r="E1206" s="118"/>
      <c r="F1206" s="118"/>
      <c r="G1206" s="118"/>
      <c r="H1206" s="118"/>
      <c r="I1206" s="119"/>
      <c r="J1206" s="119"/>
      <c r="K1206" s="119"/>
      <c r="L1206" s="119"/>
      <c r="M1206" s="119"/>
      <c r="N1206" s="19"/>
      <c r="O1206" s="19"/>
      <c r="P1206" s="19"/>
    </row>
    <row r="1207" spans="2:16" ht="17.8" x14ac:dyDescent="0.35">
      <c r="B1207" s="120" t="s">
        <v>179</v>
      </c>
      <c r="C1207" s="118"/>
      <c r="D1207" s="118"/>
      <c r="E1207" s="118"/>
      <c r="F1207" s="118"/>
      <c r="G1207" s="118"/>
      <c r="H1207" s="118"/>
      <c r="I1207" s="19"/>
      <c r="J1207" s="19"/>
      <c r="K1207" s="19"/>
      <c r="L1207" s="19"/>
      <c r="M1207" s="19"/>
      <c r="N1207" s="19"/>
      <c r="O1207" s="19"/>
      <c r="P1207" s="19"/>
    </row>
    <row r="1208" spans="2:16" ht="17.8" x14ac:dyDescent="0.35">
      <c r="B1208" s="120" t="s">
        <v>180</v>
      </c>
      <c r="C1208" s="118"/>
      <c r="D1208" s="118"/>
      <c r="E1208" s="118"/>
      <c r="F1208" s="118"/>
      <c r="G1208" s="118"/>
      <c r="H1208" s="118"/>
      <c r="I1208" s="19"/>
      <c r="J1208" s="19"/>
      <c r="K1208" s="19"/>
      <c r="L1208" s="19"/>
      <c r="M1208" s="19"/>
      <c r="N1208" s="19"/>
      <c r="O1208" s="19"/>
      <c r="P1208" s="19"/>
    </row>
    <row r="1209" spans="2:16" ht="17.8" x14ac:dyDescent="0.35">
      <c r="B1209" s="221" t="s">
        <v>1107</v>
      </c>
      <c r="C1209" s="118"/>
      <c r="D1209" s="118"/>
      <c r="E1209" s="118"/>
      <c r="F1209" s="118"/>
      <c r="G1209" s="118"/>
      <c r="H1209" s="118"/>
      <c r="I1209" s="19"/>
      <c r="J1209" s="19"/>
      <c r="K1209" s="19"/>
      <c r="L1209" s="19"/>
      <c r="M1209" s="19"/>
      <c r="N1209" s="19"/>
      <c r="O1209" s="19"/>
      <c r="P1209" s="19"/>
    </row>
    <row r="1210" spans="2:16" ht="17.8" x14ac:dyDescent="0.35">
      <c r="B1210" s="120" t="s">
        <v>181</v>
      </c>
      <c r="C1210" s="118"/>
      <c r="D1210" s="118"/>
      <c r="E1210" s="118"/>
      <c r="F1210" s="118"/>
      <c r="G1210" s="118"/>
      <c r="H1210" s="118"/>
      <c r="I1210" s="19"/>
      <c r="J1210" s="19"/>
      <c r="K1210" s="19"/>
      <c r="L1210" s="19"/>
      <c r="M1210" s="19"/>
      <c r="N1210" s="19"/>
      <c r="O1210" s="19"/>
      <c r="P1210" s="19"/>
    </row>
    <row r="1211" spans="2:16" ht="17.8" x14ac:dyDescent="0.35">
      <c r="B1211" s="120" t="s">
        <v>182</v>
      </c>
      <c r="C1211" s="118"/>
      <c r="D1211" s="118"/>
      <c r="E1211" s="118"/>
      <c r="F1211" s="118"/>
      <c r="G1211" s="118"/>
      <c r="H1211" s="118"/>
      <c r="I1211" s="19"/>
      <c r="J1211" s="19"/>
      <c r="K1211" s="19"/>
      <c r="L1211" s="19"/>
      <c r="M1211" s="19"/>
      <c r="N1211" s="19"/>
      <c r="O1211" s="19"/>
      <c r="P1211" s="19"/>
    </row>
    <row r="1212" spans="2:16" ht="17.8" x14ac:dyDescent="0.35">
      <c r="B1212" s="120" t="s">
        <v>183</v>
      </c>
      <c r="C1212" s="118"/>
      <c r="D1212" s="118"/>
      <c r="E1212" s="118"/>
      <c r="F1212" s="118"/>
      <c r="G1212" s="118"/>
      <c r="H1212" s="118"/>
      <c r="I1212" s="19"/>
      <c r="J1212" s="19"/>
      <c r="K1212" s="19"/>
      <c r="L1212" s="19"/>
      <c r="M1212" s="19"/>
      <c r="N1212" s="19"/>
      <c r="O1212" s="19"/>
      <c r="P1212" s="19"/>
    </row>
    <row r="1213" spans="2:16" ht="17.8" x14ac:dyDescent="0.35">
      <c r="B1213" s="120" t="s">
        <v>184</v>
      </c>
      <c r="C1213" s="118"/>
      <c r="D1213" s="118"/>
      <c r="E1213" s="118"/>
      <c r="F1213" s="118"/>
      <c r="G1213" s="118"/>
      <c r="H1213" s="118"/>
      <c r="I1213" s="19"/>
      <c r="J1213" s="19"/>
      <c r="K1213" s="19"/>
      <c r="L1213" s="19"/>
      <c r="M1213" s="19"/>
      <c r="N1213" s="19"/>
      <c r="O1213" s="19"/>
      <c r="P1213" s="19"/>
    </row>
    <row r="1214" spans="2:16" ht="17.8" x14ac:dyDescent="0.35">
      <c r="B1214" s="120" t="s">
        <v>185</v>
      </c>
      <c r="C1214" s="118"/>
      <c r="D1214" s="118"/>
      <c r="E1214" s="118"/>
      <c r="F1214" s="118"/>
      <c r="G1214" s="118"/>
      <c r="H1214" s="118"/>
      <c r="I1214" s="19"/>
      <c r="J1214" s="19"/>
      <c r="K1214" s="19"/>
      <c r="L1214" s="19"/>
      <c r="M1214" s="19"/>
      <c r="N1214" s="19"/>
      <c r="O1214" s="19"/>
      <c r="P1214" s="19"/>
    </row>
    <row r="1215" spans="2:16" ht="15.8" customHeight="1" x14ac:dyDescent="0.35">
      <c r="B1215" s="120" t="s">
        <v>186</v>
      </c>
      <c r="C1215" s="118"/>
      <c r="D1215" s="118"/>
      <c r="E1215" s="118"/>
      <c r="F1215" s="118"/>
      <c r="G1215" s="118"/>
      <c r="H1215" s="118"/>
      <c r="I1215" s="19"/>
      <c r="J1215" s="19"/>
      <c r="K1215" s="19"/>
      <c r="L1215" s="19"/>
      <c r="M1215" s="19"/>
      <c r="N1215" s="19"/>
      <c r="O1215" s="19"/>
      <c r="P1215" s="19"/>
    </row>
    <row r="1216" spans="2:16" ht="15.2" customHeight="1" x14ac:dyDescent="0.35">
      <c r="B1216" s="120" t="s">
        <v>187</v>
      </c>
      <c r="C1216" s="118"/>
      <c r="D1216" s="118"/>
      <c r="E1216" s="118"/>
      <c r="F1216" s="118"/>
      <c r="G1216" s="118"/>
      <c r="H1216" s="118"/>
      <c r="I1216" s="19"/>
      <c r="J1216" s="19"/>
      <c r="K1216" s="19"/>
      <c r="L1216" s="19"/>
      <c r="M1216" s="19"/>
      <c r="N1216" s="19"/>
      <c r="O1216" s="19"/>
      <c r="P1216" s="19"/>
    </row>
    <row r="1217" spans="2:16" ht="17.8" x14ac:dyDescent="0.35">
      <c r="B1217" s="120" t="s">
        <v>188</v>
      </c>
      <c r="C1217" s="118"/>
      <c r="D1217" s="118"/>
      <c r="E1217" s="118"/>
      <c r="F1217" s="118"/>
      <c r="G1217" s="118"/>
      <c r="H1217" s="118"/>
      <c r="I1217" s="19"/>
      <c r="J1217" s="19"/>
      <c r="K1217" s="19"/>
      <c r="L1217" s="19"/>
      <c r="M1217" s="19"/>
      <c r="N1217" s="19"/>
      <c r="O1217" s="19"/>
      <c r="P1217" s="19"/>
    </row>
    <row r="1218" spans="2:16" ht="17.8" x14ac:dyDescent="0.35">
      <c r="B1218" s="120" t="s">
        <v>189</v>
      </c>
      <c r="C1218" s="118"/>
      <c r="D1218" s="118"/>
      <c r="E1218" s="118"/>
      <c r="F1218" s="118"/>
      <c r="G1218" s="118"/>
      <c r="H1218" s="118"/>
      <c r="I1218" s="19"/>
      <c r="J1218" s="19"/>
      <c r="K1218" s="19"/>
      <c r="L1218" s="19"/>
      <c r="M1218" s="19"/>
      <c r="N1218" s="19"/>
      <c r="O1218" s="19"/>
      <c r="P1218" s="19"/>
    </row>
    <row r="1219" spans="2:16" ht="17.8" x14ac:dyDescent="0.35">
      <c r="B1219" s="120" t="s">
        <v>190</v>
      </c>
      <c r="C1219" s="118"/>
      <c r="D1219" s="118"/>
      <c r="E1219" s="118"/>
      <c r="F1219" s="118"/>
      <c r="G1219" s="118"/>
      <c r="H1219" s="118"/>
      <c r="I1219" s="19"/>
      <c r="J1219" s="19"/>
      <c r="K1219" s="19"/>
      <c r="L1219" s="19"/>
      <c r="M1219" s="19"/>
      <c r="N1219" s="19"/>
      <c r="O1219" s="19"/>
      <c r="P1219" s="19"/>
    </row>
    <row r="1220" spans="2:16" ht="17.8" x14ac:dyDescent="0.35">
      <c r="B1220" s="120" t="s">
        <v>191</v>
      </c>
      <c r="C1220" s="118"/>
      <c r="D1220" s="118"/>
      <c r="E1220" s="118"/>
      <c r="F1220" s="118"/>
      <c r="G1220" s="118"/>
      <c r="H1220" s="118"/>
      <c r="I1220" s="19"/>
      <c r="J1220" s="19"/>
      <c r="K1220" s="19"/>
      <c r="L1220" s="19"/>
      <c r="M1220" s="19"/>
      <c r="N1220" s="19"/>
      <c r="O1220" s="19"/>
      <c r="P1220" s="19"/>
    </row>
    <row r="1221" spans="2:16" ht="17.8" x14ac:dyDescent="0.35">
      <c r="B1221" s="120" t="s">
        <v>192</v>
      </c>
      <c r="C1221" s="118"/>
      <c r="D1221" s="118"/>
      <c r="E1221" s="118"/>
      <c r="F1221" s="118"/>
      <c r="G1221" s="118"/>
      <c r="H1221" s="118"/>
      <c r="I1221" s="19"/>
      <c r="J1221" s="19"/>
      <c r="K1221" s="19"/>
      <c r="L1221" s="19"/>
      <c r="M1221" s="19"/>
      <c r="N1221" s="19"/>
      <c r="O1221" s="19"/>
      <c r="P1221" s="19"/>
    </row>
    <row r="1222" spans="2:16" ht="15.2" customHeight="1" x14ac:dyDescent="0.35">
      <c r="B1222" s="120" t="s">
        <v>193</v>
      </c>
      <c r="C1222" s="118"/>
      <c r="D1222" s="118"/>
      <c r="E1222" s="118"/>
      <c r="F1222" s="118"/>
      <c r="G1222" s="118"/>
      <c r="H1222" s="118"/>
      <c r="I1222" s="19"/>
      <c r="J1222" s="19"/>
      <c r="K1222" s="19"/>
      <c r="L1222" s="19"/>
      <c r="M1222" s="19"/>
      <c r="N1222" s="19"/>
      <c r="O1222" s="19"/>
      <c r="P1222" s="19"/>
    </row>
    <row r="1223" spans="2:16" ht="17.8" x14ac:dyDescent="0.35">
      <c r="B1223" s="120" t="s">
        <v>194</v>
      </c>
      <c r="C1223" s="118"/>
      <c r="D1223" s="118"/>
      <c r="E1223" s="118"/>
      <c r="F1223" s="118"/>
      <c r="G1223" s="118"/>
      <c r="H1223" s="118"/>
      <c r="I1223" s="19"/>
      <c r="J1223" s="19"/>
      <c r="K1223" s="19"/>
      <c r="L1223" s="19"/>
      <c r="M1223" s="19"/>
      <c r="N1223" s="19"/>
      <c r="O1223" s="19"/>
      <c r="P1223" s="19"/>
    </row>
    <row r="1224" spans="2:16" ht="17.8" x14ac:dyDescent="0.35">
      <c r="B1224" s="120" t="s">
        <v>195</v>
      </c>
      <c r="C1224" s="118"/>
      <c r="D1224" s="118"/>
      <c r="E1224" s="118"/>
      <c r="F1224" s="118"/>
      <c r="G1224" s="118"/>
      <c r="H1224" s="118"/>
      <c r="I1224" s="19"/>
      <c r="J1224" s="19"/>
      <c r="K1224" s="19"/>
      <c r="L1224" s="19"/>
      <c r="M1224" s="19"/>
      <c r="N1224" s="19"/>
      <c r="O1224" s="19"/>
      <c r="P1224" s="19"/>
    </row>
    <row r="1225" spans="2:16" ht="17.8" x14ac:dyDescent="0.35">
      <c r="B1225" s="120" t="s">
        <v>196</v>
      </c>
      <c r="C1225" s="118"/>
      <c r="D1225" s="118"/>
      <c r="E1225" s="118"/>
      <c r="F1225" s="118"/>
      <c r="G1225" s="118"/>
      <c r="H1225" s="118"/>
      <c r="I1225" s="19"/>
      <c r="J1225" s="19"/>
      <c r="K1225" s="19"/>
      <c r="L1225" s="19"/>
      <c r="M1225" s="19"/>
      <c r="N1225" s="19"/>
      <c r="O1225" s="19"/>
      <c r="P1225" s="19"/>
    </row>
    <row r="1226" spans="2:16" ht="17.8" x14ac:dyDescent="0.35">
      <c r="B1226" s="120" t="s">
        <v>197</v>
      </c>
      <c r="C1226" s="118"/>
      <c r="D1226" s="118"/>
      <c r="E1226" s="118"/>
      <c r="F1226" s="118"/>
      <c r="G1226" s="118"/>
      <c r="H1226" s="118"/>
      <c r="I1226" s="19"/>
      <c r="J1226" s="19"/>
      <c r="K1226" s="19"/>
      <c r="L1226" s="19"/>
      <c r="M1226" s="19"/>
      <c r="N1226" s="19"/>
      <c r="O1226" s="19"/>
      <c r="P1226" s="19"/>
    </row>
    <row r="1227" spans="2:16" ht="15.2" customHeight="1" x14ac:dyDescent="0.35">
      <c r="B1227" s="122" t="s">
        <v>198</v>
      </c>
      <c r="C1227" s="118"/>
      <c r="D1227" s="118"/>
      <c r="E1227" s="118"/>
      <c r="F1227" s="118"/>
      <c r="G1227" s="118"/>
      <c r="H1227" s="118"/>
      <c r="I1227" s="19"/>
      <c r="J1227" s="19"/>
      <c r="K1227" s="19"/>
      <c r="L1227" s="19"/>
      <c r="M1227" s="19"/>
      <c r="N1227" s="19"/>
      <c r="O1227" s="19"/>
      <c r="P1227" s="19"/>
    </row>
    <row r="1228" spans="2:16" ht="17.8" x14ac:dyDescent="0.35">
      <c r="B1228" s="122" t="s">
        <v>199</v>
      </c>
      <c r="C1228" s="118"/>
      <c r="D1228" s="118"/>
      <c r="E1228" s="118"/>
      <c r="F1228" s="118"/>
      <c r="G1228" s="118"/>
      <c r="H1228" s="118"/>
      <c r="I1228" s="19"/>
      <c r="J1228" s="19"/>
      <c r="K1228" s="19"/>
      <c r="L1228" s="19"/>
      <c r="M1228" s="19"/>
      <c r="N1228" s="19"/>
      <c r="O1228" s="19"/>
      <c r="P1228" s="19"/>
    </row>
    <row r="1229" spans="2:16" ht="17.8" x14ac:dyDescent="0.35">
      <c r="B1229" s="122" t="s">
        <v>200</v>
      </c>
      <c r="C1229" s="118"/>
      <c r="D1229" s="118"/>
      <c r="E1229" s="118"/>
      <c r="F1229" s="118"/>
      <c r="G1229" s="118"/>
      <c r="H1229" s="118"/>
      <c r="I1229" s="19"/>
      <c r="J1229" s="19"/>
      <c r="K1229" s="19"/>
      <c r="L1229" s="19"/>
      <c r="M1229" s="19"/>
      <c r="N1229" s="19"/>
      <c r="O1229" s="19"/>
      <c r="P1229" s="19"/>
    </row>
    <row r="1230" spans="2:16" ht="15.2" customHeight="1" x14ac:dyDescent="0.35">
      <c r="B1230" s="122" t="s">
        <v>201</v>
      </c>
      <c r="C1230" s="118"/>
      <c r="D1230" s="118"/>
      <c r="E1230" s="118"/>
      <c r="F1230" s="118"/>
      <c r="G1230" s="118"/>
      <c r="H1230" s="118"/>
      <c r="I1230" s="19"/>
      <c r="J1230" s="19"/>
      <c r="K1230" s="19"/>
      <c r="L1230" s="19"/>
      <c r="M1230" s="19"/>
      <c r="N1230" s="19"/>
      <c r="O1230" s="19"/>
      <c r="P1230" s="19"/>
    </row>
    <row r="1231" spans="2:16" ht="17.8" x14ac:dyDescent="0.35">
      <c r="B1231" s="122" t="s">
        <v>202</v>
      </c>
      <c r="C1231" s="118"/>
      <c r="D1231" s="118"/>
      <c r="E1231" s="118"/>
      <c r="F1231" s="118"/>
      <c r="G1231" s="118"/>
      <c r="H1231" s="118"/>
      <c r="I1231" s="19"/>
      <c r="J1231" s="19"/>
      <c r="K1231" s="19"/>
      <c r="L1231" s="19"/>
      <c r="M1231" s="19"/>
      <c r="N1231" s="19"/>
      <c r="O1231" s="19"/>
      <c r="P1231" s="19"/>
    </row>
    <row r="1232" spans="2:16" ht="17.8" x14ac:dyDescent="0.35">
      <c r="B1232" s="122" t="s">
        <v>203</v>
      </c>
      <c r="C1232" s="118"/>
      <c r="D1232" s="118"/>
      <c r="E1232" s="118"/>
      <c r="F1232" s="118"/>
      <c r="G1232" s="118"/>
      <c r="H1232" s="118"/>
      <c r="I1232" s="19"/>
      <c r="J1232" s="19"/>
      <c r="K1232" s="19"/>
      <c r="L1232" s="19"/>
      <c r="M1232" s="19"/>
      <c r="N1232" s="19"/>
      <c r="O1232" s="19"/>
      <c r="P1232" s="19"/>
    </row>
    <row r="1233" spans="2:16" ht="17.8" x14ac:dyDescent="0.35">
      <c r="B1233" s="122" t="s">
        <v>204</v>
      </c>
      <c r="C1233" s="118"/>
      <c r="D1233" s="118"/>
      <c r="E1233" s="118"/>
      <c r="F1233" s="118"/>
      <c r="G1233" s="118"/>
      <c r="H1233" s="118"/>
      <c r="I1233" s="19"/>
      <c r="J1233" s="19"/>
      <c r="K1233" s="19"/>
      <c r="L1233" s="19"/>
      <c r="M1233" s="19"/>
      <c r="N1233" s="19"/>
      <c r="O1233" s="19"/>
      <c r="P1233" s="19"/>
    </row>
    <row r="1234" spans="2:16" ht="15" customHeight="1" x14ac:dyDescent="0.35">
      <c r="B1234" s="122" t="s">
        <v>205</v>
      </c>
      <c r="C1234" s="118"/>
      <c r="D1234" s="118"/>
      <c r="E1234" s="118"/>
      <c r="F1234" s="118"/>
      <c r="G1234" s="118"/>
      <c r="H1234" s="118"/>
      <c r="I1234" s="19"/>
      <c r="J1234" s="19"/>
      <c r="K1234" s="19"/>
      <c r="L1234" s="19"/>
      <c r="M1234" s="19"/>
      <c r="N1234" s="19"/>
      <c r="O1234" s="19"/>
      <c r="P1234" s="19"/>
    </row>
    <row r="1235" spans="2:16" ht="17.8" x14ac:dyDescent="0.35">
      <c r="B1235" s="122" t="s">
        <v>206</v>
      </c>
      <c r="C1235" s="118"/>
      <c r="D1235" s="118"/>
      <c r="E1235" s="118"/>
      <c r="F1235" s="118"/>
      <c r="G1235" s="118"/>
      <c r="H1235" s="118"/>
      <c r="I1235" s="19"/>
      <c r="J1235" s="19"/>
      <c r="K1235" s="19"/>
      <c r="L1235" s="19"/>
      <c r="M1235" s="19"/>
      <c r="N1235" s="19"/>
      <c r="O1235" s="19"/>
      <c r="P1235" s="19"/>
    </row>
    <row r="1236" spans="2:16" ht="17.8" x14ac:dyDescent="0.35">
      <c r="B1236" s="122" t="s">
        <v>207</v>
      </c>
      <c r="C1236" s="118"/>
      <c r="D1236" s="118"/>
      <c r="E1236" s="118"/>
      <c r="F1236" s="118"/>
      <c r="G1236" s="118"/>
      <c r="H1236" s="118"/>
      <c r="I1236" s="19"/>
      <c r="J1236" s="19"/>
      <c r="K1236" s="19"/>
      <c r="L1236" s="19"/>
      <c r="M1236" s="19"/>
      <c r="N1236" s="19"/>
      <c r="O1236" s="19"/>
      <c r="P1236" s="19"/>
    </row>
    <row r="1237" spans="2:16" ht="17.8" x14ac:dyDescent="0.35">
      <c r="B1237" s="122" t="s">
        <v>208</v>
      </c>
      <c r="C1237" s="118"/>
      <c r="D1237" s="118"/>
      <c r="E1237" s="118"/>
      <c r="F1237" s="118"/>
      <c r="G1237" s="118"/>
      <c r="H1237" s="118"/>
      <c r="I1237" s="19"/>
      <c r="J1237" s="19"/>
      <c r="K1237" s="19"/>
      <c r="L1237" s="19"/>
      <c r="M1237" s="19"/>
      <c r="N1237" s="19"/>
      <c r="O1237" s="19"/>
      <c r="P1237" s="19"/>
    </row>
    <row r="1238" spans="2:16" ht="17.8" x14ac:dyDescent="0.35">
      <c r="B1238" s="122" t="s">
        <v>209</v>
      </c>
      <c r="C1238" s="118"/>
      <c r="D1238" s="118"/>
      <c r="E1238" s="118"/>
      <c r="F1238" s="118"/>
      <c r="G1238" s="118"/>
      <c r="H1238" s="118"/>
      <c r="I1238" s="19"/>
      <c r="J1238" s="19"/>
      <c r="K1238" s="19"/>
      <c r="L1238" s="19"/>
      <c r="M1238" s="19"/>
      <c r="N1238" s="19"/>
      <c r="O1238" s="19"/>
      <c r="P1238" s="19"/>
    </row>
    <row r="1239" spans="2:16" ht="15.2" customHeight="1" x14ac:dyDescent="0.35">
      <c r="B1239" s="122" t="s">
        <v>210</v>
      </c>
      <c r="C1239" s="118"/>
      <c r="D1239" s="118"/>
      <c r="E1239" s="118"/>
      <c r="F1239" s="118"/>
      <c r="G1239" s="118"/>
      <c r="H1239" s="118"/>
      <c r="I1239" s="19"/>
      <c r="J1239" s="19"/>
      <c r="K1239" s="19"/>
      <c r="L1239" s="19"/>
      <c r="M1239" s="19"/>
      <c r="N1239" s="19"/>
      <c r="O1239" s="19"/>
      <c r="P1239" s="19"/>
    </row>
    <row r="1240" spans="2:16" ht="17.8" x14ac:dyDescent="0.35">
      <c r="B1240" s="122" t="s">
        <v>211</v>
      </c>
      <c r="C1240" s="118"/>
      <c r="D1240" s="118"/>
      <c r="E1240" s="118"/>
      <c r="F1240" s="118"/>
      <c r="G1240" s="118"/>
      <c r="H1240" s="118"/>
      <c r="I1240" s="19"/>
      <c r="J1240" s="19"/>
      <c r="K1240" s="19"/>
      <c r="L1240" s="19"/>
      <c r="M1240" s="19"/>
      <c r="N1240" s="19"/>
      <c r="O1240" s="19"/>
      <c r="P1240" s="19"/>
    </row>
    <row r="1241" spans="2:16" ht="17.8" x14ac:dyDescent="0.35">
      <c r="B1241" s="122" t="s">
        <v>212</v>
      </c>
      <c r="C1241" s="118"/>
      <c r="D1241" s="118"/>
      <c r="E1241" s="118"/>
      <c r="F1241" s="118"/>
      <c r="G1241" s="118"/>
      <c r="H1241" s="118"/>
      <c r="I1241" s="19"/>
      <c r="J1241" s="19"/>
      <c r="K1241" s="19"/>
      <c r="L1241" s="19"/>
      <c r="M1241" s="19"/>
      <c r="N1241" s="19"/>
      <c r="O1241" s="19"/>
      <c r="P1241" s="19"/>
    </row>
    <row r="1242" spans="2:16" ht="17.8" x14ac:dyDescent="0.35">
      <c r="B1242" s="122" t="s">
        <v>213</v>
      </c>
      <c r="C1242" s="118"/>
      <c r="D1242" s="118"/>
      <c r="E1242" s="118"/>
      <c r="F1242" s="118"/>
      <c r="G1242" s="118"/>
      <c r="H1242" s="118"/>
      <c r="I1242" s="19"/>
      <c r="J1242" s="19"/>
      <c r="K1242" s="19"/>
      <c r="L1242" s="19"/>
      <c r="M1242" s="19"/>
      <c r="N1242" s="19"/>
      <c r="O1242" s="19"/>
      <c r="P1242" s="19"/>
    </row>
    <row r="1243" spans="2:16" ht="15.2" customHeight="1" x14ac:dyDescent="0.35">
      <c r="B1243" s="122" t="s">
        <v>214</v>
      </c>
      <c r="C1243" s="118"/>
      <c r="D1243" s="118"/>
      <c r="E1243" s="118"/>
      <c r="F1243" s="118"/>
      <c r="G1243" s="118"/>
      <c r="H1243" s="118"/>
      <c r="I1243" s="19"/>
      <c r="J1243" s="19"/>
      <c r="K1243" s="19"/>
      <c r="L1243" s="19"/>
      <c r="M1243" s="19"/>
      <c r="N1243" s="19"/>
      <c r="O1243" s="19"/>
      <c r="P1243" s="19"/>
    </row>
    <row r="1244" spans="2:16" ht="17.8" x14ac:dyDescent="0.35">
      <c r="B1244" s="122" t="s">
        <v>215</v>
      </c>
      <c r="C1244" s="118"/>
      <c r="D1244" s="118"/>
      <c r="E1244" s="118"/>
      <c r="F1244" s="118"/>
      <c r="G1244" s="118"/>
      <c r="H1244" s="118"/>
      <c r="I1244" s="19"/>
      <c r="J1244" s="19"/>
      <c r="K1244" s="19"/>
      <c r="L1244" s="19"/>
      <c r="M1244" s="19"/>
      <c r="N1244" s="19"/>
      <c r="O1244" s="19"/>
      <c r="P1244" s="19"/>
    </row>
    <row r="1245" spans="2:16" ht="17.8" x14ac:dyDescent="0.35">
      <c r="B1245" s="122" t="s">
        <v>216</v>
      </c>
      <c r="C1245" s="118"/>
      <c r="D1245" s="118"/>
      <c r="E1245" s="118"/>
      <c r="F1245" s="118"/>
      <c r="G1245" s="118"/>
      <c r="H1245" s="118"/>
      <c r="I1245" s="19"/>
      <c r="J1245" s="19"/>
      <c r="K1245" s="19"/>
      <c r="L1245" s="19"/>
      <c r="M1245" s="19"/>
      <c r="N1245" s="19"/>
      <c r="O1245" s="19"/>
      <c r="P1245" s="19"/>
    </row>
    <row r="1246" spans="2:16" ht="17.8" x14ac:dyDescent="0.35">
      <c r="B1246" s="122" t="s">
        <v>217</v>
      </c>
      <c r="C1246" s="118"/>
      <c r="D1246" s="118"/>
      <c r="E1246" s="118"/>
      <c r="F1246" s="118"/>
      <c r="G1246" s="118"/>
      <c r="H1246" s="118"/>
      <c r="I1246" s="19"/>
      <c r="J1246" s="19"/>
      <c r="K1246" s="19"/>
      <c r="L1246" s="19"/>
      <c r="M1246" s="19"/>
      <c r="N1246" s="19"/>
      <c r="O1246" s="19"/>
      <c r="P1246" s="19"/>
    </row>
    <row r="1247" spans="2:16" ht="17.8" x14ac:dyDescent="0.35">
      <c r="B1247" s="122" t="s">
        <v>218</v>
      </c>
      <c r="C1247" s="118"/>
      <c r="D1247" s="118"/>
      <c r="E1247" s="118"/>
      <c r="F1247" s="118"/>
      <c r="G1247" s="118"/>
      <c r="H1247" s="118"/>
      <c r="I1247" s="19"/>
      <c r="J1247" s="19"/>
      <c r="K1247" s="19"/>
      <c r="L1247" s="19"/>
      <c r="M1247" s="19"/>
      <c r="N1247" s="19"/>
      <c r="O1247" s="19"/>
      <c r="P1247" s="19"/>
    </row>
    <row r="1248" spans="2:16" ht="17.8" x14ac:dyDescent="0.35">
      <c r="B1248" s="122" t="s">
        <v>219</v>
      </c>
      <c r="C1248" s="118"/>
      <c r="D1248" s="118"/>
      <c r="E1248" s="118"/>
      <c r="F1248" s="118"/>
      <c r="G1248" s="118"/>
      <c r="H1248" s="118"/>
      <c r="I1248" s="19"/>
      <c r="J1248" s="19"/>
      <c r="K1248" s="19"/>
      <c r="L1248" s="19"/>
      <c r="M1248" s="19"/>
      <c r="N1248" s="19"/>
      <c r="O1248" s="19"/>
      <c r="P1248" s="19"/>
    </row>
    <row r="1249" spans="2:16" ht="15.2" customHeight="1" x14ac:dyDescent="0.35">
      <c r="B1249" s="122" t="s">
        <v>220</v>
      </c>
      <c r="C1249" s="118"/>
      <c r="D1249" s="118"/>
      <c r="E1249" s="118"/>
      <c r="F1249" s="118"/>
      <c r="G1249" s="118"/>
      <c r="H1249" s="118"/>
      <c r="I1249" s="19"/>
      <c r="J1249" s="19"/>
      <c r="K1249" s="19"/>
      <c r="L1249" s="19"/>
      <c r="M1249" s="19"/>
      <c r="N1249" s="19"/>
      <c r="O1249" s="19"/>
      <c r="P1249" s="19"/>
    </row>
    <row r="1250" spans="2:16" ht="17.8" x14ac:dyDescent="0.35">
      <c r="B1250" s="122" t="s">
        <v>221</v>
      </c>
      <c r="C1250" s="118"/>
      <c r="D1250" s="118"/>
      <c r="E1250" s="118"/>
      <c r="F1250" s="118"/>
      <c r="G1250" s="118"/>
      <c r="H1250" s="118"/>
      <c r="I1250" s="19"/>
      <c r="J1250" s="19"/>
      <c r="K1250" s="19"/>
      <c r="L1250" s="19"/>
      <c r="M1250" s="19"/>
      <c r="N1250" s="19"/>
      <c r="O1250" s="19"/>
      <c r="P1250" s="19"/>
    </row>
    <row r="1251" spans="2:16" ht="17.8" x14ac:dyDescent="0.35">
      <c r="B1251" s="122" t="s">
        <v>222</v>
      </c>
      <c r="C1251" s="118"/>
      <c r="D1251" s="118"/>
      <c r="E1251" s="118"/>
      <c r="F1251" s="118"/>
      <c r="G1251" s="118"/>
      <c r="H1251" s="118"/>
      <c r="I1251" s="19"/>
      <c r="J1251" s="19"/>
      <c r="K1251" s="19"/>
      <c r="L1251" s="19"/>
      <c r="M1251" s="19"/>
      <c r="N1251" s="19"/>
      <c r="O1251" s="19"/>
      <c r="P1251" s="19"/>
    </row>
    <row r="1252" spans="2:16" ht="17.8" x14ac:dyDescent="0.35">
      <c r="B1252" s="122" t="s">
        <v>223</v>
      </c>
      <c r="C1252" s="118"/>
      <c r="D1252" s="118"/>
      <c r="E1252" s="118"/>
      <c r="F1252" s="118"/>
      <c r="G1252" s="118"/>
      <c r="H1252" s="118"/>
      <c r="I1252" s="19"/>
      <c r="J1252" s="19"/>
      <c r="K1252" s="19"/>
      <c r="L1252" s="19"/>
      <c r="M1252" s="19"/>
      <c r="N1252" s="19"/>
      <c r="O1252" s="19"/>
      <c r="P1252" s="19"/>
    </row>
    <row r="1253" spans="2:16" ht="15.2" customHeight="1" x14ac:dyDescent="0.35">
      <c r="B1253" s="122" t="s">
        <v>224</v>
      </c>
      <c r="C1253" s="118"/>
      <c r="D1253" s="118"/>
      <c r="E1253" s="118"/>
      <c r="F1253" s="118"/>
      <c r="G1253" s="118"/>
      <c r="H1253" s="118"/>
      <c r="I1253" s="19"/>
      <c r="J1253" s="19"/>
      <c r="K1253" s="19"/>
      <c r="L1253" s="19"/>
      <c r="M1253" s="19"/>
      <c r="N1253" s="19"/>
      <c r="O1253" s="19"/>
      <c r="P1253" s="19"/>
    </row>
    <row r="1254" spans="2:16" ht="17.8" x14ac:dyDescent="0.35">
      <c r="B1254" s="122" t="s">
        <v>225</v>
      </c>
      <c r="C1254" s="118"/>
      <c r="D1254" s="118"/>
      <c r="E1254" s="118"/>
      <c r="F1254" s="118"/>
      <c r="G1254" s="118"/>
      <c r="H1254" s="118"/>
      <c r="I1254" s="19"/>
      <c r="J1254" s="19"/>
      <c r="K1254" s="19"/>
      <c r="L1254" s="19"/>
      <c r="M1254" s="19"/>
      <c r="N1254" s="19"/>
      <c r="O1254" s="19"/>
      <c r="P1254" s="19"/>
    </row>
    <row r="1255" spans="2:16" ht="17.8" x14ac:dyDescent="0.35">
      <c r="B1255" s="122" t="s">
        <v>226</v>
      </c>
      <c r="C1255" s="118"/>
      <c r="D1255" s="118"/>
      <c r="E1255" s="118"/>
      <c r="F1255" s="118"/>
      <c r="G1255" s="118"/>
      <c r="H1255" s="118"/>
      <c r="I1255" s="19"/>
      <c r="J1255" s="19"/>
      <c r="K1255" s="19"/>
      <c r="L1255" s="19"/>
      <c r="M1255" s="19"/>
      <c r="N1255" s="19"/>
      <c r="O1255" s="19"/>
      <c r="P1255" s="19"/>
    </row>
    <row r="1256" spans="2:16" ht="15.8" customHeight="1" x14ac:dyDescent="0.35">
      <c r="B1256" s="122" t="s">
        <v>227</v>
      </c>
      <c r="C1256" s="118"/>
      <c r="D1256" s="118"/>
      <c r="E1256" s="118"/>
      <c r="F1256" s="118"/>
      <c r="G1256" s="118"/>
      <c r="H1256" s="118"/>
      <c r="I1256" s="19"/>
      <c r="J1256" s="19"/>
      <c r="K1256" s="19"/>
      <c r="L1256" s="19"/>
      <c r="M1256" s="19"/>
      <c r="N1256" s="19"/>
      <c r="O1256" s="19"/>
      <c r="P1256" s="19"/>
    </row>
    <row r="1257" spans="2:16" ht="17.8" x14ac:dyDescent="0.35">
      <c r="B1257" s="122" t="s">
        <v>228</v>
      </c>
      <c r="C1257" s="118"/>
      <c r="D1257" s="118"/>
      <c r="E1257" s="118"/>
      <c r="F1257" s="118"/>
      <c r="G1257" s="118"/>
      <c r="H1257" s="118"/>
      <c r="I1257" s="19"/>
      <c r="J1257" s="19"/>
      <c r="K1257" s="19"/>
      <c r="L1257" s="19"/>
      <c r="M1257" s="19"/>
      <c r="N1257" s="19"/>
      <c r="O1257" s="19"/>
      <c r="P1257" s="19"/>
    </row>
    <row r="1258" spans="2:16" ht="17.8" x14ac:dyDescent="0.35">
      <c r="B1258" s="122" t="s">
        <v>229</v>
      </c>
      <c r="C1258" s="118"/>
      <c r="D1258" s="118"/>
      <c r="E1258" s="118"/>
      <c r="F1258" s="118"/>
      <c r="G1258" s="118"/>
      <c r="H1258" s="118"/>
      <c r="I1258" s="19"/>
      <c r="J1258" s="19"/>
      <c r="K1258" s="19"/>
      <c r="L1258" s="19"/>
      <c r="M1258" s="19"/>
      <c r="N1258" s="19"/>
      <c r="O1258" s="19"/>
      <c r="P1258" s="19"/>
    </row>
    <row r="1259" spans="2:16" ht="17.8" x14ac:dyDescent="0.35">
      <c r="B1259" s="122" t="s">
        <v>230</v>
      </c>
      <c r="C1259" s="118"/>
      <c r="D1259" s="118"/>
      <c r="E1259" s="118"/>
      <c r="F1259" s="118"/>
      <c r="G1259" s="118"/>
      <c r="H1259" s="118"/>
      <c r="I1259" s="19"/>
      <c r="J1259" s="19"/>
      <c r="K1259" s="19"/>
      <c r="L1259" s="19"/>
      <c r="M1259" s="19"/>
      <c r="N1259" s="19"/>
      <c r="O1259" s="19"/>
      <c r="P1259" s="19"/>
    </row>
    <row r="1260" spans="2:16" ht="17.8" x14ac:dyDescent="0.35">
      <c r="B1260" s="122" t="s">
        <v>231</v>
      </c>
      <c r="C1260" s="118"/>
      <c r="D1260" s="118"/>
      <c r="E1260" s="118"/>
      <c r="F1260" s="118"/>
      <c r="G1260" s="118"/>
      <c r="H1260" s="118"/>
      <c r="I1260" s="19"/>
      <c r="J1260" s="19"/>
      <c r="K1260" s="19"/>
      <c r="L1260" s="19"/>
      <c r="M1260" s="19"/>
      <c r="N1260" s="19"/>
      <c r="O1260" s="19"/>
      <c r="P1260" s="19"/>
    </row>
    <row r="1261" spans="2:16" ht="15.8" customHeight="1" x14ac:dyDescent="0.35">
      <c r="B1261" s="122" t="s">
        <v>232</v>
      </c>
      <c r="C1261" s="118"/>
      <c r="D1261" s="118"/>
      <c r="E1261" s="118"/>
      <c r="F1261" s="118"/>
      <c r="G1261" s="118"/>
      <c r="H1261" s="118"/>
      <c r="I1261" s="19"/>
      <c r="J1261" s="19"/>
      <c r="K1261" s="19"/>
      <c r="L1261" s="19"/>
      <c r="M1261" s="19"/>
      <c r="N1261" s="19"/>
      <c r="O1261" s="19"/>
      <c r="P1261" s="19"/>
    </row>
    <row r="1262" spans="2:16" ht="15.8" customHeight="1" x14ac:dyDescent="0.35">
      <c r="B1262" s="122" t="s">
        <v>233</v>
      </c>
      <c r="C1262" s="118"/>
      <c r="D1262" s="118"/>
      <c r="E1262" s="118"/>
      <c r="F1262" s="118"/>
      <c r="G1262" s="118"/>
      <c r="H1262" s="118"/>
      <c r="I1262" s="19"/>
      <c r="J1262" s="19"/>
      <c r="K1262" s="19"/>
      <c r="L1262" s="19"/>
      <c r="M1262" s="19"/>
      <c r="N1262" s="19"/>
      <c r="O1262" s="19"/>
      <c r="P1262" s="19"/>
    </row>
    <row r="1263" spans="2:16" ht="15.8" customHeight="1" x14ac:dyDescent="0.35">
      <c r="B1263" s="122" t="s">
        <v>234</v>
      </c>
      <c r="C1263" s="118"/>
      <c r="D1263" s="118"/>
      <c r="E1263" s="118"/>
      <c r="F1263" s="118"/>
      <c r="G1263" s="118"/>
      <c r="H1263" s="118"/>
      <c r="I1263" s="19"/>
      <c r="J1263" s="19"/>
      <c r="K1263" s="19"/>
      <c r="L1263" s="19"/>
      <c r="M1263" s="19"/>
      <c r="N1263" s="19"/>
      <c r="O1263" s="19"/>
      <c r="P1263" s="19"/>
    </row>
    <row r="1264" spans="2:16" ht="17.8" x14ac:dyDescent="0.35">
      <c r="B1264" s="122" t="s">
        <v>235</v>
      </c>
      <c r="C1264" s="118"/>
      <c r="D1264" s="118"/>
      <c r="E1264" s="118"/>
      <c r="F1264" s="118"/>
      <c r="G1264" s="118"/>
      <c r="H1264" s="118"/>
      <c r="I1264" s="19"/>
      <c r="J1264" s="19"/>
      <c r="K1264" s="19"/>
      <c r="L1264" s="19"/>
      <c r="M1264" s="19"/>
      <c r="N1264" s="19"/>
      <c r="O1264" s="19"/>
      <c r="P1264" s="19"/>
    </row>
    <row r="1265" spans="2:16" ht="17.8" x14ac:dyDescent="0.35">
      <c r="B1265" s="122" t="s">
        <v>236</v>
      </c>
      <c r="C1265" s="118"/>
      <c r="D1265" s="118"/>
      <c r="E1265" s="118"/>
      <c r="F1265" s="118"/>
      <c r="G1265" s="118"/>
      <c r="H1265" s="118"/>
      <c r="I1265" s="19"/>
      <c r="J1265" s="19"/>
      <c r="K1265" s="19"/>
      <c r="L1265" s="19"/>
      <c r="M1265" s="19"/>
      <c r="N1265" s="19"/>
      <c r="O1265" s="19"/>
      <c r="P1265" s="19"/>
    </row>
    <row r="1266" spans="2:16" ht="15.2" customHeight="1" x14ac:dyDescent="0.35">
      <c r="B1266" s="122" t="s">
        <v>237</v>
      </c>
      <c r="C1266" s="118"/>
      <c r="D1266" s="118"/>
      <c r="E1266" s="118"/>
      <c r="F1266" s="118"/>
      <c r="G1266" s="118"/>
      <c r="H1266" s="118"/>
      <c r="I1266" s="19"/>
      <c r="J1266" s="19"/>
      <c r="K1266" s="19"/>
      <c r="L1266" s="19"/>
      <c r="M1266" s="19"/>
      <c r="N1266" s="19"/>
      <c r="O1266" s="19"/>
      <c r="P1266" s="19"/>
    </row>
    <row r="1267" spans="2:16" ht="17.8" x14ac:dyDescent="0.35">
      <c r="B1267" s="122" t="s">
        <v>238</v>
      </c>
      <c r="C1267" s="118"/>
      <c r="D1267" s="118"/>
      <c r="E1267" s="118"/>
      <c r="F1267" s="118"/>
      <c r="G1267" s="118"/>
      <c r="H1267" s="118"/>
      <c r="I1267" s="19"/>
      <c r="J1267" s="19"/>
      <c r="K1267" s="19"/>
      <c r="L1267" s="19"/>
      <c r="M1267" s="19"/>
      <c r="N1267" s="19"/>
      <c r="O1267" s="19"/>
      <c r="P1267" s="19"/>
    </row>
    <row r="1268" spans="2:16" ht="17.8" x14ac:dyDescent="0.35">
      <c r="B1268" s="122" t="s">
        <v>239</v>
      </c>
      <c r="C1268" s="118"/>
      <c r="D1268" s="118"/>
      <c r="E1268" s="118"/>
      <c r="F1268" s="118"/>
      <c r="G1268" s="118"/>
      <c r="H1268" s="118"/>
      <c r="I1268" s="19"/>
      <c r="J1268" s="19"/>
      <c r="K1268" s="19"/>
      <c r="L1268" s="19"/>
      <c r="M1268" s="19"/>
      <c r="N1268" s="19"/>
      <c r="O1268" s="19"/>
      <c r="P1268" s="19"/>
    </row>
    <row r="1269" spans="2:16" ht="17.8" x14ac:dyDescent="0.35">
      <c r="B1269" s="122" t="s">
        <v>240</v>
      </c>
      <c r="C1269" s="118"/>
      <c r="D1269" s="118"/>
      <c r="E1269" s="118"/>
      <c r="F1269" s="118"/>
      <c r="G1269" s="118"/>
      <c r="H1269" s="118"/>
      <c r="I1269" s="19"/>
      <c r="J1269" s="19"/>
      <c r="K1269" s="19"/>
      <c r="L1269" s="19"/>
      <c r="M1269" s="19"/>
      <c r="N1269" s="19"/>
      <c r="O1269" s="19"/>
      <c r="P1269" s="19"/>
    </row>
    <row r="1270" spans="2:16" ht="17.8" x14ac:dyDescent="0.35">
      <c r="B1270" s="123" t="s">
        <v>241</v>
      </c>
      <c r="C1270" s="118"/>
      <c r="D1270" s="118"/>
      <c r="E1270" s="118"/>
      <c r="F1270" s="118"/>
      <c r="G1270" s="118"/>
      <c r="H1270" s="118"/>
      <c r="I1270" s="19"/>
      <c r="J1270" s="19"/>
      <c r="K1270" s="19"/>
      <c r="L1270" s="19"/>
      <c r="M1270" s="19"/>
      <c r="N1270" s="19"/>
      <c r="O1270" s="19"/>
      <c r="P1270" s="19"/>
    </row>
    <row r="1271" spans="2:16" ht="17.8" x14ac:dyDescent="0.35">
      <c r="B1271" s="123"/>
      <c r="C1271" s="118"/>
      <c r="D1271" s="118"/>
      <c r="E1271" s="118"/>
      <c r="F1271" s="118"/>
      <c r="G1271" s="118"/>
      <c r="H1271" s="118"/>
      <c r="I1271" s="19"/>
      <c r="J1271" s="19"/>
      <c r="K1271" s="19"/>
      <c r="L1271" s="19"/>
      <c r="M1271" s="19"/>
      <c r="N1271" s="19"/>
      <c r="O1271" s="19"/>
      <c r="P1271" s="19"/>
    </row>
    <row r="1272" spans="2:16" ht="17.8" x14ac:dyDescent="0.35">
      <c r="B1272" s="123" t="s">
        <v>240</v>
      </c>
      <c r="C1272" s="19"/>
      <c r="D1272" s="19"/>
      <c r="E1272" s="19"/>
      <c r="F1272" s="19"/>
      <c r="G1272" s="19"/>
      <c r="H1272" s="19"/>
      <c r="I1272" s="19"/>
      <c r="J1272" s="19"/>
      <c r="K1272" s="19"/>
      <c r="L1272" s="19"/>
      <c r="M1272" s="19"/>
      <c r="N1272" s="19"/>
      <c r="O1272" s="19"/>
      <c r="P1272" s="19"/>
    </row>
    <row r="1273" spans="2:16" ht="17.8" x14ac:dyDescent="0.35">
      <c r="B1273" s="123" t="s">
        <v>854</v>
      </c>
      <c r="C1273" s="19"/>
      <c r="D1273" s="19"/>
      <c r="E1273" s="19"/>
      <c r="F1273" s="19"/>
      <c r="G1273" s="19"/>
      <c r="H1273" s="19"/>
      <c r="I1273" s="19"/>
      <c r="J1273" s="19"/>
      <c r="K1273" s="19"/>
      <c r="L1273" s="19"/>
      <c r="M1273" s="19"/>
      <c r="N1273" s="19"/>
      <c r="O1273" s="19"/>
      <c r="P1273" s="19"/>
    </row>
    <row r="1274" spans="2:16" ht="17.8" x14ac:dyDescent="0.35">
      <c r="B1274" s="123" t="s">
        <v>855</v>
      </c>
      <c r="C1274" s="19"/>
      <c r="D1274" s="19"/>
      <c r="E1274" s="19"/>
      <c r="F1274" s="19"/>
      <c r="G1274" s="19"/>
      <c r="H1274" s="19"/>
      <c r="I1274" s="19"/>
      <c r="J1274" s="19"/>
      <c r="K1274" s="19"/>
      <c r="L1274" s="19"/>
      <c r="M1274" s="19"/>
      <c r="N1274" s="19"/>
      <c r="O1274" s="19"/>
      <c r="P1274" s="19"/>
    </row>
  </sheetData>
  <mergeCells count="1224">
    <mergeCell ref="I583:I584"/>
    <mergeCell ref="I741:I742"/>
    <mergeCell ref="A258:A259"/>
    <mergeCell ref="B258:B259"/>
    <mergeCell ref="C258:C259"/>
    <mergeCell ref="D258:D259"/>
    <mergeCell ref="F258:F259"/>
    <mergeCell ref="D363:D364"/>
    <mergeCell ref="P459:P460"/>
    <mergeCell ref="P461:P462"/>
    <mergeCell ref="C463:C464"/>
    <mergeCell ref="D463:D464"/>
    <mergeCell ref="F421:F422"/>
    <mergeCell ref="B423:B424"/>
    <mergeCell ref="C423:C424"/>
    <mergeCell ref="D423:D424"/>
    <mergeCell ref="F423:F424"/>
    <mergeCell ref="F432:F433"/>
    <mergeCell ref="B441:B442"/>
    <mergeCell ref="C441:C442"/>
    <mergeCell ref="D441:D442"/>
    <mergeCell ref="F441:F442"/>
    <mergeCell ref="D435:D436"/>
    <mergeCell ref="F435:F436"/>
    <mergeCell ref="B438:B439"/>
    <mergeCell ref="C438:C439"/>
    <mergeCell ref="F418:F419"/>
    <mergeCell ref="A421:A422"/>
    <mergeCell ref="F425:F426"/>
    <mergeCell ref="P451:P452"/>
    <mergeCell ref="A453:A454"/>
    <mergeCell ref="B453:B454"/>
    <mergeCell ref="D481:D482"/>
    <mergeCell ref="F481:F482"/>
    <mergeCell ref="A503:A504"/>
    <mergeCell ref="D373:D374"/>
    <mergeCell ref="F373:F374"/>
    <mergeCell ref="B375:B376"/>
    <mergeCell ref="C375:C376"/>
    <mergeCell ref="D375:D376"/>
    <mergeCell ref="F375:F376"/>
    <mergeCell ref="A786:A787"/>
    <mergeCell ref="B786:B787"/>
    <mergeCell ref="C786:C787"/>
    <mergeCell ref="A837:A838"/>
    <mergeCell ref="A495:A496"/>
    <mergeCell ref="B421:B422"/>
    <mergeCell ref="B371:B372"/>
    <mergeCell ref="A812:A813"/>
    <mergeCell ref="B812:B813"/>
    <mergeCell ref="A810:A811"/>
    <mergeCell ref="B495:B496"/>
    <mergeCell ref="C471:C472"/>
    <mergeCell ref="D471:D472"/>
    <mergeCell ref="F471:F472"/>
    <mergeCell ref="D421:D422"/>
    <mergeCell ref="F463:F464"/>
    <mergeCell ref="A461:A462"/>
    <mergeCell ref="B461:B462"/>
    <mergeCell ref="C461:C462"/>
    <mergeCell ref="B418:B419"/>
    <mergeCell ref="C418:C419"/>
    <mergeCell ref="D418:D419"/>
    <mergeCell ref="P47:P48"/>
    <mergeCell ref="P896:P910"/>
    <mergeCell ref="F47:F48"/>
    <mergeCell ref="A397:A398"/>
    <mergeCell ref="P786:P787"/>
    <mergeCell ref="O7:O8"/>
    <mergeCell ref="A3:P3"/>
    <mergeCell ref="A4:P4"/>
    <mergeCell ref="O60:O61"/>
    <mergeCell ref="C74:C75"/>
    <mergeCell ref="F60:F61"/>
    <mergeCell ref="A47:A48"/>
    <mergeCell ref="B47:B48"/>
    <mergeCell ref="A7:A8"/>
    <mergeCell ref="A62:A63"/>
    <mergeCell ref="B7:B8"/>
    <mergeCell ref="J74:J75"/>
    <mergeCell ref="C64:C65"/>
    <mergeCell ref="C7:C8"/>
    <mergeCell ref="P260:P261"/>
    <mergeCell ref="P258:P259"/>
    <mergeCell ref="A425:A426"/>
    <mergeCell ref="D425:D426"/>
    <mergeCell ref="C151:C152"/>
    <mergeCell ref="A839:A840"/>
    <mergeCell ref="A841:A842"/>
    <mergeCell ref="F429:F430"/>
    <mergeCell ref="B367:B368"/>
    <mergeCell ref="C367:C368"/>
    <mergeCell ref="C373:C374"/>
    <mergeCell ref="F397:F398"/>
    <mergeCell ref="A113:A114"/>
    <mergeCell ref="P942:P956"/>
    <mergeCell ref="P912:P926"/>
    <mergeCell ref="P927:P941"/>
    <mergeCell ref="P7:P8"/>
    <mergeCell ref="N7:N8"/>
    <mergeCell ref="C47:C48"/>
    <mergeCell ref="I7:M7"/>
    <mergeCell ref="E7:E8"/>
    <mergeCell ref="D367:D368"/>
    <mergeCell ref="F359:F360"/>
    <mergeCell ref="D361:D362"/>
    <mergeCell ref="D377:D378"/>
    <mergeCell ref="C359:C360"/>
    <mergeCell ref="D359:D360"/>
    <mergeCell ref="C99:C100"/>
    <mergeCell ref="C88:C89"/>
    <mergeCell ref="C260:C261"/>
    <mergeCell ref="C361:C362"/>
    <mergeCell ref="F268:F269"/>
    <mergeCell ref="C363:C364"/>
    <mergeCell ref="C365:C366"/>
    <mergeCell ref="D7:D8"/>
    <mergeCell ref="F7:F8"/>
    <mergeCell ref="D60:D61"/>
    <mergeCell ref="M74:M75"/>
    <mergeCell ref="I60:I61"/>
    <mergeCell ref="J60:J61"/>
    <mergeCell ref="K60:K61"/>
    <mergeCell ref="F74:F75"/>
    <mergeCell ref="G74:G75"/>
    <mergeCell ref="H74:H75"/>
    <mergeCell ref="I74:I75"/>
    <mergeCell ref="M60:M61"/>
    <mergeCell ref="K74:K75"/>
    <mergeCell ref="L74:L75"/>
    <mergeCell ref="C113:C114"/>
    <mergeCell ref="D365:D366"/>
    <mergeCell ref="F377:F378"/>
    <mergeCell ref="B224:B225"/>
    <mergeCell ref="C224:C225"/>
    <mergeCell ref="D224:D225"/>
    <mergeCell ref="A224:A225"/>
    <mergeCell ref="F224:F225"/>
    <mergeCell ref="I241:M241"/>
    <mergeCell ref="I379:M379"/>
    <mergeCell ref="D251:D252"/>
    <mergeCell ref="F266:F267"/>
    <mergeCell ref="A288:A289"/>
    <mergeCell ref="A373:A374"/>
    <mergeCell ref="A375:A376"/>
    <mergeCell ref="A377:A378"/>
    <mergeCell ref="E247:E248"/>
    <mergeCell ref="E251:E252"/>
    <mergeCell ref="E249:E250"/>
    <mergeCell ref="B351:B352"/>
    <mergeCell ref="C351:C352"/>
    <mergeCell ref="A435:A436"/>
    <mergeCell ref="C371:C372"/>
    <mergeCell ref="D371:D372"/>
    <mergeCell ref="F371:F372"/>
    <mergeCell ref="A359:A360"/>
    <mergeCell ref="C397:C398"/>
    <mergeCell ref="C435:C436"/>
    <mergeCell ref="C447:C448"/>
    <mergeCell ref="D447:D448"/>
    <mergeCell ref="F447:F448"/>
    <mergeCell ref="D449:D450"/>
    <mergeCell ref="F449:F450"/>
    <mergeCell ref="B435:B436"/>
    <mergeCell ref="D260:D261"/>
    <mergeCell ref="F260:F261"/>
    <mergeCell ref="B268:B269"/>
    <mergeCell ref="C268:C269"/>
    <mergeCell ref="A371:A372"/>
    <mergeCell ref="A423:A424"/>
    <mergeCell ref="A260:A261"/>
    <mergeCell ref="B260:B261"/>
    <mergeCell ref="C106:C107"/>
    <mergeCell ref="B119:B120"/>
    <mergeCell ref="A330:A331"/>
    <mergeCell ref="A351:A352"/>
    <mergeCell ref="D145:D146"/>
    <mergeCell ref="D268:D269"/>
    <mergeCell ref="A119:A120"/>
    <mergeCell ref="C119:C120"/>
    <mergeCell ref="B140:B141"/>
    <mergeCell ref="C140:C141"/>
    <mergeCell ref="C143:C144"/>
    <mergeCell ref="A110:A111"/>
    <mergeCell ref="A154:A155"/>
    <mergeCell ref="B99:B100"/>
    <mergeCell ref="C108:C109"/>
    <mergeCell ref="B110:B111"/>
    <mergeCell ref="C110:C111"/>
    <mergeCell ref="A116:A117"/>
    <mergeCell ref="A121:A122"/>
    <mergeCell ref="A148:A149"/>
    <mergeCell ref="A104:A105"/>
    <mergeCell ref="A108:A109"/>
    <mergeCell ref="B108:B109"/>
    <mergeCell ref="A99:A100"/>
    <mergeCell ref="C104:C105"/>
    <mergeCell ref="A106:A107"/>
    <mergeCell ref="B104:B105"/>
    <mergeCell ref="A263:A264"/>
    <mergeCell ref="A312:A313"/>
    <mergeCell ref="A151:A152"/>
    <mergeCell ref="A266:A267"/>
    <mergeCell ref="B113:B114"/>
    <mergeCell ref="P62:P63"/>
    <mergeCell ref="A92:A93"/>
    <mergeCell ref="B92:B93"/>
    <mergeCell ref="C92:C93"/>
    <mergeCell ref="A95:A96"/>
    <mergeCell ref="B95:B96"/>
    <mergeCell ref="C95:C96"/>
    <mergeCell ref="P95:P96"/>
    <mergeCell ref="P92:P93"/>
    <mergeCell ref="B97:B98"/>
    <mergeCell ref="C97:C98"/>
    <mergeCell ref="B88:B89"/>
    <mergeCell ref="F88:F89"/>
    <mergeCell ref="L89:M89"/>
    <mergeCell ref="A88:A89"/>
    <mergeCell ref="N60:N61"/>
    <mergeCell ref="P60:P61"/>
    <mergeCell ref="B62:B63"/>
    <mergeCell ref="C62:C63"/>
    <mergeCell ref="D62:D63"/>
    <mergeCell ref="F62:F63"/>
    <mergeCell ref="G60:G61"/>
    <mergeCell ref="H60:H61"/>
    <mergeCell ref="N74:N75"/>
    <mergeCell ref="O74:O75"/>
    <mergeCell ref="P74:P75"/>
    <mergeCell ref="A60:A61"/>
    <mergeCell ref="B60:B61"/>
    <mergeCell ref="C60:C61"/>
    <mergeCell ref="A74:A75"/>
    <mergeCell ref="B74:B75"/>
    <mergeCell ref="L60:L61"/>
    <mergeCell ref="P121:P122"/>
    <mergeCell ref="P140:P141"/>
    <mergeCell ref="P143:P144"/>
    <mergeCell ref="P145:P146"/>
    <mergeCell ref="A441:A442"/>
    <mergeCell ref="A444:A445"/>
    <mergeCell ref="A447:A448"/>
    <mergeCell ref="A438:A439"/>
    <mergeCell ref="D438:D439"/>
    <mergeCell ref="A885:A886"/>
    <mergeCell ref="P97:P98"/>
    <mergeCell ref="P99:P100"/>
    <mergeCell ref="F351:F352"/>
    <mergeCell ref="A318:A319"/>
    <mergeCell ref="A321:A322"/>
    <mergeCell ref="A324:A325"/>
    <mergeCell ref="A327:A328"/>
    <mergeCell ref="P101:P102"/>
    <mergeCell ref="P104:P105"/>
    <mergeCell ref="P106:P107"/>
    <mergeCell ref="P108:P109"/>
    <mergeCell ref="A101:A102"/>
    <mergeCell ref="P148:P149"/>
    <mergeCell ref="B143:B144"/>
    <mergeCell ref="A97:A98"/>
    <mergeCell ref="F786:F787"/>
    <mergeCell ref="A135:A136"/>
    <mergeCell ref="B135:B136"/>
    <mergeCell ref="A145:A146"/>
    <mergeCell ref="B101:B102"/>
    <mergeCell ref="C101:C102"/>
    <mergeCell ref="B106:B107"/>
    <mergeCell ref="P110:P111"/>
    <mergeCell ref="F438:F439"/>
    <mergeCell ref="B459:B460"/>
    <mergeCell ref="C459:C460"/>
    <mergeCell ref="D459:D460"/>
    <mergeCell ref="F459:F460"/>
    <mergeCell ref="B154:B155"/>
    <mergeCell ref="C154:C155"/>
    <mergeCell ref="B151:B152"/>
    <mergeCell ref="B121:B122"/>
    <mergeCell ref="C867:C868"/>
    <mergeCell ref="F867:F868"/>
    <mergeCell ref="C116:C117"/>
    <mergeCell ref="F263:F264"/>
    <mergeCell ref="P263:P264"/>
    <mergeCell ref="B148:B149"/>
    <mergeCell ref="C148:C149"/>
    <mergeCell ref="P138:P139"/>
    <mergeCell ref="C121:C122"/>
    <mergeCell ref="B432:B433"/>
    <mergeCell ref="C432:C433"/>
    <mergeCell ref="C421:C422"/>
    <mergeCell ref="B444:B445"/>
    <mergeCell ref="C444:C445"/>
    <mergeCell ref="D444:D445"/>
    <mergeCell ref="F444:F445"/>
    <mergeCell ref="B447:B448"/>
    <mergeCell ref="B567:B568"/>
    <mergeCell ref="B377:B378"/>
    <mergeCell ref="C377:C378"/>
    <mergeCell ref="B266:B267"/>
    <mergeCell ref="C266:C267"/>
    <mergeCell ref="P133:P134"/>
    <mergeCell ref="P135:P136"/>
    <mergeCell ref="B397:B398"/>
    <mergeCell ref="B116:B117"/>
    <mergeCell ref="B369:B370"/>
    <mergeCell ref="C369:C370"/>
    <mergeCell ref="D369:D370"/>
    <mergeCell ref="B263:B264"/>
    <mergeCell ref="B429:B430"/>
    <mergeCell ref="C429:C430"/>
    <mergeCell ref="D429:D430"/>
    <mergeCell ref="P351:P352"/>
    <mergeCell ref="C409:C411"/>
    <mergeCell ref="D409:D411"/>
    <mergeCell ref="E409:E411"/>
    <mergeCell ref="B425:B426"/>
    <mergeCell ref="C425:C426"/>
    <mergeCell ref="P119:P120"/>
    <mergeCell ref="P151:P152"/>
    <mergeCell ref="P154:P155"/>
    <mergeCell ref="C138:C139"/>
    <mergeCell ref="P266:P267"/>
    <mergeCell ref="F416:F417"/>
    <mergeCell ref="D427:D428"/>
    <mergeCell ref="F427:F428"/>
    <mergeCell ref="B427:B428"/>
    <mergeCell ref="C405:C407"/>
    <mergeCell ref="D405:D407"/>
    <mergeCell ref="E405:E407"/>
    <mergeCell ref="C263:C264"/>
    <mergeCell ref="D263:D264"/>
    <mergeCell ref="B359:B360"/>
    <mergeCell ref="A133:A134"/>
    <mergeCell ref="A143:A144"/>
    <mergeCell ref="D247:D248"/>
    <mergeCell ref="D249:D250"/>
    <mergeCell ref="B373:B374"/>
    <mergeCell ref="C427:C428"/>
    <mergeCell ref="A138:A139"/>
    <mergeCell ref="B138:B139"/>
    <mergeCell ref="B133:B134"/>
    <mergeCell ref="C133:C134"/>
    <mergeCell ref="A140:A141"/>
    <mergeCell ref="B145:B146"/>
    <mergeCell ref="C145:C146"/>
    <mergeCell ref="C135:C136"/>
    <mergeCell ref="A268:A269"/>
    <mergeCell ref="A418:A419"/>
    <mergeCell ref="D432:D433"/>
    <mergeCell ref="B361:B362"/>
    <mergeCell ref="A291:A292"/>
    <mergeCell ref="A294:A295"/>
    <mergeCell ref="A297:A298"/>
    <mergeCell ref="A300:A301"/>
    <mergeCell ref="A303:A304"/>
    <mergeCell ref="B363:B364"/>
    <mergeCell ref="B365:B366"/>
    <mergeCell ref="A309:A310"/>
    <mergeCell ref="A306:A307"/>
    <mergeCell ref="A429:A430"/>
    <mergeCell ref="A315:A316"/>
    <mergeCell ref="A427:A428"/>
    <mergeCell ref="A432:A433"/>
    <mergeCell ref="D266:D267"/>
    <mergeCell ref="C453:C454"/>
    <mergeCell ref="D453:D454"/>
    <mergeCell ref="F453:F454"/>
    <mergeCell ref="P453:P454"/>
    <mergeCell ref="A455:A456"/>
    <mergeCell ref="B455:B456"/>
    <mergeCell ref="C455:C456"/>
    <mergeCell ref="D455:D456"/>
    <mergeCell ref="F455:F456"/>
    <mergeCell ref="P455:P456"/>
    <mergeCell ref="A457:A458"/>
    <mergeCell ref="B457:B458"/>
    <mergeCell ref="C457:C458"/>
    <mergeCell ref="D457:D458"/>
    <mergeCell ref="F457:F458"/>
    <mergeCell ref="P457:P458"/>
    <mergeCell ref="A451:A452"/>
    <mergeCell ref="B451:B452"/>
    <mergeCell ref="C451:C452"/>
    <mergeCell ref="D451:D452"/>
    <mergeCell ref="F451:F452"/>
    <mergeCell ref="P113:P114"/>
    <mergeCell ref="P116:P117"/>
    <mergeCell ref="A485:A486"/>
    <mergeCell ref="B485:B486"/>
    <mergeCell ref="P463:P464"/>
    <mergeCell ref="F473:F474"/>
    <mergeCell ref="P473:P474"/>
    <mergeCell ref="A475:A476"/>
    <mergeCell ref="B475:B476"/>
    <mergeCell ref="C475:C476"/>
    <mergeCell ref="D475:D476"/>
    <mergeCell ref="F475:F476"/>
    <mergeCell ref="P475:P476"/>
    <mergeCell ref="A465:A466"/>
    <mergeCell ref="B465:B466"/>
    <mergeCell ref="C465:C466"/>
    <mergeCell ref="D465:D466"/>
    <mergeCell ref="F465:F466"/>
    <mergeCell ref="P465:P466"/>
    <mergeCell ref="A467:A468"/>
    <mergeCell ref="B467:B468"/>
    <mergeCell ref="C467:C468"/>
    <mergeCell ref="D467:D468"/>
    <mergeCell ref="F467:F468"/>
    <mergeCell ref="C469:C470"/>
    <mergeCell ref="D469:D470"/>
    <mergeCell ref="F469:F470"/>
    <mergeCell ref="P469:P470"/>
    <mergeCell ref="P447:P448"/>
    <mergeCell ref="A449:A450"/>
    <mergeCell ref="B449:B450"/>
    <mergeCell ref="C449:C450"/>
    <mergeCell ref="D524:D525"/>
    <mergeCell ref="A546:A547"/>
    <mergeCell ref="C493:C494"/>
    <mergeCell ref="D493:D494"/>
    <mergeCell ref="F493:F494"/>
    <mergeCell ref="P493:P494"/>
    <mergeCell ref="A477:A478"/>
    <mergeCell ref="B477:B478"/>
    <mergeCell ref="C477:C478"/>
    <mergeCell ref="D477:D478"/>
    <mergeCell ref="F477:F478"/>
    <mergeCell ref="A479:A480"/>
    <mergeCell ref="B479:B480"/>
    <mergeCell ref="C479:C480"/>
    <mergeCell ref="D479:D480"/>
    <mergeCell ref="F479:F480"/>
    <mergeCell ref="A481:A482"/>
    <mergeCell ref="B481:B482"/>
    <mergeCell ref="C481:C482"/>
    <mergeCell ref="P485:P486"/>
    <mergeCell ref="A491:A492"/>
    <mergeCell ref="B491:B492"/>
    <mergeCell ref="C491:C492"/>
    <mergeCell ref="D491:D492"/>
    <mergeCell ref="F491:F492"/>
    <mergeCell ref="C501:C502"/>
    <mergeCell ref="D501:D502"/>
    <mergeCell ref="F501:F502"/>
    <mergeCell ref="B503:B504"/>
    <mergeCell ref="C503:C504"/>
    <mergeCell ref="D503:D504"/>
    <mergeCell ref="F503:F504"/>
    <mergeCell ref="A538:A539"/>
    <mergeCell ref="B538:B539"/>
    <mergeCell ref="C538:C539"/>
    <mergeCell ref="D538:D539"/>
    <mergeCell ref="D548:D549"/>
    <mergeCell ref="F548:F549"/>
    <mergeCell ref="A553:A555"/>
    <mergeCell ref="E538:E539"/>
    <mergeCell ref="B553:B555"/>
    <mergeCell ref="C515:C516"/>
    <mergeCell ref="D515:D516"/>
    <mergeCell ref="F515:F516"/>
    <mergeCell ref="P515:P516"/>
    <mergeCell ref="A518:A519"/>
    <mergeCell ref="B518:B519"/>
    <mergeCell ref="C518:C519"/>
    <mergeCell ref="D518:D519"/>
    <mergeCell ref="F518:F519"/>
    <mergeCell ref="P518:P519"/>
    <mergeCell ref="A521:A522"/>
    <mergeCell ref="A515:A516"/>
    <mergeCell ref="B515:B516"/>
    <mergeCell ref="F524:F525"/>
    <mergeCell ref="P524:P525"/>
    <mergeCell ref="B521:B522"/>
    <mergeCell ref="C521:C522"/>
    <mergeCell ref="D521:D522"/>
    <mergeCell ref="F521:F522"/>
    <mergeCell ref="P521:P522"/>
    <mergeCell ref="A524:A525"/>
    <mergeCell ref="B524:B525"/>
    <mergeCell ref="C524:C525"/>
    <mergeCell ref="F577:F578"/>
    <mergeCell ref="A559:A560"/>
    <mergeCell ref="B559:B560"/>
    <mergeCell ref="C559:C560"/>
    <mergeCell ref="D559:D560"/>
    <mergeCell ref="F559:F560"/>
    <mergeCell ref="A561:A562"/>
    <mergeCell ref="B561:B562"/>
    <mergeCell ref="C561:C562"/>
    <mergeCell ref="D561:D562"/>
    <mergeCell ref="F561:F562"/>
    <mergeCell ref="A565:A566"/>
    <mergeCell ref="B565:B566"/>
    <mergeCell ref="A563:A564"/>
    <mergeCell ref="B563:B564"/>
    <mergeCell ref="C563:C564"/>
    <mergeCell ref="D563:D564"/>
    <mergeCell ref="C567:C568"/>
    <mergeCell ref="D567:D568"/>
    <mergeCell ref="F567:F568"/>
    <mergeCell ref="F563:F564"/>
    <mergeCell ref="C565:C566"/>
    <mergeCell ref="D565:D566"/>
    <mergeCell ref="F565:F566"/>
    <mergeCell ref="A567:A568"/>
    <mergeCell ref="A581:A582"/>
    <mergeCell ref="B581:B582"/>
    <mergeCell ref="C581:C582"/>
    <mergeCell ref="D581:D582"/>
    <mergeCell ref="F581:F582"/>
    <mergeCell ref="A583:A584"/>
    <mergeCell ref="B583:B584"/>
    <mergeCell ref="C583:C584"/>
    <mergeCell ref="D583:D584"/>
    <mergeCell ref="F583:F584"/>
    <mergeCell ref="C591:C592"/>
    <mergeCell ref="D591:D592"/>
    <mergeCell ref="F591:F592"/>
    <mergeCell ref="A569:A570"/>
    <mergeCell ref="B569:B570"/>
    <mergeCell ref="C569:C570"/>
    <mergeCell ref="D569:D570"/>
    <mergeCell ref="F569:F570"/>
    <mergeCell ref="A571:A573"/>
    <mergeCell ref="B571:B573"/>
    <mergeCell ref="C571:C573"/>
    <mergeCell ref="D571:D573"/>
    <mergeCell ref="F571:F573"/>
    <mergeCell ref="A574:A576"/>
    <mergeCell ref="B574:B576"/>
    <mergeCell ref="C574:C576"/>
    <mergeCell ref="D574:D576"/>
    <mergeCell ref="F574:F576"/>
    <mergeCell ref="A577:A578"/>
    <mergeCell ref="B577:B578"/>
    <mergeCell ref="C577:C578"/>
    <mergeCell ref="D577:D578"/>
    <mergeCell ref="D593:D594"/>
    <mergeCell ref="F593:F594"/>
    <mergeCell ref="A596:A597"/>
    <mergeCell ref="B596:B597"/>
    <mergeCell ref="C596:C597"/>
    <mergeCell ref="D596:D597"/>
    <mergeCell ref="F596:F597"/>
    <mergeCell ref="A601:A602"/>
    <mergeCell ref="B601:B602"/>
    <mergeCell ref="C601:C602"/>
    <mergeCell ref="D601:D602"/>
    <mergeCell ref="F601:F602"/>
    <mergeCell ref="A586:A587"/>
    <mergeCell ref="B586:B587"/>
    <mergeCell ref="C586:C587"/>
    <mergeCell ref="D586:D587"/>
    <mergeCell ref="F586:F587"/>
    <mergeCell ref="A589:A590"/>
    <mergeCell ref="B589:B590"/>
    <mergeCell ref="C589:C590"/>
    <mergeCell ref="D589:D590"/>
    <mergeCell ref="F589:F590"/>
    <mergeCell ref="A591:A592"/>
    <mergeCell ref="B591:B592"/>
    <mergeCell ref="G647:G649"/>
    <mergeCell ref="E648:E649"/>
    <mergeCell ref="A654:A656"/>
    <mergeCell ref="B654:B656"/>
    <mergeCell ref="C654:C656"/>
    <mergeCell ref="D654:D656"/>
    <mergeCell ref="F654:F656"/>
    <mergeCell ref="G654:G656"/>
    <mergeCell ref="E655:E656"/>
    <mergeCell ref="A650:A652"/>
    <mergeCell ref="B650:B652"/>
    <mergeCell ref="C650:C652"/>
    <mergeCell ref="D650:D652"/>
    <mergeCell ref="F650:F652"/>
    <mergeCell ref="G650:G652"/>
    <mergeCell ref="E651:E652"/>
    <mergeCell ref="B609:B610"/>
    <mergeCell ref="C609:C610"/>
    <mergeCell ref="D609:D610"/>
    <mergeCell ref="F609:F610"/>
    <mergeCell ref="A611:A612"/>
    <mergeCell ref="B611:B612"/>
    <mergeCell ref="C611:C612"/>
    <mergeCell ref="D611:D612"/>
    <mergeCell ref="F611:F612"/>
    <mergeCell ref="A613:A614"/>
    <mergeCell ref="B613:B614"/>
    <mergeCell ref="F613:F614"/>
    <mergeCell ref="G643:G645"/>
    <mergeCell ref="E644:E645"/>
    <mergeCell ref="A617:A621"/>
    <mergeCell ref="B617:B621"/>
    <mergeCell ref="A658:A660"/>
    <mergeCell ref="B658:B660"/>
    <mergeCell ref="C658:C660"/>
    <mergeCell ref="D658:D660"/>
    <mergeCell ref="F658:F660"/>
    <mergeCell ref="G658:G660"/>
    <mergeCell ref="E659:E660"/>
    <mergeCell ref="A661:A662"/>
    <mergeCell ref="B661:B662"/>
    <mergeCell ref="C661:C662"/>
    <mergeCell ref="D661:D662"/>
    <mergeCell ref="F661:F662"/>
    <mergeCell ref="A664:A666"/>
    <mergeCell ref="B664:B666"/>
    <mergeCell ref="C664:C666"/>
    <mergeCell ref="D664:D666"/>
    <mergeCell ref="F664:F666"/>
    <mergeCell ref="G664:G666"/>
    <mergeCell ref="E665:E666"/>
    <mergeCell ref="C617:C621"/>
    <mergeCell ref="D617:D621"/>
    <mergeCell ref="F617:F621"/>
    <mergeCell ref="E619:E621"/>
    <mergeCell ref="A635:A636"/>
    <mergeCell ref="B635:B636"/>
    <mergeCell ref="C635:C636"/>
    <mergeCell ref="D635:D636"/>
    <mergeCell ref="E685:E686"/>
    <mergeCell ref="E705:E708"/>
    <mergeCell ref="A709:A711"/>
    <mergeCell ref="B709:B711"/>
    <mergeCell ref="C709:C711"/>
    <mergeCell ref="D709:D711"/>
    <mergeCell ref="F709:F711"/>
    <mergeCell ref="E710:E711"/>
    <mergeCell ref="I727:I728"/>
    <mergeCell ref="B691:B692"/>
    <mergeCell ref="C691:C692"/>
    <mergeCell ref="D691:D692"/>
    <mergeCell ref="A697:A700"/>
    <mergeCell ref="B697:B700"/>
    <mergeCell ref="C697:C700"/>
    <mergeCell ref="D697:D700"/>
    <mergeCell ref="F697:F700"/>
    <mergeCell ref="E698:E700"/>
    <mergeCell ref="A687:A690"/>
    <mergeCell ref="B687:B690"/>
    <mergeCell ref="C687:C690"/>
    <mergeCell ref="D687:D690"/>
    <mergeCell ref="F687:F690"/>
    <mergeCell ref="E688:E690"/>
    <mergeCell ref="F734:F737"/>
    <mergeCell ref="E735:E737"/>
    <mergeCell ref="I735:I737"/>
    <mergeCell ref="A716:A719"/>
    <mergeCell ref="B716:B719"/>
    <mergeCell ref="C716:C719"/>
    <mergeCell ref="D716:D719"/>
    <mergeCell ref="F716:F719"/>
    <mergeCell ref="E717:E719"/>
    <mergeCell ref="A723:A725"/>
    <mergeCell ref="B723:B725"/>
    <mergeCell ref="A701:A703"/>
    <mergeCell ref="B701:B703"/>
    <mergeCell ref="C701:C703"/>
    <mergeCell ref="A704:A708"/>
    <mergeCell ref="B704:B708"/>
    <mergeCell ref="C723:C725"/>
    <mergeCell ref="D723:D725"/>
    <mergeCell ref="F723:F725"/>
    <mergeCell ref="E724:E725"/>
    <mergeCell ref="A712:A715"/>
    <mergeCell ref="A726:A728"/>
    <mergeCell ref="B726:B728"/>
    <mergeCell ref="C726:C728"/>
    <mergeCell ref="B546:B547"/>
    <mergeCell ref="C546:C547"/>
    <mergeCell ref="D546:D547"/>
    <mergeCell ref="F546:F547"/>
    <mergeCell ref="A548:A549"/>
    <mergeCell ref="B548:B549"/>
    <mergeCell ref="C548:C549"/>
    <mergeCell ref="F538:F539"/>
    <mergeCell ref="A543:A544"/>
    <mergeCell ref="B543:B544"/>
    <mergeCell ref="C543:C544"/>
    <mergeCell ref="D543:D544"/>
    <mergeCell ref="F543:F544"/>
    <mergeCell ref="D512:D513"/>
    <mergeCell ref="F512:F513"/>
    <mergeCell ref="P512:P513"/>
    <mergeCell ref="A512:A513"/>
    <mergeCell ref="B512:B513"/>
    <mergeCell ref="C512:C513"/>
    <mergeCell ref="A530:A534"/>
    <mergeCell ref="B530:B534"/>
    <mergeCell ref="C530:C534"/>
    <mergeCell ref="D530:D534"/>
    <mergeCell ref="E531:E534"/>
    <mergeCell ref="F530:F534"/>
    <mergeCell ref="I534:M534"/>
    <mergeCell ref="A535:A537"/>
    <mergeCell ref="B535:B537"/>
    <mergeCell ref="C535:C537"/>
    <mergeCell ref="D535:D537"/>
    <mergeCell ref="F535:F537"/>
    <mergeCell ref="E536:E537"/>
    <mergeCell ref="P449:P450"/>
    <mergeCell ref="C473:C474"/>
    <mergeCell ref="D473:D474"/>
    <mergeCell ref="P467:P468"/>
    <mergeCell ref="A469:A470"/>
    <mergeCell ref="B469:B470"/>
    <mergeCell ref="A497:A498"/>
    <mergeCell ref="B497:B498"/>
    <mergeCell ref="C497:C498"/>
    <mergeCell ref="D497:D498"/>
    <mergeCell ref="F497:F498"/>
    <mergeCell ref="P497:P498"/>
    <mergeCell ref="C485:C486"/>
    <mergeCell ref="D485:D486"/>
    <mergeCell ref="F485:F486"/>
    <mergeCell ref="P491:P492"/>
    <mergeCell ref="A471:A472"/>
    <mergeCell ref="B471:B472"/>
    <mergeCell ref="A473:A474"/>
    <mergeCell ref="B473:B474"/>
    <mergeCell ref="C495:C496"/>
    <mergeCell ref="D495:D496"/>
    <mergeCell ref="F495:F496"/>
    <mergeCell ref="P495:P496"/>
    <mergeCell ref="A493:A494"/>
    <mergeCell ref="B493:B494"/>
    <mergeCell ref="P471:P472"/>
    <mergeCell ref="D461:D462"/>
    <mergeCell ref="F461:F462"/>
    <mergeCell ref="A463:A464"/>
    <mergeCell ref="B463:B464"/>
    <mergeCell ref="A459:A460"/>
    <mergeCell ref="A499:A500"/>
    <mergeCell ref="B499:B500"/>
    <mergeCell ref="C499:C500"/>
    <mergeCell ref="D499:D500"/>
    <mergeCell ref="F499:F500"/>
    <mergeCell ref="B506:B507"/>
    <mergeCell ref="C506:C507"/>
    <mergeCell ref="D506:D507"/>
    <mergeCell ref="F506:F507"/>
    <mergeCell ref="P506:P507"/>
    <mergeCell ref="A509:A510"/>
    <mergeCell ref="B509:B510"/>
    <mergeCell ref="C509:C510"/>
    <mergeCell ref="D509:D510"/>
    <mergeCell ref="F509:F510"/>
    <mergeCell ref="P509:P510"/>
    <mergeCell ref="P499:P500"/>
    <mergeCell ref="A501:A502"/>
    <mergeCell ref="B501:B502"/>
    <mergeCell ref="P501:P502"/>
    <mergeCell ref="P503:P504"/>
    <mergeCell ref="A506:A507"/>
    <mergeCell ref="C553:C555"/>
    <mergeCell ref="D553:D555"/>
    <mergeCell ref="F553:F555"/>
    <mergeCell ref="E554:E555"/>
    <mergeCell ref="A556:A558"/>
    <mergeCell ref="B556:B558"/>
    <mergeCell ref="C556:C558"/>
    <mergeCell ref="D556:D558"/>
    <mergeCell ref="F556:F558"/>
    <mergeCell ref="A605:A606"/>
    <mergeCell ref="B605:B606"/>
    <mergeCell ref="C605:C606"/>
    <mergeCell ref="D605:D606"/>
    <mergeCell ref="F605:F606"/>
    <mergeCell ref="A607:A608"/>
    <mergeCell ref="B607:B608"/>
    <mergeCell ref="C607:C608"/>
    <mergeCell ref="D607:D608"/>
    <mergeCell ref="F607:F608"/>
    <mergeCell ref="A593:A594"/>
    <mergeCell ref="A603:A604"/>
    <mergeCell ref="B603:B604"/>
    <mergeCell ref="C603:C604"/>
    <mergeCell ref="D603:D604"/>
    <mergeCell ref="F603:F604"/>
    <mergeCell ref="A579:A580"/>
    <mergeCell ref="B579:B580"/>
    <mergeCell ref="C579:C580"/>
    <mergeCell ref="D579:D580"/>
    <mergeCell ref="F579:F580"/>
    <mergeCell ref="B593:B594"/>
    <mergeCell ref="C593:C594"/>
    <mergeCell ref="A609:A610"/>
    <mergeCell ref="G668:G670"/>
    <mergeCell ref="E669:E670"/>
    <mergeCell ref="A672:A674"/>
    <mergeCell ref="B672:B674"/>
    <mergeCell ref="C672:C674"/>
    <mergeCell ref="D672:D674"/>
    <mergeCell ref="F672:F674"/>
    <mergeCell ref="G672:G674"/>
    <mergeCell ref="E673:E674"/>
    <mergeCell ref="I673:I674"/>
    <mergeCell ref="A668:A670"/>
    <mergeCell ref="B668:B670"/>
    <mergeCell ref="C668:C670"/>
    <mergeCell ref="D668:D670"/>
    <mergeCell ref="F668:F670"/>
    <mergeCell ref="F635:F636"/>
    <mergeCell ref="A640:A642"/>
    <mergeCell ref="B640:B642"/>
    <mergeCell ref="C640:C642"/>
    <mergeCell ref="D640:D642"/>
    <mergeCell ref="F640:F642"/>
    <mergeCell ref="G640:G642"/>
    <mergeCell ref="E641:E642"/>
    <mergeCell ref="A643:A645"/>
    <mergeCell ref="B643:B645"/>
    <mergeCell ref="C643:C645"/>
    <mergeCell ref="C613:C614"/>
    <mergeCell ref="D613:D614"/>
    <mergeCell ref="A615:A616"/>
    <mergeCell ref="B615:B616"/>
    <mergeCell ref="C615:C616"/>
    <mergeCell ref="D615:D616"/>
    <mergeCell ref="F615:F616"/>
    <mergeCell ref="D643:D645"/>
    <mergeCell ref="F643:F645"/>
    <mergeCell ref="F691:F692"/>
    <mergeCell ref="A693:A696"/>
    <mergeCell ref="B693:B696"/>
    <mergeCell ref="C693:C696"/>
    <mergeCell ref="D693:D696"/>
    <mergeCell ref="A647:A649"/>
    <mergeCell ref="B647:B649"/>
    <mergeCell ref="C647:C649"/>
    <mergeCell ref="D647:D649"/>
    <mergeCell ref="F647:F649"/>
    <mergeCell ref="A677:A681"/>
    <mergeCell ref="B677:B681"/>
    <mergeCell ref="C677:C681"/>
    <mergeCell ref="D677:D681"/>
    <mergeCell ref="F677:F681"/>
    <mergeCell ref="E678:E681"/>
    <mergeCell ref="A682:A683"/>
    <mergeCell ref="B682:B683"/>
    <mergeCell ref="C682:C683"/>
    <mergeCell ref="D682:D683"/>
    <mergeCell ref="F682:F683"/>
    <mergeCell ref="F693:F696"/>
    <mergeCell ref="E694:E696"/>
    <mergeCell ref="A684:A686"/>
    <mergeCell ref="B684:B686"/>
    <mergeCell ref="C684:C686"/>
    <mergeCell ref="D684:D686"/>
    <mergeCell ref="F684:F686"/>
    <mergeCell ref="A691:A692"/>
    <mergeCell ref="A865:A866"/>
    <mergeCell ref="A880:A881"/>
    <mergeCell ref="A834:A835"/>
    <mergeCell ref="A878:A879"/>
    <mergeCell ref="A867:A868"/>
    <mergeCell ref="B867:B868"/>
    <mergeCell ref="B842:B843"/>
    <mergeCell ref="B854:B855"/>
    <mergeCell ref="B712:B715"/>
    <mergeCell ref="C712:C715"/>
    <mergeCell ref="D712:D715"/>
    <mergeCell ref="F712:F715"/>
    <mergeCell ref="E713:E715"/>
    <mergeCell ref="B752:B753"/>
    <mergeCell ref="A774:A775"/>
    <mergeCell ref="B774:B775"/>
    <mergeCell ref="C774:C775"/>
    <mergeCell ref="D752:D753"/>
    <mergeCell ref="F752:F753"/>
    <mergeCell ref="D701:D703"/>
    <mergeCell ref="F701:F703"/>
    <mergeCell ref="E702:E703"/>
    <mergeCell ref="D774:D775"/>
    <mergeCell ref="F774:F775"/>
    <mergeCell ref="A740:A742"/>
    <mergeCell ref="B740:B742"/>
    <mergeCell ref="C740:C742"/>
    <mergeCell ref="D740:D742"/>
    <mergeCell ref="F740:F742"/>
    <mergeCell ref="E741:E742"/>
    <mergeCell ref="A750:A751"/>
    <mergeCell ref="B750:B751"/>
    <mergeCell ref="C750:C751"/>
    <mergeCell ref="D750:D751"/>
    <mergeCell ref="F750:F751"/>
    <mergeCell ref="A752:A753"/>
    <mergeCell ref="C752:C753"/>
    <mergeCell ref="C704:C708"/>
    <mergeCell ref="D704:D708"/>
    <mergeCell ref="F704:F708"/>
    <mergeCell ref="B755:B756"/>
    <mergeCell ref="C755:C756"/>
    <mergeCell ref="D755:D756"/>
    <mergeCell ref="F755:F756"/>
    <mergeCell ref="D726:D728"/>
    <mergeCell ref="F726:F728"/>
    <mergeCell ref="E727:E728"/>
    <mergeCell ref="C816:C817"/>
    <mergeCell ref="A730:A732"/>
    <mergeCell ref="B730:B732"/>
    <mergeCell ref="C730:C732"/>
    <mergeCell ref="D730:D732"/>
    <mergeCell ref="F730:F732"/>
    <mergeCell ref="E731:E732"/>
    <mergeCell ref="A770:A771"/>
    <mergeCell ref="B770:B771"/>
    <mergeCell ref="C770:C771"/>
    <mergeCell ref="D770:D771"/>
    <mergeCell ref="F770:F771"/>
    <mergeCell ref="A772:A773"/>
    <mergeCell ref="B772:B773"/>
    <mergeCell ref="A816:A817"/>
    <mergeCell ref="D734:D737"/>
    <mergeCell ref="A734:A737"/>
    <mergeCell ref="B734:B737"/>
    <mergeCell ref="C734:C737"/>
    <mergeCell ref="P755:P756"/>
    <mergeCell ref="A757:A758"/>
    <mergeCell ref="B757:B758"/>
    <mergeCell ref="C757:C758"/>
    <mergeCell ref="D757:D758"/>
    <mergeCell ref="F757:F758"/>
    <mergeCell ref="A759:A760"/>
    <mergeCell ref="B759:B760"/>
    <mergeCell ref="C759:C760"/>
    <mergeCell ref="D759:D760"/>
    <mergeCell ref="F759:F760"/>
    <mergeCell ref="P759:P760"/>
    <mergeCell ref="I826:M826"/>
    <mergeCell ref="F823:F824"/>
    <mergeCell ref="C809:C810"/>
    <mergeCell ref="F809:F810"/>
    <mergeCell ref="C814:C815"/>
    <mergeCell ref="L821:M821"/>
    <mergeCell ref="I823:M823"/>
    <mergeCell ref="I824:K824"/>
    <mergeCell ref="C812:C813"/>
    <mergeCell ref="F812:F813"/>
    <mergeCell ref="A797:A798"/>
    <mergeCell ref="B797:B798"/>
    <mergeCell ref="C797:C798"/>
    <mergeCell ref="F797:F798"/>
    <mergeCell ref="B818:B819"/>
    <mergeCell ref="B820:B821"/>
    <mergeCell ref="B825:B826"/>
    <mergeCell ref="A755:A756"/>
    <mergeCell ref="B809:B810"/>
    <mergeCell ref="B814:B815"/>
    <mergeCell ref="C772:C773"/>
    <mergeCell ref="D772:D773"/>
    <mergeCell ref="F772:F773"/>
    <mergeCell ref="P797:P798"/>
    <mergeCell ref="I798:M798"/>
    <mergeCell ref="I766:M766"/>
    <mergeCell ref="P761:P762"/>
    <mergeCell ref="P763:P764"/>
    <mergeCell ref="I787:M787"/>
    <mergeCell ref="A829:A830"/>
    <mergeCell ref="A827:A828"/>
    <mergeCell ref="A869:A870"/>
    <mergeCell ref="A871:A872"/>
    <mergeCell ref="I994:M994"/>
    <mergeCell ref="A763:A764"/>
    <mergeCell ref="B763:B764"/>
    <mergeCell ref="C763:C764"/>
    <mergeCell ref="D763:D764"/>
    <mergeCell ref="F763:F764"/>
    <mergeCell ref="A820:A821"/>
    <mergeCell ref="A818:A819"/>
    <mergeCell ref="A825:A826"/>
    <mergeCell ref="A804:A805"/>
    <mergeCell ref="C827:C828"/>
    <mergeCell ref="F827:F828"/>
    <mergeCell ref="C829:C830"/>
    <mergeCell ref="F829:F830"/>
    <mergeCell ref="C842:C843"/>
    <mergeCell ref="F842:F843"/>
    <mergeCell ref="F1006:F1007"/>
    <mergeCell ref="L1007:M1007"/>
    <mergeCell ref="A761:A762"/>
    <mergeCell ref="B761:B762"/>
    <mergeCell ref="C761:C762"/>
    <mergeCell ref="D761:D762"/>
    <mergeCell ref="F761:F762"/>
    <mergeCell ref="G761:G762"/>
    <mergeCell ref="H761:H762"/>
    <mergeCell ref="I828:M828"/>
    <mergeCell ref="I830:M830"/>
    <mergeCell ref="F888:F889"/>
    <mergeCell ref="I888:I890"/>
    <mergeCell ref="F814:F815"/>
    <mergeCell ref="K815:M815"/>
    <mergeCell ref="C818:C819"/>
    <mergeCell ref="F818:F819"/>
    <mergeCell ref="C820:C821"/>
    <mergeCell ref="B829:B830"/>
    <mergeCell ref="A853:A854"/>
    <mergeCell ref="C854:C855"/>
    <mergeCell ref="B827:B828"/>
    <mergeCell ref="F820:F821"/>
    <mergeCell ref="C825:C826"/>
    <mergeCell ref="F825:F826"/>
    <mergeCell ref="F854:F855"/>
    <mergeCell ref="A887:A888"/>
    <mergeCell ref="A831:A832"/>
    <mergeCell ref="A1008:A1009"/>
    <mergeCell ref="B1008:B1009"/>
    <mergeCell ref="C1008:C1009"/>
    <mergeCell ref="F1008:F1009"/>
    <mergeCell ref="L1009:M1009"/>
    <mergeCell ref="A1010:A1011"/>
    <mergeCell ref="B1010:B1011"/>
    <mergeCell ref="C1010:C1011"/>
    <mergeCell ref="F1010:F1011"/>
    <mergeCell ref="A1012:A1013"/>
    <mergeCell ref="B1012:B1013"/>
    <mergeCell ref="C1012:C1013"/>
    <mergeCell ref="F1012:F1013"/>
    <mergeCell ref="I1013:M1013"/>
    <mergeCell ref="C856:C857"/>
    <mergeCell ref="F856:F857"/>
    <mergeCell ref="C869:C870"/>
    <mergeCell ref="F869:F870"/>
    <mergeCell ref="C871:C872"/>
    <mergeCell ref="F871:F872"/>
    <mergeCell ref="B856:B857"/>
    <mergeCell ref="B869:B870"/>
    <mergeCell ref="B871:B872"/>
    <mergeCell ref="A1004:A1005"/>
    <mergeCell ref="B1004:B1005"/>
    <mergeCell ref="C1004:C1005"/>
    <mergeCell ref="F1004:F1005"/>
    <mergeCell ref="I1005:M1005"/>
    <mergeCell ref="A1006:A1007"/>
    <mergeCell ref="B1006:B1007"/>
    <mergeCell ref="C1006:C1007"/>
    <mergeCell ref="D1006:D1007"/>
    <mergeCell ref="B1018:B1019"/>
    <mergeCell ref="C1018:C1019"/>
    <mergeCell ref="F1018:F1019"/>
    <mergeCell ref="L1019:M1019"/>
    <mergeCell ref="B1020:B1021"/>
    <mergeCell ref="C1020:C1021"/>
    <mergeCell ref="F1020:F1021"/>
    <mergeCell ref="L1021:M1021"/>
    <mergeCell ref="B1022:B1023"/>
    <mergeCell ref="C1022:C1023"/>
    <mergeCell ref="F1022:F1023"/>
    <mergeCell ref="L1023:M1023"/>
    <mergeCell ref="A1018:A1019"/>
    <mergeCell ref="A1020:A1021"/>
    <mergeCell ref="A1022:A1023"/>
    <mergeCell ref="A1024:A1025"/>
    <mergeCell ref="B1024:B1025"/>
    <mergeCell ref="C1024:C1025"/>
    <mergeCell ref="F1024:F1025"/>
    <mergeCell ref="L1025:M1025"/>
    <mergeCell ref="A1026:A1027"/>
    <mergeCell ref="B1026:B1027"/>
    <mergeCell ref="C1026:C1027"/>
    <mergeCell ref="P1026:P1027"/>
    <mergeCell ref="A1028:A1029"/>
    <mergeCell ref="B1028:B1029"/>
    <mergeCell ref="C1028:C1029"/>
    <mergeCell ref="P1028:P1029"/>
    <mergeCell ref="A1031:A1032"/>
    <mergeCell ref="B1031:B1032"/>
    <mergeCell ref="C1031:C1032"/>
    <mergeCell ref="P1031:P1032"/>
    <mergeCell ref="C1040:C1041"/>
    <mergeCell ref="L1040:M1040"/>
    <mergeCell ref="A1043:A1044"/>
    <mergeCell ref="B1043:B1044"/>
    <mergeCell ref="C1043:C1044"/>
    <mergeCell ref="P1043:P1044"/>
    <mergeCell ref="A1045:A1046"/>
    <mergeCell ref="B1045:B1046"/>
    <mergeCell ref="C1045:C1046"/>
    <mergeCell ref="P1045:P1046"/>
    <mergeCell ref="A1047:A1048"/>
    <mergeCell ref="B1047:B1048"/>
    <mergeCell ref="C1047:C1048"/>
    <mergeCell ref="P1047:P1048"/>
    <mergeCell ref="A1049:A1050"/>
    <mergeCell ref="B1049:B1050"/>
    <mergeCell ref="C1049:C1050"/>
    <mergeCell ref="P1049:P1050"/>
    <mergeCell ref="A1051:A1052"/>
    <mergeCell ref="B1051:B1052"/>
    <mergeCell ref="C1051:C1052"/>
    <mergeCell ref="P1051:P1052"/>
    <mergeCell ref="A1054:A1055"/>
    <mergeCell ref="B1054:B1055"/>
    <mergeCell ref="C1054:C1055"/>
    <mergeCell ref="P1054:P1055"/>
    <mergeCell ref="A1056:A1057"/>
    <mergeCell ref="B1056:B1057"/>
    <mergeCell ref="C1056:C1057"/>
    <mergeCell ref="P1056:P1057"/>
    <mergeCell ref="A1059:A1060"/>
    <mergeCell ref="B1059:B1060"/>
    <mergeCell ref="C1059:C1060"/>
    <mergeCell ref="P1059:P1060"/>
    <mergeCell ref="A1061:A1062"/>
    <mergeCell ref="B1061:B1062"/>
    <mergeCell ref="C1061:C1062"/>
    <mergeCell ref="P1061:P1062"/>
    <mergeCell ref="A1064:A1065"/>
    <mergeCell ref="B1064:B1065"/>
    <mergeCell ref="C1064:C1065"/>
    <mergeCell ref="P1064:P1065"/>
    <mergeCell ref="A1066:A1067"/>
    <mergeCell ref="B1066:B1067"/>
    <mergeCell ref="C1066:C1067"/>
    <mergeCell ref="P1066:P1067"/>
    <mergeCell ref="A1069:A1070"/>
    <mergeCell ref="B1069:B1070"/>
    <mergeCell ref="C1069:C1070"/>
    <mergeCell ref="P1069:P1070"/>
    <mergeCell ref="A1071:A1072"/>
    <mergeCell ref="B1071:B1072"/>
    <mergeCell ref="C1071:C1072"/>
    <mergeCell ref="P1071:P1072"/>
    <mergeCell ref="A1073:A1074"/>
    <mergeCell ref="B1073:B1074"/>
    <mergeCell ref="C1073:C1074"/>
    <mergeCell ref="P1073:P1074"/>
    <mergeCell ref="A1076:A1077"/>
    <mergeCell ref="B1076:B1077"/>
    <mergeCell ref="C1076:C1077"/>
    <mergeCell ref="P1076:P1077"/>
    <mergeCell ref="A1078:A1079"/>
    <mergeCell ref="B1078:B1079"/>
    <mergeCell ref="C1078:C1079"/>
    <mergeCell ref="P1078:P1079"/>
    <mergeCell ref="P1101:P1102"/>
    <mergeCell ref="A1104:A1105"/>
    <mergeCell ref="B1104:B1105"/>
    <mergeCell ref="A1080:A1081"/>
    <mergeCell ref="B1080:B1081"/>
    <mergeCell ref="C1080:C1081"/>
    <mergeCell ref="P1080:P1081"/>
    <mergeCell ref="A1083:A1084"/>
    <mergeCell ref="B1083:B1084"/>
    <mergeCell ref="C1083:C1084"/>
    <mergeCell ref="P1083:P1084"/>
    <mergeCell ref="A1086:A1087"/>
    <mergeCell ref="B1086:B1087"/>
    <mergeCell ref="C1086:C1087"/>
    <mergeCell ref="P1086:P1087"/>
    <mergeCell ref="A1088:A1089"/>
    <mergeCell ref="B1088:B1089"/>
    <mergeCell ref="C1088:C1089"/>
    <mergeCell ref="P1088:P1089"/>
    <mergeCell ref="A1090:A1091"/>
    <mergeCell ref="B1090:B1091"/>
    <mergeCell ref="C1090:C1091"/>
    <mergeCell ref="P1090:P1091"/>
    <mergeCell ref="B1108:B1109"/>
    <mergeCell ref="C1108:C1109"/>
    <mergeCell ref="P1108:P1109"/>
    <mergeCell ref="A1092:A1093"/>
    <mergeCell ref="B1092:B1093"/>
    <mergeCell ref="C1092:C1093"/>
    <mergeCell ref="P1092:P1093"/>
    <mergeCell ref="C1110:C1111"/>
    <mergeCell ref="P1110:P1111"/>
    <mergeCell ref="A1112:A1113"/>
    <mergeCell ref="B1112:B1113"/>
    <mergeCell ref="C1112:C1113"/>
    <mergeCell ref="P1112:P1113"/>
    <mergeCell ref="A1114:A1115"/>
    <mergeCell ref="B1114:B1115"/>
    <mergeCell ref="C1114:C1115"/>
    <mergeCell ref="P1114:P1115"/>
    <mergeCell ref="A1094:A1095"/>
    <mergeCell ref="B1094:B1095"/>
    <mergeCell ref="C1094:C1095"/>
    <mergeCell ref="P1094:P1095"/>
    <mergeCell ref="A1097:A1098"/>
    <mergeCell ref="B1097:B1098"/>
    <mergeCell ref="C1097:C1098"/>
    <mergeCell ref="P1097:P1098"/>
    <mergeCell ref="A1099:A1100"/>
    <mergeCell ref="B1099:B1100"/>
    <mergeCell ref="C1099:C1100"/>
    <mergeCell ref="P1099:P1100"/>
    <mergeCell ref="A1101:A1102"/>
    <mergeCell ref="B1101:B1102"/>
    <mergeCell ref="C1101:C1102"/>
    <mergeCell ref="I533:K533"/>
    <mergeCell ref="A1110:A1111"/>
    <mergeCell ref="B1110:B1111"/>
    <mergeCell ref="C1104:C1105"/>
    <mergeCell ref="P1104:P1105"/>
    <mergeCell ref="I536:K536"/>
    <mergeCell ref="I537:K537"/>
    <mergeCell ref="B1183:P1183"/>
    <mergeCell ref="B1184:P1184"/>
    <mergeCell ref="A1117:A1118"/>
    <mergeCell ref="B1117:B1118"/>
    <mergeCell ref="C1117:C1118"/>
    <mergeCell ref="P1117:P1118"/>
    <mergeCell ref="A1126:A1128"/>
    <mergeCell ref="B1126:B1128"/>
    <mergeCell ref="C1126:C1128"/>
    <mergeCell ref="D1126:D1128"/>
    <mergeCell ref="F1126:F1128"/>
    <mergeCell ref="E1127:E1128"/>
    <mergeCell ref="A1129:A1130"/>
    <mergeCell ref="B1129:B1130"/>
    <mergeCell ref="C1129:C1130"/>
    <mergeCell ref="F1129:F1130"/>
    <mergeCell ref="A1131:A1132"/>
    <mergeCell ref="B1131:B1132"/>
    <mergeCell ref="C1131:C1132"/>
    <mergeCell ref="F1131:F1132"/>
    <mergeCell ref="A1106:A1107"/>
    <mergeCell ref="B1106:B1107"/>
    <mergeCell ref="C1106:C1107"/>
    <mergeCell ref="P1106:P1107"/>
    <mergeCell ref="A1108:A1109"/>
  </mergeCells>
  <phoneticPr fontId="6" type="noConversion"/>
  <printOptions horizontalCentered="1" verticalCentered="1"/>
  <pageMargins left="0.19685039370078741" right="0.19685039370078741" top="0.39370078740157483" bottom="0.39370078740157483" header="0.39370078740157483" footer="0.39370078740157483"/>
  <pageSetup paperSize="9" scale="31" firstPageNumber="2" fitToHeight="0" orientation="landscape" useFirstPageNumber="1" r:id="rId1"/>
  <headerFooter>
    <oddHeader>&amp;C&amp;P</oddHeader>
  </headerFooter>
  <rowBreaks count="16" manualBreakCount="16">
    <brk id="39" max="16383" man="1"/>
    <brk id="82" max="16383" man="1"/>
    <brk id="261" max="16383" man="1"/>
    <brk id="370" max="16383" man="1"/>
    <brk id="407" max="16383" man="1"/>
    <brk id="454" max="16383" man="1"/>
    <brk id="570" max="16383" man="1"/>
    <brk id="612" max="16383" man="1"/>
    <brk id="645" max="16383" man="1"/>
    <brk id="692" max="16383" man="1"/>
    <brk id="728" max="16383" man="1"/>
    <brk id="779" max="16358" man="1"/>
    <brk id="815" max="16383" man="1"/>
    <brk id="843" max="16383" man="1"/>
    <brk id="956" max="16358" man="1"/>
    <brk id="10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ИП</vt:lpstr>
      <vt:lpstr>ИП!Заголовки_для_печати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2026-10-01T06:42:36Z</dcterms:modified>
</cp:coreProperties>
</file>