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СУ 2026\Гражданский бюджет\01 августа\"/>
    </mc:Choice>
  </mc:AlternateContent>
  <workbookProtection lockWindows="1"/>
  <bookViews>
    <workbookView xWindow="-108" yWindow="-108" windowWidth="23256" windowHeight="12456" tabRatio="986"/>
  </bookViews>
  <sheets>
    <sheet name="каз" sheetId="1" r:id="rId1"/>
    <sheet name="рус" sheetId="2" r:id="rId2"/>
  </sheets>
  <definedNames>
    <definedName name="_xlnm.Print_Titles" localSheetId="0">каз!$6:$8</definedName>
    <definedName name="_xlnm.Print_Titles" localSheetId="1">рус!$6:$8</definedName>
    <definedName name="_xlnm.Print_Area" localSheetId="0">каз!$A$1:$G$59</definedName>
    <definedName name="_xlnm.Print_Area" localSheetId="1">рус!$A$1:$G$56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52" i="1" l="1"/>
  <c r="D52" i="1"/>
  <c r="C52" i="1"/>
  <c r="G41" i="1"/>
  <c r="F41" i="1"/>
  <c r="E41" i="1"/>
  <c r="G21" i="1"/>
  <c r="F21" i="1"/>
  <c r="E21" i="1"/>
  <c r="D21" i="1"/>
  <c r="C21" i="1"/>
  <c r="G20" i="1"/>
  <c r="F20" i="1"/>
  <c r="E20" i="1"/>
  <c r="D20" i="1"/>
  <c r="C20" i="1"/>
  <c r="G18" i="1"/>
  <c r="F18" i="1"/>
  <c r="E18" i="1"/>
  <c r="D18" i="1"/>
  <c r="C18" i="1"/>
  <c r="G16" i="1"/>
  <c r="F16" i="1"/>
  <c r="E16" i="1"/>
  <c r="D16" i="1"/>
  <c r="C16" i="1"/>
  <c r="F14" i="1"/>
  <c r="E14" i="1"/>
  <c r="D14" i="1"/>
  <c r="D10" i="1" s="1"/>
  <c r="D9" i="1" s="1"/>
  <c r="C14" i="1"/>
  <c r="C11" i="1" s="1"/>
  <c r="G12" i="1"/>
  <c r="G11" i="1" s="1"/>
  <c r="F12" i="1"/>
  <c r="F11" i="1" s="1"/>
  <c r="E12" i="1"/>
  <c r="E11" i="1" s="1"/>
  <c r="D12" i="1"/>
  <c r="C12" i="1"/>
  <c r="E52" i="2"/>
  <c r="E41" i="2"/>
  <c r="E21" i="2"/>
  <c r="E20" i="2"/>
  <c r="E18" i="2"/>
  <c r="E16" i="2"/>
  <c r="E14" i="2"/>
  <c r="E12" i="2"/>
  <c r="E11" i="2"/>
  <c r="E10" i="2"/>
  <c r="E9" i="2"/>
  <c r="D52" i="2"/>
  <c r="C52" i="2"/>
  <c r="D21" i="2"/>
  <c r="C21" i="2"/>
  <c r="D20" i="2"/>
  <c r="C20" i="2"/>
  <c r="D18" i="2"/>
  <c r="C18" i="2"/>
  <c r="D16" i="2"/>
  <c r="C16" i="2"/>
  <c r="D14" i="2"/>
  <c r="C14" i="2"/>
  <c r="C11" i="2" s="1"/>
  <c r="D12" i="2"/>
  <c r="D10" i="2" s="1"/>
  <c r="D9" i="2" s="1"/>
  <c r="C12" i="2"/>
  <c r="C10" i="2" s="1"/>
  <c r="C9" i="2" s="1"/>
  <c r="D11" i="2"/>
  <c r="C10" i="1" l="1"/>
  <c r="C9" i="1" s="1"/>
  <c r="F10" i="1"/>
  <c r="F9" i="1" s="1"/>
  <c r="E10" i="1"/>
  <c r="E9" i="1" s="1"/>
  <c r="G10" i="1"/>
  <c r="G9" i="1" s="1"/>
  <c r="D11" i="1"/>
  <c r="G41" i="2"/>
  <c r="F41" i="2"/>
  <c r="G21" i="2"/>
  <c r="G20" i="2" s="1"/>
  <c r="F21" i="2"/>
  <c r="F20" i="2" s="1"/>
  <c r="G18" i="2"/>
  <c r="F18" i="2"/>
  <c r="G16" i="2"/>
  <c r="F16" i="2"/>
  <c r="F14" i="2"/>
  <c r="G12" i="2"/>
  <c r="F12" i="2"/>
  <c r="G10" i="2" l="1"/>
  <c r="G9" i="2" s="1"/>
  <c r="F10" i="2"/>
  <c r="F9" i="2" s="1"/>
  <c r="G11" i="2"/>
  <c r="F11" i="2"/>
  <c r="H55" i="2" l="1"/>
  <c r="H54" i="2"/>
  <c r="H53" i="2"/>
  <c r="H52" i="2"/>
  <c r="H51" i="2"/>
  <c r="H50" i="2"/>
  <c r="H49" i="2"/>
  <c r="H48" i="2"/>
  <c r="H47" i="2"/>
  <c r="H46" i="2"/>
  <c r="H45" i="2"/>
  <c r="H44" i="2"/>
  <c r="H43" i="2"/>
  <c r="H42" i="2"/>
  <c r="H41" i="2"/>
  <c r="H40" i="2"/>
  <c r="H39" i="2"/>
  <c r="H38" i="2"/>
  <c r="H37" i="2"/>
  <c r="H36" i="2"/>
  <c r="H35" i="2"/>
  <c r="H34" i="2"/>
  <c r="H33" i="2"/>
  <c r="H32" i="2"/>
  <c r="H31" i="2"/>
  <c r="H30" i="2"/>
  <c r="H29" i="2"/>
  <c r="H28" i="2"/>
  <c r="H27" i="2"/>
  <c r="H26" i="2"/>
  <c r="H25" i="2"/>
  <c r="H24" i="2"/>
  <c r="H23" i="2"/>
  <c r="H22" i="2"/>
  <c r="H21" i="2"/>
  <c r="H19" i="2"/>
  <c r="H18" i="2"/>
  <c r="H17" i="2"/>
  <c r="H16" i="2"/>
  <c r="H15" i="2"/>
  <c r="H14" i="2"/>
  <c r="H13" i="2"/>
  <c r="H12" i="2"/>
  <c r="H11" i="2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D60" i="2" l="1"/>
  <c r="H20" i="2"/>
  <c r="H11" i="1"/>
  <c r="D60" i="1" l="1"/>
  <c r="H9" i="2"/>
  <c r="H10" i="2"/>
  <c r="H10" i="1"/>
  <c r="H9" i="1"/>
</calcChain>
</file>

<file path=xl/sharedStrings.xml><?xml version="1.0" encoding="utf-8"?>
<sst xmlns="http://schemas.openxmlformats.org/spreadsheetml/2006/main" count="165" uniqueCount="132">
  <si>
    <t>тыс.тенге</t>
  </si>
  <si>
    <t>КБК</t>
  </si>
  <si>
    <t>Атауы</t>
  </si>
  <si>
    <t>1</t>
  </si>
  <si>
    <t>ТҮСІМДЕР</t>
  </si>
  <si>
    <t>I. КІРІСТЕР</t>
  </si>
  <si>
    <t>САЛЫҚТАР МЕН ТӨЛЕМДЕР</t>
  </si>
  <si>
    <t>САЛЫҚ ТҮСІМДЕРІ</t>
  </si>
  <si>
    <t>Салық түсімдері</t>
  </si>
  <si>
    <t>САЛЫҚТЫҚ ЕМЕС ТҮСІМДЕР</t>
  </si>
  <si>
    <t>2</t>
  </si>
  <si>
    <t>Салықтық емес түсімдер</t>
  </si>
  <si>
    <t>НЕГІЗГІ КАПИТАЛДЫ САТУДАН ТҮСЕТІН ТҮСІМДЕР</t>
  </si>
  <si>
    <t>3</t>
  </si>
  <si>
    <t>Негізгі капиталды сатудан түсетін түсімдер</t>
  </si>
  <si>
    <t>ТРАНСФЕРТТЕР ТҮСІМДЕРІ</t>
  </si>
  <si>
    <t>4</t>
  </si>
  <si>
    <t>Трансферттер түсімдері</t>
  </si>
  <si>
    <t>ШЫҒЫНДАР</t>
  </si>
  <si>
    <t>II. ШЫҒЫНДАР</t>
  </si>
  <si>
    <t>01</t>
  </si>
  <si>
    <t>Жалпы сипаттағы мемлекеттік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</si>
  <si>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</si>
  <si>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</si>
  <si>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</si>
  <si>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</si>
  <si>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</si>
  <si>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Білім</t>
  </si>
  <si>
    <t>06</t>
  </si>
  <si>
    <t>Әлеуметтік көмек және әлеуметтік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</si>
  <si>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</si>
  <si>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</si>
  <si>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</si>
  <si>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кеңістік</t>
  </si>
  <si>
    <t>09</t>
  </si>
  <si>
    <t>Отын-энергетика кешені және жер қойнауын пайдалану</t>
  </si>
  <si>
    <t>10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</si>
  <si>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</si>
  <si>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11</t>
  </si>
  <si>
    <t>Өнеркәсіп, сәулет, қала құрылысы және құрылыс қызметі</t>
  </si>
  <si>
    <t>12</t>
  </si>
  <si>
    <t>Көлік және коммуникация</t>
  </si>
  <si>
    <t>13</t>
  </si>
  <si>
    <t>Басқалар</t>
  </si>
  <si>
    <t>14</t>
  </si>
  <si>
    <t>Қарызға қызмет көрсету</t>
  </si>
  <si>
    <t>15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</si>
  <si>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</si>
  <si>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</si>
  <si>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</si>
  <si>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</si>
  <si>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5</t>
  </si>
  <si>
    <t>Бюджеттік кредиттерді өтеу</t>
  </si>
  <si>
    <t>IV. ҚАРЖЫ АКТИВТЕРІМЕН ОПЕРАЦИЯЛАР БОЙЫНША САЛЬДО</t>
  </si>
  <si>
    <t>МЕМЛЕКЕТТІҢ ҚАРЖЫ АКТИВТЕРІН САТУДАН ТҮСЕТІН ТҮСІМДЕР</t>
  </si>
  <si>
    <t>6</t>
  </si>
  <si>
    <t>ҚАРЖЫ АКТИВТЕРІН САТЫП АЛУ</t>
  </si>
  <si>
    <t>басқалар</t>
  </si>
  <si>
    <t xml:space="preserve">V. БЮДЖЕТ ТАПШЫЛЫҒЫ (ПРОФИЦИТІ) </t>
  </si>
  <si>
    <t xml:space="preserve">VI. БЮДЖЕТ ТАПШЫЛЫҒЫН ҚАРЖЫЛАНДЫРУ (ПРОФИЦИТІН ПАЙДАЛАНУ) </t>
  </si>
  <si>
    <t>ҚАРЫЗДАРДЫҢ ТҮСУІ</t>
  </si>
  <si>
    <t>7</t>
  </si>
  <si>
    <t>Қарыздың түсуі</t>
  </si>
  <si>
    <t>ҚАРЫЗДАРДЫ ӨТЕУ</t>
  </si>
  <si>
    <t>16</t>
  </si>
  <si>
    <t>Қарыздарды өтеу</t>
  </si>
  <si>
    <t>БЮДЖЕТ ҚАРАЖАТЫНЫҢ ПАЙДАЛАНЫЛАТЫН ҚАЛДЫҚТАРЫ</t>
  </si>
  <si>
    <t>Анықтама:
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</si>
  <si>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</si>
  <si>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</si>
  <si>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>Отчет об исполнении бюджета района</t>
  </si>
  <si>
    <t xml:space="preserve">Наименование </t>
  </si>
  <si>
    <t>ПОСТУПЛЕНИЯ</t>
  </si>
  <si>
    <t>I. ДОХОДЫ</t>
  </si>
  <si>
    <t>НАЛОГИ И ПЛАТЕЖИ</t>
  </si>
  <si>
    <t>НАЛОГОВЫЕ ПОСТУПЛЕНИЯ</t>
  </si>
  <si>
    <t>Налоговые поступления</t>
  </si>
  <si>
    <t>НЕНАЛОГОВЫЕ ПОСТУПЛЕНИЯ</t>
  </si>
  <si>
    <t>Неналоговые поступления</t>
  </si>
  <si>
    <t>ПОСТУПЛЕНИЯ ОТ ПРОДАЖИ ОСНОВНОГО КАПИТАЛА</t>
  </si>
  <si>
    <t>Поступления от продажи основного капитала</t>
  </si>
  <si>
    <t>ПОСТУПЛЕНИЯ ТРАНСФЕРТОВ</t>
  </si>
  <si>
    <t>Поступления трансфертов</t>
  </si>
  <si>
    <t>РАСХОДЫ</t>
  </si>
  <si>
    <t>II. ЗАТРАТЫ</t>
  </si>
  <si>
    <t>Государственные услуги общего характера</t>
  </si>
  <si>
    <t>Оборона</t>
  </si>
  <si>
    <t>Общественный порядок, безопасность, правовая, судебная, уголовно-исполнительная деятельность</t>
  </si>
  <si>
    <t>Образование</t>
  </si>
  <si>
    <t>Социальная помощь и социальное обеспечение</t>
  </si>
  <si>
    <t>Жилищно-коммунальное хозяйство</t>
  </si>
  <si>
    <t>Культура, спорт, туризм и информационное пространство</t>
  </si>
  <si>
    <t>Топливно-энергетический комплекс и недропользование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</si>
  <si>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</si>
  <si>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Промышленность, архитектурная, градостроительная и строительная деятельность</t>
  </si>
  <si>
    <t>Транспорт и коммуникации</t>
  </si>
  <si>
    <t>Прочие</t>
  </si>
  <si>
    <t>Обслуживание долга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</si>
  <si>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</si>
  <si>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</si>
  <si>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</si>
  <si>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</si>
  <si>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Погашение бюджетных кредитов</t>
  </si>
  <si>
    <t>IV. САЛЬДО ПО ОПЕРАЦИЯМ С ФИНАНСОВЫМИ АКТИВАМИ</t>
  </si>
  <si>
    <t>ПОСТУПЛЕНИЯ ОТ ПРОДАЖИ ФИНАНСОВЫХ АКТИВОВ ГОСУДАРСТВА</t>
  </si>
  <si>
    <t>Поступления от продажи финансовых активов государства</t>
  </si>
  <si>
    <t>ПРИОБРЕТЕНИЕ ФИНАНСОВЫХ АКТИВОВ</t>
  </si>
  <si>
    <t>прочие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</si>
  <si>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</si>
  <si>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</si>
  <si>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</si>
  <si>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</si>
  <si>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ПОГАШЕНИЕ ЗАЙМОВ</t>
  </si>
  <si>
    <t>Погашение займов</t>
  </si>
  <si>
    <t>ИСПОЛЬЗУЕМЫЕ ОСТАТКИ БЮДЖЕТНЫХ СРЕДСТВ</t>
  </si>
  <si>
    <t>Справочно:
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</si>
  <si>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</si>
  <si>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</si>
  <si>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факт на 01.08.2024г.</t>
  </si>
  <si>
    <t>факт на 01.08.2023г.</t>
  </si>
  <si>
    <t>нақты 01.08.2024г.</t>
  </si>
  <si>
    <t>нақты 01.08.2023г.</t>
  </si>
  <si>
    <t>на 1 августа 2026года</t>
  </si>
  <si>
    <t>факт на 01.08.2025г.</t>
  </si>
  <si>
    <t>2026г</t>
  </si>
  <si>
    <t>план на 01.08.26г.</t>
  </si>
  <si>
    <t>исполнение на 01.08.26г.</t>
  </si>
  <si>
    <t>нақты 01.08.2025г.</t>
  </si>
  <si>
    <t>2026ж</t>
  </si>
  <si>
    <t xml:space="preserve"> 01.08.26ж. Жоспар</t>
  </si>
  <si>
    <t>01.08.26ж. Орындалуы</t>
  </si>
  <si>
    <t>2026 жылғы 1 тамыздағы арналған аудан бюджетінің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</si>
</sst>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6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9D9D9"/>
        <bgColor rgb="FFC0C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2" borderId="0" xfId="0" applyFont="1" applyFill="1"/>
    <xf numFmtId="164" fontId="1" fillId="0" borderId="0" xfId="0" applyNumberFormat="1" applyFont="1"/>
    <xf numFmtId="4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164" fontId="5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49" fontId="3" fillId="0" borderId="0" xfId="0" applyNumberFormat="1" applyFont="1" applyAlignment="1">
      <alignment horizontal="right" wrapText="1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3" borderId="1" xfId="0" applyNumberFormat="1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/>
    </xf>
    <xf numFmtId="49" fontId="8" fillId="0" borderId="1" xfId="0" applyNumberFormat="1" applyFont="1" applyBorder="1" applyAlignment="1">
      <alignment vertical="center"/>
    </xf>
    <xf numFmtId="0" fontId="8" fillId="0" borderId="3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49" fontId="8" fillId="3" borderId="1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vertical="center"/>
    </xf>
    <xf numFmtId="0" fontId="9" fillId="0" borderId="3" xfId="0" applyFont="1" applyBorder="1" applyAlignment="1">
      <alignment vertical="center" wrapText="1"/>
    </xf>
    <xf numFmtId="164" fontId="9" fillId="0" borderId="1" xfId="0" applyNumberFormat="1" applyFont="1" applyBorder="1" applyAlignment="1">
      <alignment vertical="center"/>
    </xf>
    <xf numFmtId="49" fontId="10" fillId="0" borderId="1" xfId="0" applyNumberFormat="1" applyFont="1" applyBorder="1" applyAlignment="1">
      <alignment vertical="center"/>
    </xf>
    <xf numFmtId="0" fontId="10" fillId="0" borderId="3" xfId="0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/>
    </xf>
    <xf numFmtId="49" fontId="11" fillId="3" borderId="1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164" fontId="12" fillId="0" borderId="1" xfId="0" applyNumberFormat="1" applyFont="1" applyBorder="1" applyAlignment="1">
      <alignment vertical="center"/>
    </xf>
    <xf numFmtId="164" fontId="11" fillId="0" borderId="1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7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64" fontId="7" fillId="2" borderId="0" xfId="0" applyNumberFormat="1" applyFont="1" applyFill="1" applyAlignment="1">
      <alignment vertical="center"/>
    </xf>
    <xf numFmtId="164" fontId="12" fillId="2" borderId="0" xfId="0" applyNumberFormat="1" applyFont="1" applyFill="1" applyAlignment="1">
      <alignment vertical="center"/>
    </xf>
    <xf numFmtId="164" fontId="9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3" fillId="2" borderId="0" xfId="0" applyFont="1" applyFill="1" applyAlignment="1">
      <alignment vertical="center"/>
    </xf>
    <xf numFmtId="164" fontId="13" fillId="2" borderId="0" xfId="0" applyNumberFormat="1" applyFont="1" applyFill="1" applyAlignment="1">
      <alignment vertical="center"/>
    </xf>
    <xf numFmtId="164" fontId="14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7" fillId="2" borderId="0" xfId="0" applyFont="1" applyFill="1" applyAlignment="1">
      <alignment horizontal="center" vertical="center"/>
    </xf>
    <xf numFmtId="164" fontId="8" fillId="4" borderId="1" xfId="0" applyNumberFormat="1" applyFont="1" applyFill="1" applyBorder="1" applyAlignment="1">
      <alignment vertical="center"/>
    </xf>
    <xf numFmtId="164" fontId="10" fillId="5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4" fontId="9" fillId="5" borderId="1" xfId="0" applyNumberFormat="1" applyFont="1" applyFill="1" applyBorder="1" applyAlignment="1">
      <alignment vertical="center"/>
    </xf>
    <xf numFmtId="164" fontId="7" fillId="5" borderId="1" xfId="0" applyNumberFormat="1" applyFont="1" applyFill="1" applyBorder="1" applyAlignment="1">
      <alignment vertical="center"/>
    </xf>
    <xf numFmtId="164" fontId="11" fillId="5" borderId="1" xfId="0" applyNumberFormat="1" applyFont="1" applyFill="1" applyBorder="1" applyAlignment="1">
      <alignment vertical="center"/>
    </xf>
    <xf numFmtId="164" fontId="12" fillId="5" borderId="1" xfId="0" applyNumberFormat="1" applyFont="1" applyFill="1" applyBorder="1" applyAlignment="1">
      <alignment vertical="center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60"/>
  <sheetViews>
    <sheetView windowProtection="1" tabSelected="1" view="pageBreakPreview" zoomScaleNormal="100" zoomScaleSheetLayoutView="100" zoomScalePageLayoutView="130" workbookViewId="0">
      <pane xSplit="2" ySplit="8" topLeftCell="C48" activePane="bottomRight" state="frozen"/>
      <selection pane="topRight" activeCell="C1" sqref="C1"/>
      <selection pane="bottomLeft" activeCell="A9" sqref="A9"/>
      <selection pane="bottomRight" activeCell="E8" sqref="E8"/>
    </sheetView>
  </sheetViews>
  <sheetFormatPr defaultRowHeight="13.2" x14ac:dyDescent="0.25"/>
  <cols>
    <col min="1" max="1" width="3.6640625" style="1"/>
    <col min="2" max="2" width="42.5546875" style="2"/>
    <col min="3" max="5" width="12.44140625" style="3"/>
    <col min="6" max="7" width="12.44140625" style="2"/>
    <col min="8" max="8" width="9" style="4"/>
    <col min="9" max="1025" width="9" style="2"/>
  </cols>
  <sheetData>
    <row r="1" spans="1:1024" s="8" customFormat="1" ht="15.6" x14ac:dyDescent="0.3">
      <c r="A1" s="5"/>
      <c r="B1" s="5"/>
      <c r="C1" s="5"/>
      <c r="D1" s="5"/>
      <c r="E1" s="5"/>
      <c r="F1" s="5"/>
      <c r="G1" s="6"/>
      <c r="H1" s="7"/>
    </row>
    <row r="2" spans="1:1024" s="10" customFormat="1" ht="12.75" customHeight="1" x14ac:dyDescent="0.25">
      <c r="A2" s="65" t="s">
        <v>131</v>
      </c>
      <c r="B2" s="65"/>
      <c r="C2" s="65"/>
      <c r="D2" s="65"/>
      <c r="E2" s="65"/>
      <c r="F2" s="65"/>
      <c r="G2" s="65"/>
      <c r="H2" s="9"/>
    </row>
    <row r="3" spans="1:1024" s="12" customFormat="1" ht="13.8" x14ac:dyDescent="0.3">
      <c r="A3" s="66"/>
      <c r="B3" s="66"/>
      <c r="C3" s="66"/>
      <c r="D3" s="66"/>
      <c r="E3" s="66"/>
      <c r="F3" s="66"/>
      <c r="G3" s="66"/>
      <c r="H3" s="11"/>
    </row>
    <row r="4" spans="1:1024" ht="13.8" x14ac:dyDescent="0.3">
      <c r="A4"/>
      <c r="B4"/>
      <c r="C4"/>
      <c r="D4"/>
      <c r="E4"/>
      <c r="F4"/>
      <c r="G4" s="13" t="s">
        <v>0</v>
      </c>
      <c r="H4" s="1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2.75" customHeight="1" x14ac:dyDescent="0.3">
      <c r="A5" s="67" t="s">
        <v>1</v>
      </c>
      <c r="B5" s="68" t="s">
        <v>2</v>
      </c>
      <c r="C5" s="69" t="s">
        <v>121</v>
      </c>
      <c r="D5" s="69" t="s">
        <v>120</v>
      </c>
      <c r="E5" s="69" t="s">
        <v>127</v>
      </c>
      <c r="F5" s="68" t="s">
        <v>128</v>
      </c>
      <c r="G5" s="68"/>
      <c r="H5" s="1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15" customFormat="1" ht="12.75" customHeight="1" x14ac:dyDescent="0.25">
      <c r="A6" s="67"/>
      <c r="B6" s="68"/>
      <c r="C6" s="69"/>
      <c r="D6" s="69"/>
      <c r="E6" s="69"/>
      <c r="F6" s="68" t="s">
        <v>129</v>
      </c>
      <c r="G6" s="68" t="s">
        <v>130</v>
      </c>
      <c r="H6" s="14"/>
    </row>
    <row r="7" spans="1:1024" x14ac:dyDescent="0.25">
      <c r="A7" s="67"/>
      <c r="B7" s="68"/>
      <c r="C7" s="69"/>
      <c r="D7" s="69"/>
      <c r="E7" s="69"/>
      <c r="F7" s="68"/>
      <c r="G7" s="68"/>
      <c r="H7" s="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5">
      <c r="A8" s="16" t="s">
        <v>3</v>
      </c>
      <c r="B8" s="17">
        <v>2</v>
      </c>
      <c r="C8" s="18">
        <v>3</v>
      </c>
      <c r="D8" s="19">
        <v>4</v>
      </c>
      <c r="E8" s="19">
        <v>5</v>
      </c>
      <c r="F8" s="17">
        <v>6</v>
      </c>
      <c r="G8" s="17">
        <v>7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5">
      <c r="A9" s="20"/>
      <c r="B9" s="21" t="s">
        <v>4</v>
      </c>
      <c r="C9" s="56">
        <f>C10+C42+C48+C40</f>
        <v>77706.399999999994</v>
      </c>
      <c r="D9" s="56">
        <f>D10+D42+D48+D40</f>
        <v>53635.199999999997</v>
      </c>
      <c r="E9" s="56">
        <f>E10+E39+E42+E48</f>
        <v>58256.200000000004</v>
      </c>
      <c r="F9" s="56">
        <f>F10+F39+F42+F48</f>
        <v>36300.6</v>
      </c>
      <c r="G9" s="56">
        <f>G10+G39+G42+G48</f>
        <v>36126</v>
      </c>
      <c r="H9" s="22">
        <f t="shared" ref="H9:H55" si="0">G9/F9*100</f>
        <v>99.51901621460803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5">
      <c r="A10" s="23"/>
      <c r="B10" s="24" t="s">
        <v>5</v>
      </c>
      <c r="C10" s="25">
        <f>C12+C14+C16+C18</f>
        <v>77706.399999999994</v>
      </c>
      <c r="D10" s="25">
        <f>D12+D14+D16+D18</f>
        <v>53635.199999999997</v>
      </c>
      <c r="E10" s="25">
        <f>E12+E14+E16+E18</f>
        <v>58256.200000000004</v>
      </c>
      <c r="F10" s="25">
        <f>F12+F14+F16+F18</f>
        <v>36300.6</v>
      </c>
      <c r="G10" s="25">
        <f>G12+G14+G16+G18</f>
        <v>36126</v>
      </c>
      <c r="H10" s="22">
        <f t="shared" si="0"/>
        <v>99.51901621460803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5">
      <c r="A11" s="26"/>
      <c r="B11" s="27" t="s">
        <v>6</v>
      </c>
      <c r="C11" s="56">
        <f>C12+C14+C16</f>
        <v>18363.800000000003</v>
      </c>
      <c r="D11" s="56">
        <f>D12+D14+D16</f>
        <v>32761.200000000001</v>
      </c>
      <c r="E11" s="56">
        <f t="shared" ref="E11:G11" si="1">E12+E14+E16</f>
        <v>44892.200000000004</v>
      </c>
      <c r="F11" s="56">
        <f>F12+F14+F16</f>
        <v>31137.599999999999</v>
      </c>
      <c r="G11" s="56">
        <f t="shared" si="1"/>
        <v>30963</v>
      </c>
      <c r="H11" s="22">
        <f t="shared" si="0"/>
        <v>99.439263141667951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5">
      <c r="A12" s="28"/>
      <c r="B12" s="29" t="s">
        <v>7</v>
      </c>
      <c r="C12" s="30">
        <f>C13</f>
        <v>16877.900000000001</v>
      </c>
      <c r="D12" s="30">
        <f>D13</f>
        <v>31860.2</v>
      </c>
      <c r="E12" s="30">
        <f t="shared" ref="E12:G12" si="2">E13</f>
        <v>41522</v>
      </c>
      <c r="F12" s="30">
        <f>F13</f>
        <v>30242.6</v>
      </c>
      <c r="G12" s="30">
        <f t="shared" si="2"/>
        <v>30022.7</v>
      </c>
      <c r="H12" s="22">
        <f t="shared" si="0"/>
        <v>99.272879977250639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5">
      <c r="A13" s="31" t="s">
        <v>3</v>
      </c>
      <c r="B13" s="32" t="s">
        <v>8</v>
      </c>
      <c r="C13" s="57">
        <v>16877.900000000001</v>
      </c>
      <c r="D13" s="57">
        <v>31860.2</v>
      </c>
      <c r="E13" s="57">
        <v>41522</v>
      </c>
      <c r="F13" s="57">
        <v>30242.6</v>
      </c>
      <c r="G13" s="57">
        <v>30022.7</v>
      </c>
      <c r="H13" s="22">
        <f t="shared" si="0"/>
        <v>99.272879977250639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5">
      <c r="A14" s="28"/>
      <c r="B14" s="29" t="s">
        <v>9</v>
      </c>
      <c r="C14" s="30">
        <f>C15</f>
        <v>81.2</v>
      </c>
      <c r="D14" s="30">
        <f>D15</f>
        <v>181</v>
      </c>
      <c r="E14" s="30">
        <f t="shared" ref="E14:G14" si="3">E15</f>
        <v>1314.4</v>
      </c>
      <c r="F14" s="30">
        <f>F15</f>
        <v>175</v>
      </c>
      <c r="G14" s="30">
        <v>220.3</v>
      </c>
      <c r="H14" s="22">
        <f t="shared" si="0"/>
        <v>125.88571428571429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5">
      <c r="A15" s="31" t="s">
        <v>10</v>
      </c>
      <c r="B15" s="32" t="s">
        <v>11</v>
      </c>
      <c r="C15" s="33">
        <v>81.2</v>
      </c>
      <c r="D15" s="57">
        <v>181</v>
      </c>
      <c r="E15" s="33">
        <v>1314.4</v>
      </c>
      <c r="F15" s="33">
        <v>175</v>
      </c>
      <c r="G15" s="33">
        <v>220.3</v>
      </c>
      <c r="H15" s="22">
        <f t="shared" si="0"/>
        <v>125.88571428571429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5">
      <c r="A16" s="28"/>
      <c r="B16" s="29" t="s">
        <v>12</v>
      </c>
      <c r="C16" s="30">
        <f>C17</f>
        <v>1404.7</v>
      </c>
      <c r="D16" s="30">
        <f>D17</f>
        <v>720</v>
      </c>
      <c r="E16" s="30">
        <f t="shared" ref="E16:G16" si="4">E17</f>
        <v>2055.8000000000002</v>
      </c>
      <c r="F16" s="30">
        <f>F17</f>
        <v>720</v>
      </c>
      <c r="G16" s="30">
        <f t="shared" si="4"/>
        <v>720</v>
      </c>
      <c r="H16" s="22">
        <f t="shared" si="0"/>
        <v>100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25">
      <c r="A17" s="31" t="s">
        <v>13</v>
      </c>
      <c r="B17" s="32" t="s">
        <v>14</v>
      </c>
      <c r="C17" s="33">
        <v>1404.7</v>
      </c>
      <c r="D17" s="57">
        <v>720</v>
      </c>
      <c r="E17" s="57">
        <v>2055.8000000000002</v>
      </c>
      <c r="F17" s="57">
        <v>720</v>
      </c>
      <c r="G17" s="57">
        <v>720</v>
      </c>
      <c r="H17" s="22">
        <f t="shared" si="0"/>
        <v>100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5">
      <c r="A18" s="28"/>
      <c r="B18" s="29" t="s">
        <v>15</v>
      </c>
      <c r="C18" s="30">
        <f>C19</f>
        <v>59342.6</v>
      </c>
      <c r="D18" s="30">
        <f>D19</f>
        <v>20874</v>
      </c>
      <c r="E18" s="30">
        <f>E19</f>
        <v>13364</v>
      </c>
      <c r="F18" s="30">
        <f t="shared" ref="F18" si="5">F19</f>
        <v>5163</v>
      </c>
      <c r="G18" s="30">
        <f>G19</f>
        <v>5163</v>
      </c>
      <c r="H18" s="22">
        <f t="shared" si="0"/>
        <v>100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5">
      <c r="A19" s="31" t="s">
        <v>16</v>
      </c>
      <c r="B19" s="32" t="s">
        <v>17</v>
      </c>
      <c r="C19" s="33">
        <v>59342.6</v>
      </c>
      <c r="D19" s="57">
        <v>20874</v>
      </c>
      <c r="E19" s="57">
        <v>13364</v>
      </c>
      <c r="F19" s="57">
        <v>5163</v>
      </c>
      <c r="G19" s="57">
        <v>5163</v>
      </c>
      <c r="H19" s="22">
        <f t="shared" si="0"/>
        <v>100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s="35" customFormat="1" ht="12" x14ac:dyDescent="0.25">
      <c r="A20" s="34"/>
      <c r="B20" s="27" t="s">
        <v>18</v>
      </c>
      <c r="C20" s="58">
        <f t="shared" ref="C20:G20" si="6">C21+C37+C44+C50</f>
        <v>73768.5</v>
      </c>
      <c r="D20" s="58">
        <f t="shared" si="6"/>
        <v>72541.7</v>
      </c>
      <c r="E20" s="58">
        <f t="shared" si="6"/>
        <v>45271.9</v>
      </c>
      <c r="F20" s="58">
        <f t="shared" si="6"/>
        <v>42634.799999999996</v>
      </c>
      <c r="G20" s="58">
        <f t="shared" si="6"/>
        <v>42391.4</v>
      </c>
      <c r="H20" s="22">
        <f t="shared" si="0"/>
        <v>99.429104862694345</v>
      </c>
    </row>
    <row r="21" spans="1:1024" x14ac:dyDescent="0.25">
      <c r="A21" s="23"/>
      <c r="B21" s="24" t="s">
        <v>19</v>
      </c>
      <c r="C21" s="25">
        <f>SUM(C22:C35)</f>
        <v>73768.5</v>
      </c>
      <c r="D21" s="25">
        <f>SUM(D22:D35)</f>
        <v>72541.7</v>
      </c>
      <c r="E21" s="25">
        <f>SUM(E22:E35)</f>
        <v>45271.9</v>
      </c>
      <c r="F21" s="25">
        <f>SUM(F22:F35)</f>
        <v>42634.799999999996</v>
      </c>
      <c r="G21" s="25">
        <f>SUM(G22:G35)</f>
        <v>42391.4</v>
      </c>
      <c r="H21" s="22">
        <f t="shared" si="0"/>
        <v>99.429104862694345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25">
      <c r="A22" s="31" t="s">
        <v>20</v>
      </c>
      <c r="B22" s="32" t="s">
        <v>21</v>
      </c>
      <c r="C22" s="33">
        <v>40661.800000000003</v>
      </c>
      <c r="D22" s="57">
        <v>31472.3</v>
      </c>
      <c r="E22" s="57">
        <v>36925.9</v>
      </c>
      <c r="F22" s="57">
        <v>29384.6</v>
      </c>
      <c r="G22" s="57">
        <v>29141.200000000001</v>
      </c>
      <c r="H22" s="22">
        <f t="shared" si="0"/>
        <v>99.171674958992128</v>
      </c>
      <c r="I22" s="36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5">
      <c r="A23" s="31" t="s">
        <v>22</v>
      </c>
      <c r="B23" s="32" t="s">
        <v>23</v>
      </c>
      <c r="C23" s="33">
        <v>0</v>
      </c>
      <c r="D23" s="57">
        <v>0</v>
      </c>
      <c r="E23" s="57">
        <v>0</v>
      </c>
      <c r="F23" s="57">
        <v>0</v>
      </c>
      <c r="G23" s="57">
        <v>0</v>
      </c>
      <c r="H23" s="22" t="e">
        <f t="shared" si="0"/>
        <v>#DIV/0!</v>
      </c>
      <c r="I23" s="36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0.399999999999999" x14ac:dyDescent="0.25">
      <c r="A24" s="31" t="s">
        <v>24</v>
      </c>
      <c r="B24" s="32" t="s">
        <v>25</v>
      </c>
      <c r="C24" s="33">
        <v>0</v>
      </c>
      <c r="D24" s="57">
        <v>0</v>
      </c>
      <c r="E24" s="57">
        <v>0</v>
      </c>
      <c r="F24" s="57">
        <v>0</v>
      </c>
      <c r="G24" s="57">
        <v>0</v>
      </c>
      <c r="H24" s="22" t="e">
        <f t="shared" si="0"/>
        <v>#DIV/0!</v>
      </c>
      <c r="I24" s="36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25">
      <c r="A25" s="31" t="s">
        <v>26</v>
      </c>
      <c r="B25" s="32" t="s">
        <v>27</v>
      </c>
      <c r="C25" s="33">
        <v>0</v>
      </c>
      <c r="D25" s="57">
        <v>0</v>
      </c>
      <c r="E25" s="57">
        <v>0</v>
      </c>
      <c r="F25" s="57">
        <v>0</v>
      </c>
      <c r="G25" s="57">
        <v>0</v>
      </c>
      <c r="H25" s="22" t="e">
        <f t="shared" si="0"/>
        <v>#DIV/0!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5">
      <c r="A26" s="31" t="s">
        <v>28</v>
      </c>
      <c r="B26" s="32" t="s">
        <v>29</v>
      </c>
      <c r="C26" s="33">
        <v>0</v>
      </c>
      <c r="D26" s="57">
        <v>0</v>
      </c>
      <c r="E26" s="57">
        <v>0</v>
      </c>
      <c r="F26" s="57">
        <v>0</v>
      </c>
      <c r="G26" s="57">
        <v>0</v>
      </c>
      <c r="H26" s="22" t="e">
        <f t="shared" si="0"/>
        <v>#DIV/0!</v>
      </c>
      <c r="I26" s="3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5">
      <c r="A27" s="31" t="s">
        <v>30</v>
      </c>
      <c r="B27" s="32" t="s">
        <v>31</v>
      </c>
      <c r="C27" s="33">
        <v>104</v>
      </c>
      <c r="D27" s="57">
        <v>11053.3</v>
      </c>
      <c r="E27" s="57">
        <v>3956</v>
      </c>
      <c r="F27" s="57">
        <v>5911.2</v>
      </c>
      <c r="G27" s="57">
        <v>5911.2</v>
      </c>
      <c r="H27" s="22">
        <f t="shared" si="0"/>
        <v>100</v>
      </c>
      <c r="I27" s="36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5">
      <c r="A28" s="31" t="s">
        <v>32</v>
      </c>
      <c r="B28" s="32" t="s">
        <v>33</v>
      </c>
      <c r="C28" s="33"/>
      <c r="D28" s="33">
        <v>0</v>
      </c>
      <c r="E28" s="33">
        <v>0</v>
      </c>
      <c r="F28" s="57"/>
      <c r="G28" s="33">
        <v>0</v>
      </c>
      <c r="H28" s="22" t="e">
        <f t="shared" si="0"/>
        <v>#DIV/0!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5">
      <c r="A29" s="31" t="s">
        <v>34</v>
      </c>
      <c r="B29" s="37" t="s">
        <v>35</v>
      </c>
      <c r="C29" s="33"/>
      <c r="D29" s="57"/>
      <c r="E29" s="57"/>
      <c r="F29" s="57"/>
      <c r="G29" s="57"/>
      <c r="H29" s="22" t="e">
        <f t="shared" si="0"/>
        <v>#DIV/0!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0.6" x14ac:dyDescent="0.25">
      <c r="A30" s="31" t="s">
        <v>36</v>
      </c>
      <c r="B30" s="32" t="s">
        <v>37</v>
      </c>
      <c r="C30" s="33">
        <v>0</v>
      </c>
      <c r="D30" s="33">
        <v>0</v>
      </c>
      <c r="E30" s="33">
        <v>0</v>
      </c>
      <c r="F30" s="57">
        <v>0</v>
      </c>
      <c r="G30" s="33">
        <v>0</v>
      </c>
      <c r="H30" s="22" t="e">
        <f t="shared" si="0"/>
        <v>#DIV/0!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25">
      <c r="A31" s="31" t="s">
        <v>38</v>
      </c>
      <c r="B31" s="32" t="s">
        <v>39</v>
      </c>
      <c r="C31" s="33">
        <v>0</v>
      </c>
      <c r="D31" s="33">
        <v>0</v>
      </c>
      <c r="E31" s="33">
        <v>0</v>
      </c>
      <c r="F31" s="57">
        <v>0</v>
      </c>
      <c r="G31" s="33">
        <v>0</v>
      </c>
      <c r="H31" s="22" t="e">
        <f t="shared" si="0"/>
        <v>#DIV/0!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5">
      <c r="A32" s="31" t="s">
        <v>40</v>
      </c>
      <c r="B32" s="32" t="s">
        <v>41</v>
      </c>
      <c r="C32" s="33">
        <v>33002.699999999997</v>
      </c>
      <c r="D32" s="33">
        <v>4183</v>
      </c>
      <c r="E32" s="33">
        <v>4390</v>
      </c>
      <c r="F32" s="57">
        <v>4000</v>
      </c>
      <c r="G32" s="33">
        <v>4000</v>
      </c>
      <c r="H32" s="22">
        <f t="shared" si="0"/>
        <v>100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5">
      <c r="A33" s="31" t="s">
        <v>42</v>
      </c>
      <c r="B33" s="32" t="s">
        <v>43</v>
      </c>
      <c r="C33" s="33">
        <v>0</v>
      </c>
      <c r="D33" s="57"/>
      <c r="E33" s="57">
        <v>0</v>
      </c>
      <c r="F33" s="57">
        <v>0</v>
      </c>
      <c r="G33" s="57">
        <v>0</v>
      </c>
      <c r="H33" s="22" t="e">
        <f t="shared" si="0"/>
        <v>#DIV/0!</v>
      </c>
      <c r="I33" s="36">
        <v>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5">
      <c r="A34" s="31" t="s">
        <v>44</v>
      </c>
      <c r="B34" s="32" t="s">
        <v>45</v>
      </c>
      <c r="C34" s="33">
        <v>0</v>
      </c>
      <c r="D34" s="33">
        <v>0</v>
      </c>
      <c r="E34" s="33"/>
      <c r="F34" s="57"/>
      <c r="G34" s="33"/>
      <c r="H34" s="22" t="e">
        <f t="shared" si="0"/>
        <v>#DIV/0!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5">
      <c r="A35" s="31" t="s">
        <v>46</v>
      </c>
      <c r="B35" s="32" t="s">
        <v>47</v>
      </c>
      <c r="C35" s="33">
        <v>0</v>
      </c>
      <c r="D35" s="33">
        <v>25833.1</v>
      </c>
      <c r="E35" s="33">
        <v>0</v>
      </c>
      <c r="F35" s="57">
        <v>3339</v>
      </c>
      <c r="G35" s="33">
        <v>3339</v>
      </c>
      <c r="H35" s="22">
        <f t="shared" si="0"/>
        <v>100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5">
      <c r="A36" s="23"/>
      <c r="B36" s="24" t="s">
        <v>48</v>
      </c>
      <c r="C36" s="59">
        <v>0</v>
      </c>
      <c r="D36" s="59">
        <v>0</v>
      </c>
      <c r="E36" s="59"/>
      <c r="F36" s="59"/>
      <c r="G36" s="59"/>
      <c r="H36" s="22" t="e">
        <f t="shared" si="0"/>
        <v>#DIV/0!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5">
      <c r="A37" s="28"/>
      <c r="B37" s="29" t="s">
        <v>49</v>
      </c>
      <c r="C37" s="60">
        <v>0</v>
      </c>
      <c r="D37" s="60">
        <v>0</v>
      </c>
      <c r="E37" s="60"/>
      <c r="F37" s="60"/>
      <c r="G37" s="60"/>
      <c r="H37" s="22" t="e">
        <f t="shared" si="0"/>
        <v>#DIV/0!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30.6" x14ac:dyDescent="0.25">
      <c r="A38" s="31" t="s">
        <v>36</v>
      </c>
      <c r="B38" s="32" t="s">
        <v>37</v>
      </c>
      <c r="C38" s="33">
        <v>0</v>
      </c>
      <c r="D38" s="33">
        <v>0</v>
      </c>
      <c r="E38" s="33">
        <v>0</v>
      </c>
      <c r="F38" s="61">
        <v>0</v>
      </c>
      <c r="G38" s="33">
        <v>0</v>
      </c>
      <c r="H38" s="22" t="e">
        <f t="shared" si="0"/>
        <v>#DIV/0!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5">
      <c r="A39" s="28"/>
      <c r="B39" s="29" t="s">
        <v>50</v>
      </c>
      <c r="C39" s="60">
        <v>0</v>
      </c>
      <c r="D39" s="60">
        <v>0</v>
      </c>
      <c r="E39" s="60"/>
      <c r="F39" s="60"/>
      <c r="G39" s="60"/>
      <c r="H39" s="22" t="e">
        <f t="shared" si="0"/>
        <v>#DIV/0!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5">
      <c r="A40" s="31" t="s">
        <v>51</v>
      </c>
      <c r="B40" s="32" t="s">
        <v>52</v>
      </c>
      <c r="C40" s="33">
        <v>0</v>
      </c>
      <c r="D40" s="33">
        <v>0</v>
      </c>
      <c r="E40" s="33"/>
      <c r="F40" s="61"/>
      <c r="G40" s="33"/>
      <c r="H40" s="22" t="e">
        <f t="shared" si="0"/>
        <v>#DIV/0!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2.8" x14ac:dyDescent="0.25">
      <c r="A41" s="23"/>
      <c r="B41" s="24" t="s">
        <v>53</v>
      </c>
      <c r="C41" s="25">
        <v>0</v>
      </c>
      <c r="D41" s="25">
        <v>0</v>
      </c>
      <c r="E41" s="25">
        <f t="shared" ref="E41:G41" si="7">SUM(E42:E45)</f>
        <v>0</v>
      </c>
      <c r="F41" s="25">
        <f t="shared" si="7"/>
        <v>0</v>
      </c>
      <c r="G41" s="25">
        <f t="shared" si="7"/>
        <v>0</v>
      </c>
      <c r="H41" s="22" t="e">
        <f t="shared" si="0"/>
        <v>#DIV/0!</v>
      </c>
      <c r="I41" s="36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0.399999999999999" x14ac:dyDescent="0.25">
      <c r="A42" s="28"/>
      <c r="B42" s="29" t="s">
        <v>54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22" t="e">
        <f t="shared" si="0"/>
        <v>#DIV/0!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s="40" customFormat="1" ht="20.399999999999999" x14ac:dyDescent="0.25">
      <c r="A43" s="31" t="s">
        <v>55</v>
      </c>
      <c r="B43" s="32" t="s">
        <v>54</v>
      </c>
      <c r="C43" s="39">
        <v>0</v>
      </c>
      <c r="D43" s="62">
        <v>0</v>
      </c>
      <c r="E43" s="39">
        <v>0</v>
      </c>
      <c r="F43" s="39">
        <v>0</v>
      </c>
      <c r="G43" s="39">
        <v>0</v>
      </c>
      <c r="H43" s="36" t="e">
        <f t="shared" si="0"/>
        <v>#DIV/0!</v>
      </c>
    </row>
    <row r="44" spans="1:1024" x14ac:dyDescent="0.25">
      <c r="A44" s="31"/>
      <c r="B44" s="41" t="s">
        <v>56</v>
      </c>
      <c r="C44" s="38"/>
      <c r="D44" s="63"/>
      <c r="E44" s="38">
        <v>0</v>
      </c>
      <c r="F44" s="38">
        <v>0</v>
      </c>
      <c r="G44" s="38">
        <v>0</v>
      </c>
      <c r="H44" s="22" t="e">
        <f t="shared" si="0"/>
        <v>#DIV/0!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x14ac:dyDescent="0.25">
      <c r="A45" s="31" t="s">
        <v>42</v>
      </c>
      <c r="B45" s="41" t="s">
        <v>57</v>
      </c>
      <c r="C45" s="38"/>
      <c r="D45" s="63"/>
      <c r="E45" s="38">
        <v>0</v>
      </c>
      <c r="F45" s="38">
        <v>0</v>
      </c>
      <c r="G45" s="38">
        <v>0</v>
      </c>
      <c r="H45" s="22" t="e">
        <f t="shared" si="0"/>
        <v>#DIV/0!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25">
      <c r="A46" s="23"/>
      <c r="B46" s="24" t="s">
        <v>58</v>
      </c>
      <c r="C46" s="25">
        <v>3937.9</v>
      </c>
      <c r="D46" s="59">
        <v>-18906.5</v>
      </c>
      <c r="E46" s="59">
        <v>12984.3</v>
      </c>
      <c r="F46" s="59">
        <v>-6334.2</v>
      </c>
      <c r="G46" s="59">
        <v>-6265.5</v>
      </c>
      <c r="H46" s="22">
        <f t="shared" si="0"/>
        <v>98.915411575258133</v>
      </c>
      <c r="I46" s="3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2.8" x14ac:dyDescent="0.25">
      <c r="A47" s="23"/>
      <c r="B47" s="24" t="s">
        <v>59</v>
      </c>
      <c r="C47" s="25">
        <v>-3937.9</v>
      </c>
      <c r="D47" s="59">
        <v>18906.5</v>
      </c>
      <c r="E47" s="59">
        <v>-12984.3</v>
      </c>
      <c r="F47" s="59">
        <v>6334.2</v>
      </c>
      <c r="G47" s="59">
        <v>-6265.5</v>
      </c>
      <c r="H47" s="22">
        <f t="shared" si="0"/>
        <v>-98.915411575258133</v>
      </c>
      <c r="I47" s="36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25">
      <c r="A48" s="28"/>
      <c r="B48" s="29" t="s">
        <v>60</v>
      </c>
      <c r="C48" s="60">
        <v>0</v>
      </c>
      <c r="D48" s="60">
        <v>0</v>
      </c>
      <c r="E48" s="60"/>
      <c r="F48" s="60"/>
      <c r="G48" s="60"/>
      <c r="H48" s="22" t="e">
        <f t="shared" si="0"/>
        <v>#DIV/0!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25">
      <c r="A49" s="31" t="s">
        <v>61</v>
      </c>
      <c r="B49" s="32" t="s">
        <v>62</v>
      </c>
      <c r="C49" s="33">
        <v>0</v>
      </c>
      <c r="D49" s="57">
        <v>0</v>
      </c>
      <c r="E49" s="57"/>
      <c r="F49" s="57"/>
      <c r="G49" s="57"/>
      <c r="H49" s="22" t="e">
        <f t="shared" si="0"/>
        <v>#DIV/0!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25">
      <c r="A50" s="28"/>
      <c r="B50" s="29" t="s">
        <v>63</v>
      </c>
      <c r="C50" s="30">
        <v>0</v>
      </c>
      <c r="D50" s="30">
        <v>0</v>
      </c>
      <c r="E50" s="30"/>
      <c r="F50" s="30"/>
      <c r="G50" s="30"/>
      <c r="H50" s="22" t="e">
        <f t="shared" si="0"/>
        <v>#DIV/0!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25">
      <c r="A51" s="31" t="s">
        <v>64</v>
      </c>
      <c r="B51" s="32" t="s">
        <v>65</v>
      </c>
      <c r="C51" s="33">
        <v>0</v>
      </c>
      <c r="D51" s="57">
        <v>0</v>
      </c>
      <c r="E51" s="57"/>
      <c r="F51" s="57"/>
      <c r="G51" s="57"/>
      <c r="H51" s="22" t="e">
        <f t="shared" si="0"/>
        <v>#DIV/0!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0.399999999999999" x14ac:dyDescent="0.25">
      <c r="A52" s="28"/>
      <c r="B52" s="29" t="s">
        <v>66</v>
      </c>
      <c r="C52" s="30">
        <f>C47</f>
        <v>-3937.9</v>
      </c>
      <c r="D52" s="30">
        <f>D47</f>
        <v>18906.5</v>
      </c>
      <c r="E52" s="30">
        <f>E47</f>
        <v>-12984.3</v>
      </c>
      <c r="F52" s="60">
        <v>6334.2</v>
      </c>
      <c r="G52" s="30">
        <v>6265.5</v>
      </c>
      <c r="H52" s="22">
        <f t="shared" si="0"/>
        <v>98.915411575258133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8" x14ac:dyDescent="0.25">
      <c r="A53" s="23"/>
      <c r="B53" s="24" t="s">
        <v>67</v>
      </c>
      <c r="C53" s="25"/>
      <c r="D53" s="59"/>
      <c r="E53" s="59"/>
      <c r="F53" s="59"/>
      <c r="G53" s="59"/>
      <c r="H53" s="22" t="e">
        <f t="shared" si="0"/>
        <v>#DIV/0!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20.399999999999999" x14ac:dyDescent="0.25">
      <c r="A54" s="28"/>
      <c r="B54" s="42" t="s">
        <v>68</v>
      </c>
      <c r="C54" s="30">
        <v>13719.4</v>
      </c>
      <c r="D54" s="60">
        <v>43792.7</v>
      </c>
      <c r="E54" s="60">
        <v>15220.8</v>
      </c>
      <c r="F54" s="60">
        <v>0</v>
      </c>
      <c r="G54" s="60">
        <v>6334.2</v>
      </c>
      <c r="H54" s="22" t="e">
        <f t="shared" si="0"/>
        <v>#DIV/0!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x14ac:dyDescent="0.25">
      <c r="A55" s="28"/>
      <c r="B55" s="29" t="s">
        <v>69</v>
      </c>
      <c r="C55" s="30">
        <v>17657.3</v>
      </c>
      <c r="D55" s="30">
        <v>24886.2</v>
      </c>
      <c r="E55" s="30">
        <v>28205.1</v>
      </c>
      <c r="F55" s="60">
        <v>0</v>
      </c>
      <c r="G55" s="30">
        <v>68.7</v>
      </c>
      <c r="H55" s="22" t="e">
        <f t="shared" si="0"/>
        <v>#DIV/0!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x14ac:dyDescent="0.25">
      <c r="A56"/>
      <c r="B56"/>
      <c r="C56" s="43"/>
      <c r="D56" s="44"/>
      <c r="E56" s="45"/>
      <c r="F56" s="45"/>
      <c r="G56" s="45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s="52" customFormat="1" ht="13.2" customHeight="1" x14ac:dyDescent="0.25">
      <c r="A57" s="46"/>
      <c r="B57" s="46"/>
      <c r="C57" s="47"/>
      <c r="D57" s="47"/>
      <c r="E57" s="48"/>
      <c r="F57" s="49"/>
      <c r="G57" s="50"/>
      <c r="H57" s="51"/>
    </row>
    <row r="58" spans="1:1024" ht="13.8" x14ac:dyDescent="0.25">
      <c r="A58" s="53"/>
      <c r="B58" s="54"/>
      <c r="C58" s="47"/>
      <c r="D58" s="47"/>
      <c r="E58" s="48"/>
      <c r="F58" s="49"/>
      <c r="G58" s="49"/>
      <c r="H58" s="51"/>
    </row>
    <row r="59" spans="1:1024" ht="13.2" customHeight="1" x14ac:dyDescent="0.25">
      <c r="A59" s="64"/>
      <c r="B59" s="64"/>
      <c r="C59" s="47"/>
      <c r="D59" s="47"/>
      <c r="E59" s="47"/>
      <c r="F59" s="49"/>
      <c r="G59" s="49"/>
      <c r="H59" s="51"/>
    </row>
    <row r="60" spans="1:1024" x14ac:dyDescent="0.25">
      <c r="C60" s="55"/>
      <c r="D60" s="43">
        <f>E10+E40+E42+E48</f>
        <v>58256.200000000004</v>
      </c>
      <c r="E60"/>
      <c r="F60" s="45"/>
      <c r="G60" s="45"/>
    </row>
  </sheetData>
  <mergeCells count="11">
    <mergeCell ref="A59:B59"/>
    <mergeCell ref="A2:G2"/>
    <mergeCell ref="A3:G3"/>
    <mergeCell ref="A5:A7"/>
    <mergeCell ref="B5:B7"/>
    <mergeCell ref="C5:C7"/>
    <mergeCell ref="D5:D7"/>
    <mergeCell ref="E5:E7"/>
    <mergeCell ref="F5:G5"/>
    <mergeCell ref="F6:F7"/>
    <mergeCell ref="G6:G7"/>
  </mergeCells>
  <printOptions horizontalCentered="1"/>
  <pageMargins left="0.80972222222222201" right="0.196527777777778" top="0.87013888888888902" bottom="0.243055555555556" header="0.51180555555555496" footer="0.196527777777778"/>
  <pageSetup paperSize="9" scale="87" firstPageNumber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60"/>
  <sheetViews>
    <sheetView windowProtection="1" view="pageBreakPreview" zoomScale="130" zoomScaleNormal="100" zoomScalePageLayoutView="130" workbookViewId="0">
      <pane xSplit="2" ySplit="8" topLeftCell="C44" activePane="bottomRight" state="frozen"/>
      <selection pane="topRight" activeCell="C1" sqref="C1"/>
      <selection pane="bottomLeft" activeCell="A9" sqref="A9"/>
      <selection pane="bottomRight" activeCell="C9" sqref="C9:G56"/>
    </sheetView>
  </sheetViews>
  <sheetFormatPr defaultRowHeight="13.2" x14ac:dyDescent="0.25"/>
  <cols>
    <col min="1" max="1" width="3.6640625" style="1"/>
    <col min="2" max="2" width="42.5546875" style="2"/>
    <col min="3" max="5" width="12.44140625" style="3"/>
    <col min="6" max="7" width="12.44140625" style="2"/>
    <col min="8" max="8" width="9" style="4"/>
    <col min="9" max="1025" width="9" style="2"/>
  </cols>
  <sheetData>
    <row r="1" spans="1:1024" s="8" customFormat="1" ht="15.6" x14ac:dyDescent="0.3">
      <c r="A1" s="5"/>
      <c r="B1" s="5"/>
      <c r="C1" s="5"/>
      <c r="D1" s="5"/>
      <c r="E1" s="5"/>
      <c r="F1" s="5"/>
      <c r="G1" s="6"/>
      <c r="H1" s="7"/>
    </row>
    <row r="2" spans="1:1024" s="10" customFormat="1" ht="12.75" customHeight="1" x14ac:dyDescent="0.25">
      <c r="A2" s="65" t="s">
        <v>70</v>
      </c>
      <c r="B2" s="65"/>
      <c r="C2" s="65"/>
      <c r="D2" s="65"/>
      <c r="E2" s="65"/>
      <c r="F2" s="65"/>
      <c r="G2" s="65"/>
      <c r="H2" s="9"/>
    </row>
    <row r="3" spans="1:1024" s="12" customFormat="1" ht="13.5" customHeight="1" x14ac:dyDescent="0.3">
      <c r="A3" s="66" t="s">
        <v>122</v>
      </c>
      <c r="B3" s="66"/>
      <c r="C3" s="66"/>
      <c r="D3" s="66"/>
      <c r="E3" s="66"/>
      <c r="F3" s="66"/>
      <c r="G3" s="66"/>
      <c r="H3" s="11"/>
    </row>
    <row r="4" spans="1:1024" ht="13.8" x14ac:dyDescent="0.3">
      <c r="A4"/>
      <c r="B4"/>
      <c r="C4"/>
      <c r="D4"/>
      <c r="E4"/>
      <c r="F4"/>
      <c r="G4" s="13" t="s">
        <v>0</v>
      </c>
      <c r="H4" s="11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13.5" customHeight="1" x14ac:dyDescent="0.3">
      <c r="A5" s="67" t="s">
        <v>1</v>
      </c>
      <c r="B5" s="68" t="s">
        <v>71</v>
      </c>
      <c r="C5" s="69" t="s">
        <v>119</v>
      </c>
      <c r="D5" s="69" t="s">
        <v>118</v>
      </c>
      <c r="E5" s="69" t="s">
        <v>123</v>
      </c>
      <c r="F5" s="68" t="s">
        <v>124</v>
      </c>
      <c r="G5" s="68"/>
      <c r="H5" s="11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15" customFormat="1" ht="10.5" customHeight="1" x14ac:dyDescent="0.25">
      <c r="A6" s="67"/>
      <c r="B6" s="68"/>
      <c r="C6" s="69"/>
      <c r="D6" s="69"/>
      <c r="E6" s="69"/>
      <c r="F6" s="68" t="s">
        <v>125</v>
      </c>
      <c r="G6" s="68" t="s">
        <v>126</v>
      </c>
      <c r="H6" s="14"/>
    </row>
    <row r="7" spans="1:1024" x14ac:dyDescent="0.25">
      <c r="A7" s="67"/>
      <c r="B7" s="68"/>
      <c r="C7" s="69"/>
      <c r="D7" s="69"/>
      <c r="E7" s="69"/>
      <c r="F7" s="68"/>
      <c r="G7" s="68"/>
      <c r="H7" s="14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5">
      <c r="A8" s="16" t="s">
        <v>3</v>
      </c>
      <c r="B8" s="17">
        <v>2</v>
      </c>
      <c r="C8" s="18">
        <v>3</v>
      </c>
      <c r="D8" s="19">
        <v>4</v>
      </c>
      <c r="E8" s="19">
        <v>5</v>
      </c>
      <c r="F8" s="17">
        <v>6</v>
      </c>
      <c r="G8" s="17">
        <v>7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5">
      <c r="A9" s="20"/>
      <c r="B9" s="21" t="s">
        <v>72</v>
      </c>
      <c r="C9" s="56">
        <f>C10+C42+C48+C40</f>
        <v>77706.399999999994</v>
      </c>
      <c r="D9" s="56">
        <f>D10+D42+D48+D40</f>
        <v>53635.199999999997</v>
      </c>
      <c r="E9" s="56">
        <f>E10+E39+E42+E48</f>
        <v>58256.200000000004</v>
      </c>
      <c r="F9" s="56">
        <f>F10+F39+F42+F48</f>
        <v>36300.6</v>
      </c>
      <c r="G9" s="56">
        <f>G10+G39+G42+G48</f>
        <v>36126</v>
      </c>
      <c r="H9" s="22">
        <f t="shared" ref="H9:H55" si="0">G9/F9*100</f>
        <v>99.51901621460803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5">
      <c r="A10" s="23"/>
      <c r="B10" s="24" t="s">
        <v>73</v>
      </c>
      <c r="C10" s="25">
        <f>C12+C14+C16+C18</f>
        <v>77706.399999999994</v>
      </c>
      <c r="D10" s="25">
        <f>D12+D14+D16+D18</f>
        <v>53635.199999999997</v>
      </c>
      <c r="E10" s="25">
        <f>E12+E14+E16+E18</f>
        <v>58256.200000000004</v>
      </c>
      <c r="F10" s="25">
        <f>F12+F14+F16+F18</f>
        <v>36300.6</v>
      </c>
      <c r="G10" s="25">
        <f>G12+G14+G16+G18</f>
        <v>36126</v>
      </c>
      <c r="H10" s="22">
        <f t="shared" si="0"/>
        <v>99.51901621460803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5">
      <c r="A11" s="26"/>
      <c r="B11" s="27" t="s">
        <v>74</v>
      </c>
      <c r="C11" s="56">
        <f>C12+C14+C16</f>
        <v>18363.800000000003</v>
      </c>
      <c r="D11" s="56">
        <f>D12+D14+D16</f>
        <v>32761.200000000001</v>
      </c>
      <c r="E11" s="56">
        <f t="shared" ref="E11:G11" si="1">E12+E14+E16</f>
        <v>44892.200000000004</v>
      </c>
      <c r="F11" s="56">
        <f>F12+F14+F16</f>
        <v>31137.599999999999</v>
      </c>
      <c r="G11" s="56">
        <f t="shared" si="1"/>
        <v>30963</v>
      </c>
      <c r="H11" s="22">
        <f t="shared" si="0"/>
        <v>99.439263141667951</v>
      </c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25">
      <c r="A12" s="28"/>
      <c r="B12" s="29" t="s">
        <v>75</v>
      </c>
      <c r="C12" s="30">
        <f>C13</f>
        <v>16877.900000000001</v>
      </c>
      <c r="D12" s="30">
        <f>D13</f>
        <v>31860.2</v>
      </c>
      <c r="E12" s="30">
        <f t="shared" ref="E12:G12" si="2">E13</f>
        <v>41522</v>
      </c>
      <c r="F12" s="30">
        <f>F13</f>
        <v>30242.6</v>
      </c>
      <c r="G12" s="30">
        <f t="shared" si="2"/>
        <v>30022.7</v>
      </c>
      <c r="H12" s="22">
        <f t="shared" si="0"/>
        <v>99.272879977250639</v>
      </c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5">
      <c r="A13" s="31" t="s">
        <v>3</v>
      </c>
      <c r="B13" s="32" t="s">
        <v>76</v>
      </c>
      <c r="C13" s="57">
        <v>16877.900000000001</v>
      </c>
      <c r="D13" s="57">
        <v>31860.2</v>
      </c>
      <c r="E13" s="57">
        <v>41522</v>
      </c>
      <c r="F13" s="57">
        <v>30242.6</v>
      </c>
      <c r="G13" s="57">
        <v>30022.7</v>
      </c>
      <c r="H13" s="22">
        <f t="shared" si="0"/>
        <v>99.272879977250639</v>
      </c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25">
      <c r="A14" s="28"/>
      <c r="B14" s="29" t="s">
        <v>77</v>
      </c>
      <c r="C14" s="30">
        <f>C15</f>
        <v>81.2</v>
      </c>
      <c r="D14" s="30">
        <f>D15</f>
        <v>181</v>
      </c>
      <c r="E14" s="30">
        <f t="shared" ref="E14:G14" si="3">E15</f>
        <v>1314.4</v>
      </c>
      <c r="F14" s="30">
        <f>F15</f>
        <v>175</v>
      </c>
      <c r="G14" s="30">
        <v>220.3</v>
      </c>
      <c r="H14" s="22">
        <f t="shared" si="0"/>
        <v>125.88571428571429</v>
      </c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5">
      <c r="A15" s="31" t="s">
        <v>10</v>
      </c>
      <c r="B15" s="32" t="s">
        <v>78</v>
      </c>
      <c r="C15" s="33">
        <v>81.2</v>
      </c>
      <c r="D15" s="57">
        <v>181</v>
      </c>
      <c r="E15" s="33">
        <v>1314.4</v>
      </c>
      <c r="F15" s="33">
        <v>175</v>
      </c>
      <c r="G15" s="33">
        <v>220.3</v>
      </c>
      <c r="H15" s="22">
        <f t="shared" si="0"/>
        <v>125.88571428571429</v>
      </c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5">
      <c r="A16" s="28"/>
      <c r="B16" s="29" t="s">
        <v>79</v>
      </c>
      <c r="C16" s="30">
        <f>C17</f>
        <v>1404.7</v>
      </c>
      <c r="D16" s="30">
        <f>D17</f>
        <v>720</v>
      </c>
      <c r="E16" s="30">
        <f t="shared" ref="E16:G16" si="4">E17</f>
        <v>2055.8000000000002</v>
      </c>
      <c r="F16" s="30">
        <f>F17</f>
        <v>720</v>
      </c>
      <c r="G16" s="30">
        <f t="shared" si="4"/>
        <v>720</v>
      </c>
      <c r="H16" s="22">
        <f t="shared" si="0"/>
        <v>100</v>
      </c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25">
      <c r="A17" s="31" t="s">
        <v>13</v>
      </c>
      <c r="B17" s="32" t="s">
        <v>80</v>
      </c>
      <c r="C17" s="33">
        <v>1404.7</v>
      </c>
      <c r="D17" s="57">
        <v>720</v>
      </c>
      <c r="E17" s="57">
        <v>2055.8000000000002</v>
      </c>
      <c r="F17" s="57">
        <v>720</v>
      </c>
      <c r="G17" s="57">
        <v>720</v>
      </c>
      <c r="H17" s="22">
        <f t="shared" si="0"/>
        <v>100</v>
      </c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25">
      <c r="A18" s="28"/>
      <c r="B18" s="29" t="s">
        <v>81</v>
      </c>
      <c r="C18" s="30">
        <f>C19</f>
        <v>59342.6</v>
      </c>
      <c r="D18" s="30">
        <f>D19</f>
        <v>20874</v>
      </c>
      <c r="E18" s="30">
        <f>E19</f>
        <v>13364</v>
      </c>
      <c r="F18" s="30">
        <f t="shared" ref="F18" si="5">F19</f>
        <v>5163</v>
      </c>
      <c r="G18" s="30">
        <f>G19</f>
        <v>5163</v>
      </c>
      <c r="H18" s="22">
        <f t="shared" si="0"/>
        <v>100</v>
      </c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25">
      <c r="A19" s="31" t="s">
        <v>16</v>
      </c>
      <c r="B19" s="32" t="s">
        <v>82</v>
      </c>
      <c r="C19" s="33">
        <v>59342.6</v>
      </c>
      <c r="D19" s="57">
        <v>20874</v>
      </c>
      <c r="E19" s="57">
        <v>13364</v>
      </c>
      <c r="F19" s="57">
        <v>5163</v>
      </c>
      <c r="G19" s="57">
        <v>5163</v>
      </c>
      <c r="H19" s="22">
        <f t="shared" si="0"/>
        <v>100</v>
      </c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s="35" customFormat="1" ht="12" x14ac:dyDescent="0.25">
      <c r="A20" s="34"/>
      <c r="B20" s="27" t="s">
        <v>83</v>
      </c>
      <c r="C20" s="58">
        <f t="shared" ref="C20:E20" si="6">C21+C37+C44+C50</f>
        <v>73768.5</v>
      </c>
      <c r="D20" s="58">
        <f t="shared" si="6"/>
        <v>72541.7</v>
      </c>
      <c r="E20" s="58">
        <f t="shared" si="6"/>
        <v>45271.9</v>
      </c>
      <c r="F20" s="58">
        <f t="shared" ref="F20:G20" si="7">F21+F37+F44+F50</f>
        <v>42634.799999999996</v>
      </c>
      <c r="G20" s="58">
        <f t="shared" si="7"/>
        <v>42391.4</v>
      </c>
      <c r="H20" s="22">
        <f t="shared" si="0"/>
        <v>99.429104862694345</v>
      </c>
    </row>
    <row r="21" spans="1:1024" x14ac:dyDescent="0.25">
      <c r="A21" s="23"/>
      <c r="B21" s="24" t="s">
        <v>84</v>
      </c>
      <c r="C21" s="25">
        <f>SUM(C22:C35)</f>
        <v>73768.5</v>
      </c>
      <c r="D21" s="25">
        <f>SUM(D22:D35)</f>
        <v>72541.7</v>
      </c>
      <c r="E21" s="25">
        <f>SUM(E22:E35)</f>
        <v>45271.9</v>
      </c>
      <c r="F21" s="25">
        <f>SUM(F22:F35)</f>
        <v>42634.799999999996</v>
      </c>
      <c r="G21" s="25">
        <f>SUM(G22:G35)</f>
        <v>42391.4</v>
      </c>
      <c r="H21" s="22">
        <f t="shared" si="0"/>
        <v>99.429104862694345</v>
      </c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25">
      <c r="A22" s="31" t="s">
        <v>20</v>
      </c>
      <c r="B22" s="32" t="s">
        <v>85</v>
      </c>
      <c r="C22" s="33">
        <v>40661.800000000003</v>
      </c>
      <c r="D22" s="57">
        <v>31472.3</v>
      </c>
      <c r="E22" s="57">
        <v>36925.9</v>
      </c>
      <c r="F22" s="57">
        <v>29384.6</v>
      </c>
      <c r="G22" s="57">
        <v>29141.200000000001</v>
      </c>
      <c r="H22" s="22">
        <f t="shared" si="0"/>
        <v>99.171674958992128</v>
      </c>
      <c r="I22" s="36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5">
      <c r="A23" s="31" t="s">
        <v>22</v>
      </c>
      <c r="B23" s="32" t="s">
        <v>86</v>
      </c>
      <c r="C23" s="33">
        <v>0</v>
      </c>
      <c r="D23" s="57">
        <v>0</v>
      </c>
      <c r="E23" s="57">
        <v>0</v>
      </c>
      <c r="F23" s="57">
        <v>0</v>
      </c>
      <c r="G23" s="57">
        <v>0</v>
      </c>
      <c r="H23" s="22" t="e">
        <f t="shared" si="0"/>
        <v>#DIV/0!</v>
      </c>
      <c r="I23" s="36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0.399999999999999" x14ac:dyDescent="0.25">
      <c r="A24" s="31" t="s">
        <v>24</v>
      </c>
      <c r="B24" s="32" t="s">
        <v>87</v>
      </c>
      <c r="C24" s="33">
        <v>0</v>
      </c>
      <c r="D24" s="57">
        <v>0</v>
      </c>
      <c r="E24" s="57">
        <v>0</v>
      </c>
      <c r="F24" s="57">
        <v>0</v>
      </c>
      <c r="G24" s="57">
        <v>0</v>
      </c>
      <c r="H24" s="22" t="e">
        <f t="shared" si="0"/>
        <v>#DIV/0!</v>
      </c>
      <c r="I24" s="36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25">
      <c r="A25" s="31" t="s">
        <v>26</v>
      </c>
      <c r="B25" s="32" t="s">
        <v>88</v>
      </c>
      <c r="C25" s="33">
        <v>0</v>
      </c>
      <c r="D25" s="57">
        <v>0</v>
      </c>
      <c r="E25" s="57">
        <v>0</v>
      </c>
      <c r="F25" s="57">
        <v>0</v>
      </c>
      <c r="G25" s="57">
        <v>0</v>
      </c>
      <c r="H25" s="22" t="e">
        <f t="shared" si="0"/>
        <v>#DIV/0!</v>
      </c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25">
      <c r="A26" s="31" t="s">
        <v>28</v>
      </c>
      <c r="B26" s="32" t="s">
        <v>89</v>
      </c>
      <c r="C26" s="33">
        <v>0</v>
      </c>
      <c r="D26" s="57">
        <v>0</v>
      </c>
      <c r="E26" s="57">
        <v>0</v>
      </c>
      <c r="F26" s="57">
        <v>0</v>
      </c>
      <c r="G26" s="57">
        <v>0</v>
      </c>
      <c r="H26" s="22" t="e">
        <f t="shared" si="0"/>
        <v>#DIV/0!</v>
      </c>
      <c r="I26" s="3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25">
      <c r="A27" s="31" t="s">
        <v>30</v>
      </c>
      <c r="B27" s="32" t="s">
        <v>90</v>
      </c>
      <c r="C27" s="33">
        <v>104</v>
      </c>
      <c r="D27" s="57">
        <v>11053.3</v>
      </c>
      <c r="E27" s="57">
        <v>3956</v>
      </c>
      <c r="F27" s="57">
        <v>5911.2</v>
      </c>
      <c r="G27" s="57">
        <v>5911.2</v>
      </c>
      <c r="H27" s="22">
        <f t="shared" si="0"/>
        <v>100</v>
      </c>
      <c r="I27" s="36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25">
      <c r="A28" s="31" t="s">
        <v>32</v>
      </c>
      <c r="B28" s="32" t="s">
        <v>91</v>
      </c>
      <c r="C28" s="33"/>
      <c r="D28" s="33">
        <v>0</v>
      </c>
      <c r="E28" s="33">
        <v>0</v>
      </c>
      <c r="F28" s="57"/>
      <c r="G28" s="33">
        <v>0</v>
      </c>
      <c r="H28" s="22" t="e">
        <f t="shared" si="0"/>
        <v>#DIV/0!</v>
      </c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25">
      <c r="A29" s="31" t="s">
        <v>34</v>
      </c>
      <c r="B29" s="37" t="s">
        <v>92</v>
      </c>
      <c r="C29" s="33"/>
      <c r="D29" s="57"/>
      <c r="E29" s="57"/>
      <c r="F29" s="57"/>
      <c r="G29" s="57"/>
      <c r="H29" s="22" t="e">
        <f t="shared" si="0"/>
        <v>#DIV/0!</v>
      </c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30.6" x14ac:dyDescent="0.25">
      <c r="A30" s="31" t="s">
        <v>36</v>
      </c>
      <c r="B30" s="32" t="s">
        <v>93</v>
      </c>
      <c r="C30" s="33">
        <v>0</v>
      </c>
      <c r="D30" s="33">
        <v>0</v>
      </c>
      <c r="E30" s="33">
        <v>0</v>
      </c>
      <c r="F30" s="57">
        <v>0</v>
      </c>
      <c r="G30" s="33">
        <v>0</v>
      </c>
      <c r="H30" s="22" t="e">
        <f t="shared" si="0"/>
        <v>#DIV/0!</v>
      </c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0.399999999999999" x14ac:dyDescent="0.25">
      <c r="A31" s="31" t="s">
        <v>38</v>
      </c>
      <c r="B31" s="32" t="s">
        <v>94</v>
      </c>
      <c r="C31" s="33">
        <v>0</v>
      </c>
      <c r="D31" s="33">
        <v>0</v>
      </c>
      <c r="E31" s="33">
        <v>0</v>
      </c>
      <c r="F31" s="57">
        <v>0</v>
      </c>
      <c r="G31" s="33">
        <v>0</v>
      </c>
      <c r="H31" s="22" t="e">
        <f t="shared" si="0"/>
        <v>#DIV/0!</v>
      </c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5">
      <c r="A32" s="31" t="s">
        <v>40</v>
      </c>
      <c r="B32" s="32" t="s">
        <v>95</v>
      </c>
      <c r="C32" s="33">
        <v>33002.699999999997</v>
      </c>
      <c r="D32" s="33">
        <v>4183</v>
      </c>
      <c r="E32" s="33">
        <v>4390</v>
      </c>
      <c r="F32" s="57">
        <v>4000</v>
      </c>
      <c r="G32" s="33">
        <v>4000</v>
      </c>
      <c r="H32" s="22">
        <f t="shared" si="0"/>
        <v>100</v>
      </c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25">
      <c r="A33" s="31" t="s">
        <v>42</v>
      </c>
      <c r="B33" s="32" t="s">
        <v>96</v>
      </c>
      <c r="C33" s="33">
        <v>0</v>
      </c>
      <c r="D33" s="57"/>
      <c r="E33" s="57">
        <v>0</v>
      </c>
      <c r="F33" s="57">
        <v>0</v>
      </c>
      <c r="G33" s="57">
        <v>0</v>
      </c>
      <c r="H33" s="22" t="e">
        <f t="shared" si="0"/>
        <v>#DIV/0!</v>
      </c>
      <c r="I33" s="36">
        <v>0</v>
      </c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25">
      <c r="A34" s="31" t="s">
        <v>44</v>
      </c>
      <c r="B34" s="32" t="s">
        <v>97</v>
      </c>
      <c r="C34" s="33">
        <v>0</v>
      </c>
      <c r="D34" s="33">
        <v>0</v>
      </c>
      <c r="E34" s="33"/>
      <c r="F34" s="57"/>
      <c r="G34" s="33"/>
      <c r="H34" s="22" t="e">
        <f t="shared" si="0"/>
        <v>#DIV/0!</v>
      </c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5">
      <c r="A35" s="31" t="s">
        <v>46</v>
      </c>
      <c r="B35" s="32" t="s">
        <v>98</v>
      </c>
      <c r="C35" s="33">
        <v>0</v>
      </c>
      <c r="D35" s="33">
        <v>25833.1</v>
      </c>
      <c r="E35" s="33">
        <v>0</v>
      </c>
      <c r="F35" s="57">
        <v>3339</v>
      </c>
      <c r="G35" s="33">
        <v>3339</v>
      </c>
      <c r="H35" s="22">
        <f t="shared" si="0"/>
        <v>100</v>
      </c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5">
      <c r="A36" s="23"/>
      <c r="B36" s="24" t="s">
        <v>99</v>
      </c>
      <c r="C36" s="59">
        <v>0</v>
      </c>
      <c r="D36" s="59">
        <v>0</v>
      </c>
      <c r="E36" s="59"/>
      <c r="F36" s="59"/>
      <c r="G36" s="59"/>
      <c r="H36" s="22" t="e">
        <f t="shared" si="0"/>
        <v>#DIV/0!</v>
      </c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5">
      <c r="A37" s="28"/>
      <c r="B37" s="29" t="s">
        <v>100</v>
      </c>
      <c r="C37" s="60">
        <v>0</v>
      </c>
      <c r="D37" s="60">
        <v>0</v>
      </c>
      <c r="E37" s="60"/>
      <c r="F37" s="60"/>
      <c r="G37" s="60"/>
      <c r="H37" s="22" t="e">
        <f t="shared" si="0"/>
        <v>#DIV/0!</v>
      </c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30.6" x14ac:dyDescent="0.25">
      <c r="A38" s="31" t="s">
        <v>36</v>
      </c>
      <c r="B38" s="32" t="s">
        <v>93</v>
      </c>
      <c r="C38" s="33">
        <v>0</v>
      </c>
      <c r="D38" s="33">
        <v>0</v>
      </c>
      <c r="E38" s="33">
        <v>0</v>
      </c>
      <c r="F38" s="61">
        <v>0</v>
      </c>
      <c r="G38" s="33">
        <v>0</v>
      </c>
      <c r="H38" s="22" t="e">
        <f t="shared" si="0"/>
        <v>#DIV/0!</v>
      </c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25">
      <c r="A39" s="28"/>
      <c r="B39" s="29" t="s">
        <v>101</v>
      </c>
      <c r="C39" s="60">
        <v>0</v>
      </c>
      <c r="D39" s="60">
        <v>0</v>
      </c>
      <c r="E39" s="60"/>
      <c r="F39" s="60"/>
      <c r="G39" s="60"/>
      <c r="H39" s="22" t="e">
        <f t="shared" si="0"/>
        <v>#DIV/0!</v>
      </c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25">
      <c r="A40" s="31" t="s">
        <v>51</v>
      </c>
      <c r="B40" s="32" t="s">
        <v>102</v>
      </c>
      <c r="C40" s="33">
        <v>0</v>
      </c>
      <c r="D40" s="33">
        <v>0</v>
      </c>
      <c r="E40" s="33"/>
      <c r="F40" s="61"/>
      <c r="G40" s="33"/>
      <c r="H40" s="22" t="e">
        <f t="shared" si="0"/>
        <v>#DIV/0!</v>
      </c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2.8" x14ac:dyDescent="0.25">
      <c r="A41" s="23"/>
      <c r="B41" s="24" t="s">
        <v>103</v>
      </c>
      <c r="C41" s="25">
        <v>0</v>
      </c>
      <c r="D41" s="25">
        <v>0</v>
      </c>
      <c r="E41" s="25">
        <f t="shared" ref="E41" si="8">SUM(E42:E45)</f>
        <v>0</v>
      </c>
      <c r="F41" s="25">
        <f t="shared" ref="F41:G41" si="9">SUM(F42:F45)</f>
        <v>0</v>
      </c>
      <c r="G41" s="25">
        <f t="shared" si="9"/>
        <v>0</v>
      </c>
      <c r="H41" s="22" t="e">
        <f t="shared" si="0"/>
        <v>#DIV/0!</v>
      </c>
      <c r="I41" s="36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0.399999999999999" x14ac:dyDescent="0.25">
      <c r="A42" s="28"/>
      <c r="B42" s="29" t="s">
        <v>104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22" t="e">
        <f t="shared" si="0"/>
        <v>#DIV/0!</v>
      </c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s="40" customFormat="1" ht="12" x14ac:dyDescent="0.25">
      <c r="A43" s="31" t="s">
        <v>55</v>
      </c>
      <c r="B43" s="32" t="s">
        <v>105</v>
      </c>
      <c r="C43" s="39">
        <v>0</v>
      </c>
      <c r="D43" s="62">
        <v>0</v>
      </c>
      <c r="E43" s="39">
        <v>0</v>
      </c>
      <c r="F43" s="39">
        <v>0</v>
      </c>
      <c r="G43" s="39">
        <v>0</v>
      </c>
      <c r="H43" s="36" t="e">
        <f t="shared" si="0"/>
        <v>#DIV/0!</v>
      </c>
    </row>
    <row r="44" spans="1:1024" x14ac:dyDescent="0.25">
      <c r="A44" s="31"/>
      <c r="B44" s="41" t="s">
        <v>106</v>
      </c>
      <c r="C44" s="38"/>
      <c r="D44" s="63"/>
      <c r="E44" s="38">
        <v>0</v>
      </c>
      <c r="F44" s="38">
        <v>0</v>
      </c>
      <c r="G44" s="38">
        <v>0</v>
      </c>
      <c r="H44" s="22" t="e">
        <f t="shared" si="0"/>
        <v>#DIV/0!</v>
      </c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x14ac:dyDescent="0.25">
      <c r="A45" s="31" t="s">
        <v>42</v>
      </c>
      <c r="B45" s="41" t="s">
        <v>107</v>
      </c>
      <c r="C45" s="38"/>
      <c r="D45" s="63"/>
      <c r="E45" s="38">
        <v>0</v>
      </c>
      <c r="F45" s="38">
        <v>0</v>
      </c>
      <c r="G45" s="38">
        <v>0</v>
      </c>
      <c r="H45" s="22" t="e">
        <f t="shared" si="0"/>
        <v>#DIV/0!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x14ac:dyDescent="0.25">
      <c r="A46" s="23"/>
      <c r="B46" s="24" t="s">
        <v>108</v>
      </c>
      <c r="C46" s="25">
        <v>3937.9</v>
      </c>
      <c r="D46" s="59">
        <v>-18906.5</v>
      </c>
      <c r="E46" s="59">
        <v>12984.3</v>
      </c>
      <c r="F46" s="59">
        <v>-6334.2</v>
      </c>
      <c r="G46" s="59">
        <v>-6265.5</v>
      </c>
      <c r="H46" s="22">
        <f t="shared" si="0"/>
        <v>98.915411575258133</v>
      </c>
      <c r="I46" s="3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2.8" x14ac:dyDescent="0.25">
      <c r="A47" s="23"/>
      <c r="B47" s="24" t="s">
        <v>109</v>
      </c>
      <c r="C47" s="25">
        <v>-3937.9</v>
      </c>
      <c r="D47" s="59">
        <v>18906.5</v>
      </c>
      <c r="E47" s="59">
        <v>-12984.3</v>
      </c>
      <c r="F47" s="59">
        <v>6334.2</v>
      </c>
      <c r="G47" s="59">
        <v>-6265.5</v>
      </c>
      <c r="H47" s="22">
        <f t="shared" si="0"/>
        <v>-98.915411575258133</v>
      </c>
      <c r="I47" s="36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x14ac:dyDescent="0.25">
      <c r="A48" s="28"/>
      <c r="B48" s="29" t="s">
        <v>110</v>
      </c>
      <c r="C48" s="60">
        <v>0</v>
      </c>
      <c r="D48" s="60">
        <v>0</v>
      </c>
      <c r="E48" s="60"/>
      <c r="F48" s="60"/>
      <c r="G48" s="60"/>
      <c r="H48" s="22" t="e">
        <f t="shared" si="0"/>
        <v>#DIV/0!</v>
      </c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x14ac:dyDescent="0.25">
      <c r="A49" s="31" t="s">
        <v>61</v>
      </c>
      <c r="B49" s="32" t="s">
        <v>111</v>
      </c>
      <c r="C49" s="33">
        <v>0</v>
      </c>
      <c r="D49" s="57">
        <v>0</v>
      </c>
      <c r="E49" s="57"/>
      <c r="F49" s="57"/>
      <c r="G49" s="57"/>
      <c r="H49" s="22" t="e">
        <f t="shared" si="0"/>
        <v>#DIV/0!</v>
      </c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x14ac:dyDescent="0.25">
      <c r="A50" s="28"/>
      <c r="B50" s="29" t="s">
        <v>112</v>
      </c>
      <c r="C50" s="30">
        <v>0</v>
      </c>
      <c r="D50" s="30">
        <v>0</v>
      </c>
      <c r="E50" s="30"/>
      <c r="F50" s="30"/>
      <c r="G50" s="30"/>
      <c r="H50" s="22" t="e">
        <f t="shared" si="0"/>
        <v>#DIV/0!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x14ac:dyDescent="0.25">
      <c r="A51" s="31" t="s">
        <v>64</v>
      </c>
      <c r="B51" s="32" t="s">
        <v>113</v>
      </c>
      <c r="C51" s="33">
        <v>0</v>
      </c>
      <c r="D51" s="57">
        <v>0</v>
      </c>
      <c r="E51" s="57"/>
      <c r="F51" s="57"/>
      <c r="G51" s="57"/>
      <c r="H51" s="22" t="e">
        <f t="shared" si="0"/>
        <v>#DIV/0!</v>
      </c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x14ac:dyDescent="0.25">
      <c r="A52" s="28"/>
      <c r="B52" s="29" t="s">
        <v>114</v>
      </c>
      <c r="C52" s="30">
        <f>C47</f>
        <v>-3937.9</v>
      </c>
      <c r="D52" s="30">
        <f>D47</f>
        <v>18906.5</v>
      </c>
      <c r="E52" s="30">
        <f>E47</f>
        <v>-12984.3</v>
      </c>
      <c r="F52" s="60">
        <v>6334.2</v>
      </c>
      <c r="G52" s="30">
        <v>6265.5</v>
      </c>
      <c r="H52" s="22">
        <f t="shared" si="0"/>
        <v>98.915411575258133</v>
      </c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8" x14ac:dyDescent="0.25">
      <c r="A53" s="23"/>
      <c r="B53" s="24" t="s">
        <v>115</v>
      </c>
      <c r="C53" s="25"/>
      <c r="D53" s="59"/>
      <c r="E53" s="59"/>
      <c r="F53" s="59"/>
      <c r="G53" s="59"/>
      <c r="H53" s="22" t="e">
        <f t="shared" si="0"/>
        <v>#DIV/0!</v>
      </c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x14ac:dyDescent="0.25">
      <c r="A54" s="28"/>
      <c r="B54" s="42" t="s">
        <v>116</v>
      </c>
      <c r="C54" s="30">
        <v>13719.4</v>
      </c>
      <c r="D54" s="60">
        <v>43792.7</v>
      </c>
      <c r="E54" s="60">
        <v>15220.8</v>
      </c>
      <c r="F54" s="60">
        <v>0</v>
      </c>
      <c r="G54" s="60">
        <v>6334.2</v>
      </c>
      <c r="H54" s="22" t="e">
        <f t="shared" si="0"/>
        <v>#DIV/0!</v>
      </c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x14ac:dyDescent="0.25">
      <c r="A55" s="28"/>
      <c r="B55" s="29" t="s">
        <v>117</v>
      </c>
      <c r="C55" s="30">
        <v>17657.3</v>
      </c>
      <c r="D55" s="30">
        <v>24886.2</v>
      </c>
      <c r="E55" s="30">
        <v>28205.1</v>
      </c>
      <c r="F55" s="60">
        <v>0</v>
      </c>
      <c r="G55" s="30">
        <v>68.7</v>
      </c>
      <c r="H55" s="22" t="e">
        <f t="shared" si="0"/>
        <v>#DIV/0!</v>
      </c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x14ac:dyDescent="0.25">
      <c r="A56"/>
      <c r="B56"/>
      <c r="C56" s="43"/>
      <c r="D56" s="44"/>
      <c r="E56" s="45"/>
      <c r="F56" s="45"/>
      <c r="G56" s="45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s="52" customFormat="1" ht="13.2" customHeight="1" x14ac:dyDescent="0.25">
      <c r="A57" s="46"/>
      <c r="B57" s="46"/>
      <c r="C57" s="47"/>
      <c r="D57" s="47"/>
      <c r="E57" s="48"/>
      <c r="F57" s="49"/>
      <c r="G57" s="50"/>
      <c r="H57" s="51"/>
    </row>
    <row r="58" spans="1:1024" ht="13.8" x14ac:dyDescent="0.25">
      <c r="A58" s="53"/>
      <c r="B58" s="54"/>
      <c r="C58" s="47"/>
      <c r="D58" s="47"/>
      <c r="E58" s="48"/>
      <c r="F58" s="49"/>
      <c r="G58" s="49"/>
      <c r="H58" s="51"/>
    </row>
    <row r="59" spans="1:1024" ht="13.2" customHeight="1" x14ac:dyDescent="0.25">
      <c r="A59" s="64"/>
      <c r="B59" s="64"/>
      <c r="C59" s="47"/>
      <c r="D59" s="47"/>
      <c r="E59" s="47"/>
      <c r="F59" s="49"/>
      <c r="G59" s="49"/>
      <c r="H59" s="51"/>
    </row>
    <row r="60" spans="1:1024" x14ac:dyDescent="0.25">
      <c r="C60" s="55"/>
      <c r="D60" s="43">
        <f>E10+E40+E42+E48</f>
        <v>58256.200000000004</v>
      </c>
      <c r="E60"/>
      <c r="F60" s="45"/>
      <c r="G60" s="45"/>
    </row>
  </sheetData>
  <mergeCells count="11">
    <mergeCell ref="A59:B59"/>
    <mergeCell ref="A2:G2"/>
    <mergeCell ref="A3:G3"/>
    <mergeCell ref="A5:A7"/>
    <mergeCell ref="B5:B7"/>
    <mergeCell ref="C5:C7"/>
    <mergeCell ref="D5:D7"/>
    <mergeCell ref="E5:E7"/>
    <mergeCell ref="F5:G5"/>
    <mergeCell ref="F6:F7"/>
    <mergeCell ref="G6:G7"/>
  </mergeCells>
  <printOptions horizontalCentered="1"/>
  <pageMargins left="0.80972222222222201" right="0.196527777777778" top="0.87013888888888902" bottom="0.243055555555556" header="0.51180555555555496" footer="0.196527777777778"/>
  <pageSetup paperSize="9" scale="87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каз</vt:lpstr>
      <vt:lpstr>рус</vt:lpstr>
      <vt:lpstr>каз!Заголовки_для_печати</vt:lpstr>
      <vt:lpstr>рус!Заголовки_для_печати</vt:lpstr>
      <vt:lpstr>каз!Область_печати</vt:lpstr>
      <vt:lpstr>рус!Область_печати</vt:lpstr>
    </vt:vector>
  </TitlesOfParts>
  <Company>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</dc:creator>
  <dc:description/>
  <cp:lastModifiedBy>Пользователь</cp:lastModifiedBy>
  <cp:revision>1</cp:revision>
  <cp:lastPrinted>2025-08-01T13:24:21Z</cp:lastPrinted>
  <dcterms:created xsi:type="dcterms:W3CDTF">2003-05-20T10:03:43Z</dcterms:created>
  <dcterms:modified xsi:type="dcterms:W3CDTF">2026-08-05T07:24:53Z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RR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