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filterPrivacy="1"/>
  <xr:revisionPtr revIDLastSave="0" documentId="13_ncr:1_{9823D947-29A8-4970-B5E0-740C186DAD50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на сайт результ" sheetId="4" r:id="rId1"/>
  </sheets>
  <definedNames>
    <definedName name="_xlnm.Print_Area" localSheetId="0">'на сайт результ'!$A$1:$U$147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8" i="4" l="1"/>
  <c r="Q10" i="4"/>
  <c r="Q11" i="4"/>
  <c r="Q12" i="4"/>
  <c r="Q13" i="4"/>
  <c r="Q14" i="4"/>
  <c r="Q15" i="4"/>
  <c r="Q16" i="4"/>
  <c r="Q17" i="4"/>
  <c r="Q18" i="4"/>
  <c r="Q19" i="4"/>
  <c r="Q20" i="4"/>
  <c r="Q23" i="4"/>
  <c r="Q24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5" i="4"/>
  <c r="Q46" i="4"/>
  <c r="Q47" i="4"/>
  <c r="Q48" i="4"/>
  <c r="Q49" i="4"/>
  <c r="Q50" i="4"/>
  <c r="Q51" i="4"/>
  <c r="Q52" i="4"/>
  <c r="Q53" i="4"/>
  <c r="Q54" i="4"/>
  <c r="Q56" i="4"/>
  <c r="Q57" i="4"/>
  <c r="Q59" i="4"/>
  <c r="Q60" i="4"/>
  <c r="Q61" i="4"/>
  <c r="Q64" i="4"/>
  <c r="Q65" i="4"/>
  <c r="Q66" i="4"/>
  <c r="Q67" i="4"/>
  <c r="Q68" i="4"/>
  <c r="Q69" i="4"/>
  <c r="Q71" i="4"/>
  <c r="Q72" i="4"/>
  <c r="Q73" i="4"/>
  <c r="Q74" i="4"/>
  <c r="Q76" i="4"/>
  <c r="Q77" i="4"/>
  <c r="Q78" i="4"/>
  <c r="Q79" i="4"/>
  <c r="Q80" i="4"/>
  <c r="Q81" i="4"/>
  <c r="Q84" i="4"/>
  <c r="Q85" i="4"/>
  <c r="Q86" i="4"/>
  <c r="Q88" i="4"/>
  <c r="Q89" i="4"/>
  <c r="Q90" i="4"/>
  <c r="Q91" i="4"/>
  <c r="Q92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20" i="4"/>
  <c r="Q121" i="4"/>
  <c r="Q122" i="4"/>
  <c r="Q123" i="4"/>
  <c r="Q125" i="4"/>
  <c r="Q126" i="4"/>
  <c r="Q127" i="4"/>
  <c r="Q128" i="4"/>
  <c r="Q129" i="4"/>
  <c r="Q130" i="4"/>
  <c r="Q131" i="4"/>
  <c r="Q132" i="4"/>
  <c r="Q133" i="4"/>
  <c r="Q136" i="4"/>
  <c r="Q137" i="4"/>
  <c r="Q140" i="4"/>
  <c r="Q141" i="4"/>
  <c r="Q142" i="4"/>
  <c r="Q143" i="4"/>
  <c r="Q145" i="4"/>
  <c r="Q146" i="4"/>
  <c r="Q147" i="4"/>
  <c r="Q7" i="4" l="1"/>
</calcChain>
</file>

<file path=xl/sharedStrings.xml><?xml version="1.0" encoding="utf-8"?>
<sst xmlns="http://schemas.openxmlformats.org/spreadsheetml/2006/main" count="864" uniqueCount="442">
  <si>
    <t>№ п/п</t>
  </si>
  <si>
    <t>всего</t>
  </si>
  <si>
    <t>Рахимжанов Куаныш Серикович, город Степногорск, пос.Бестобе</t>
  </si>
  <si>
    <t>в административных границах села Селетинское</t>
  </si>
  <si>
    <t>Аипов Серик Нурканович, город Степногорск, пос.Бестобе</t>
  </si>
  <si>
    <t>Рахимжанова Батима, город Степногорск, пос.Бестобе</t>
  </si>
  <si>
    <t>ТОО «ABC-АГРО», город Нур-Султан</t>
  </si>
  <si>
    <t>в административных границах Тургайского сельского округа</t>
  </si>
  <si>
    <t>в административных границах села Аксуат</t>
  </si>
  <si>
    <t>в административных границах Улентинского сельского округа</t>
  </si>
  <si>
    <t>крестьянское хозяйство «Куаныш», глава Бекназаров Нурмагамбет Ибрагимович, село Селетинское</t>
  </si>
  <si>
    <t xml:space="preserve">крестьянское хозяйство «Байтемир и К», глава Байтемиров Кайрат Садырович, село Аксуат </t>
  </si>
  <si>
    <t>Жуматаев Арман Смагулович, город Ерейментау</t>
  </si>
  <si>
    <t>крестьянское хозяйство «Боранбай», глава Камалиев Назикен Боранбаевич, село Аксуат</t>
  </si>
  <si>
    <t>Биханов Ермек Абаевич, село Селетинское</t>
  </si>
  <si>
    <t>Онерхан Алтын , село Куншалган</t>
  </si>
  <si>
    <t>в административных границах Куншалганского сельского округа</t>
  </si>
  <si>
    <t>Оразов Темирбек Казбекович, село им.Олжабай батыра</t>
  </si>
  <si>
    <t>в административных границах сельского округа имени Олжабай батыра</t>
  </si>
  <si>
    <t>крестьянское хозяйство «Айғыр-Жал», глава Сеитов Ерболат Сейтович, село Бозтал</t>
  </si>
  <si>
    <t>в административных границах села Бозтал</t>
  </si>
  <si>
    <t>Айдарали Ералы, село Бозтал</t>
  </si>
  <si>
    <t>в административных границах Еркиншиликского сельского округа</t>
  </si>
  <si>
    <t>Амангельдинов Ахпан Шорманович, село Еркиншилик</t>
  </si>
  <si>
    <t>Аубакиров Омертай Алпыспаевич, село Еркиншилик</t>
  </si>
  <si>
    <t>крестьянское хозяйство «Долинка», глава Горр Александра Александровна, село Аксуат</t>
  </si>
  <si>
    <t>крестьянское хозяйство «Жолымбет», глава Имансеитов Кайрат Аманжолович, село Еркиншилик</t>
  </si>
  <si>
    <t xml:space="preserve">крестьянское хозяйство «Жолымбет», глава Имансеитов Кайрат Аманжолович, село Еркиншилик </t>
  </si>
  <si>
    <t>Кенжебеков Адиль Болатович, село Еркиншилик</t>
  </si>
  <si>
    <t>Құсайынұлы Жанат, село Еркиншилик</t>
  </si>
  <si>
    <t>Молдашев Машур Нигметжанович, село Бозтал</t>
  </si>
  <si>
    <t>Наушик Адил, село Еркиншилик</t>
  </si>
  <si>
    <t>крестьянское хозяйство «Новодолинка», глава Гаар Анастасия Гарьевна, село Аксуат</t>
  </si>
  <si>
    <t>Нурмуханов Мурат Шоппаевич, село Аксуат</t>
  </si>
  <si>
    <t xml:space="preserve">Нұғайбек Нұржақып Нұрсапаұлы, село Бозтал </t>
  </si>
  <si>
    <t>Сарсенбаев Ерканат Тулеутаевич, село Еркиншилик</t>
  </si>
  <si>
    <t xml:space="preserve">Смагулова Асель Бердибековна, село Аксуат </t>
  </si>
  <si>
    <t>сельскохозяйственный производственный кооператив «Бозтал», село Бозтал</t>
  </si>
  <si>
    <t xml:space="preserve">крестьянское хозяйство «Абдрахманов», глава Абдрахманов Данияр Тлеубаевич, село Ажы </t>
  </si>
  <si>
    <t>Абишев Ерхан Мухтарович, село Новомарковка</t>
  </si>
  <si>
    <t>в административных границах Койтасского сельского округа</t>
  </si>
  <si>
    <t xml:space="preserve">крестьянское хозяйство «Ағайындар», глава Ахметов Акмалиден Кайргельдинович, город Астана </t>
  </si>
  <si>
    <t>крестьянское хозяйство «Бекулан», глава Ахметов Мурат Дюсенович, село Тургай</t>
  </si>
  <si>
    <t>крестьянское хозяйство «Братьев Елешевых», глава Елешев Жакен Дюсенович, Койтасский сельский округ, участок Карабулак</t>
  </si>
  <si>
    <t>крестьянское хозяйство «Дуйсенбай», глава Абденов Кенжебек Дюсембаевич, село Тургай</t>
  </si>
  <si>
    <t>ТОО «Жерхан», город Ерейментау</t>
  </si>
  <si>
    <t>Жумабеков Нурсултан Советович, Ерейментауский район, село Ажы</t>
  </si>
  <si>
    <t>ТОО «Murager Horse», город Ерейментау</t>
  </si>
  <si>
    <t>Нурмушева Асем Кайркеновна, село Тургай</t>
  </si>
  <si>
    <t>Сыздыков Мереке Ельтаевич, село Тургай</t>
  </si>
  <si>
    <t>Талипов Галымбек Гомарович, город Степногорск, поселок Бестобе</t>
  </si>
  <si>
    <t>Тулеубеков Ардак Серикбаевич, село Жолбасшы</t>
  </si>
  <si>
    <t>ТОО «АЙАРУ-М», село Тургай</t>
  </si>
  <si>
    <t>Хосыбаев Асет Балтабаевич, село Уленты</t>
  </si>
  <si>
    <t>сельскохозяйственный производственный кооператив «Карағайлы», село Карагайлы</t>
  </si>
  <si>
    <t>сельскохозяйственный производственный кооператив «ТОРҒАЙ», село Тургай</t>
  </si>
  <si>
    <t>Цэрэн Жантурсан, село Еркиншилик</t>
  </si>
  <si>
    <t>Мукатова Дина Жумабаевна, село Тургай</t>
  </si>
  <si>
    <t>Жумабеков Жанат Сагинович, село Бозтал</t>
  </si>
  <si>
    <t>Рахмет Күрес, село Бозтал</t>
  </si>
  <si>
    <t>Хажекбер Кокен, село Бозтал</t>
  </si>
  <si>
    <t>Абильдинов Сагат Шопбаевич, село Ажы</t>
  </si>
  <si>
    <t>в административных границах Бестогайского сельского округа</t>
  </si>
  <si>
    <t xml:space="preserve">КХ «Ай-Барыс», глава Досымкулова Кымбат Жабыковна, город Астана </t>
  </si>
  <si>
    <t>Болатханұлы Серікбол, село им. Олжабай батыра</t>
  </si>
  <si>
    <t>Егинбаев Кадрбек Айтышевич, с.о. Еркиншилик, Енбек</t>
  </si>
  <si>
    <t>Жумаш Серан, село им. Олжабай батыра</t>
  </si>
  <si>
    <t>Кайдахметов Куанат Акпанович, село им. Олжабай батыра</t>
  </si>
  <si>
    <t>Коновалова Юлиана Ивановна, город Ерейментау</t>
  </si>
  <si>
    <t>КХ «Ракишев», глава Рақыш Дастан Нүсіпханұлы, село им. Олжабай батыра</t>
  </si>
  <si>
    <t>Қабдыл Алтынбек, село им. Олжабай батыра</t>
  </si>
  <si>
    <t>Расул Қайнар, село им. Олжабай батыра</t>
  </si>
  <si>
    <t xml:space="preserve">СПК «Sanjar-2021», село им. Олжабай батыра </t>
  </si>
  <si>
    <t>ТОО «AiS-2021», город Ерейментау</t>
  </si>
  <si>
    <t>ТОО «NAZAR GPOUP», с.о. Еркиншилик, Енбек</t>
  </si>
  <si>
    <t>ТОО «Алгабас 03», с.о. им. Олжабай батыра, село Алгабас</t>
  </si>
  <si>
    <t>СПК «Yntymaq-2018», село им. Олжабай батыра</t>
  </si>
  <si>
    <t>ТОО «ST-Kausar-2022», село им. Олжабай батыра</t>
  </si>
  <si>
    <t>СПК «Aqjol-2019», село им. Олжабай батыра</t>
  </si>
  <si>
    <t>Альмагамбетов Сайран Олжабаевич, село им. Олжабай батыра</t>
  </si>
  <si>
    <t>Канафин Асхат Сабырович, село им. Олжабай батыра</t>
  </si>
  <si>
    <t>Жантуаров Укибай Топанович, село им. Олжабай батыра</t>
  </si>
  <si>
    <t>Хожабай Балжан, село им. Олжабай батыра</t>
  </si>
  <si>
    <t>Унайбеков Салават Каиржанович, село им. Олжабай батыра</t>
  </si>
  <si>
    <t xml:space="preserve">Ұлымқан Тұрғын, село им. Олжабай батыра </t>
  </si>
  <si>
    <t>Жумаканов Мурат Кабкенович, село им. Олжабай батыра</t>
  </si>
  <si>
    <t>Утегенов Арман Тулегенович, село им. Олжабай батыра</t>
  </si>
  <si>
    <t xml:space="preserve">Мамұтбек Еркінбек, село им. Олжабай батыра </t>
  </si>
  <si>
    <t xml:space="preserve">Байгабыл Тилеубек, село им. Олжабай батыра </t>
  </si>
  <si>
    <t>Мадениет Досымбек, село им. Олжабай батыра</t>
  </si>
  <si>
    <t>Оразов Ануарбек Казбекович, село им. Олжабай батыра</t>
  </si>
  <si>
    <t>Базилов Айдын Жамбулович, село Куншалган</t>
  </si>
  <si>
    <t>Шәймардан Пайма,  село Куншалган</t>
  </si>
  <si>
    <t>Муканов Жомарт Жанатович,  село Куншалган</t>
  </si>
  <si>
    <t>ТОО «АгроСулеймен», Карагандинская область, Осакаровский район</t>
  </si>
  <si>
    <t>Бекей Жанбота, село Куншалган</t>
  </si>
  <si>
    <t>Мукушев Абылай Оралович, город Астана</t>
  </si>
  <si>
    <t>Қинаят Қайрат, село Куншалган</t>
  </si>
  <si>
    <t xml:space="preserve">Талапбек Бақытбек, село Куншалган </t>
  </si>
  <si>
    <t>Тусупбеков Мади Сагатович, село Ажы</t>
  </si>
  <si>
    <t>КХ «Елешевых», глава Елешев Жакен Дюсенович,  Койтасский сельский округ, участок Карабулак</t>
  </si>
  <si>
    <t>Абакаев Хаким Жылкибаевич, село Малтабар</t>
  </si>
  <si>
    <t>Бидалов Жанат Токенович, село Жана Жол</t>
  </si>
  <si>
    <t>Ербатырова Алма Сериковна, город Ерейментау</t>
  </si>
  <si>
    <t>лошади</t>
  </si>
  <si>
    <t>пашня</t>
  </si>
  <si>
    <t>01-006-044-006</t>
  </si>
  <si>
    <t xml:space="preserve">01-006-044-007 </t>
  </si>
  <si>
    <t xml:space="preserve">01-006-032-052 </t>
  </si>
  <si>
    <t>01-006-010-492</t>
  </si>
  <si>
    <t xml:space="preserve">01-006-010-493 </t>
  </si>
  <si>
    <t xml:space="preserve">01-006-010-494 </t>
  </si>
  <si>
    <t xml:space="preserve">01-006-016-524 </t>
  </si>
  <si>
    <t xml:space="preserve">01-006-030-077 </t>
  </si>
  <si>
    <t xml:space="preserve">01-006-016-526 </t>
  </si>
  <si>
    <t xml:space="preserve">01-006-016-528 </t>
  </si>
  <si>
    <t xml:space="preserve">01-006-016-530 </t>
  </si>
  <si>
    <t xml:space="preserve">01-006-016-529 </t>
  </si>
  <si>
    <t>01-006-032-053</t>
  </si>
  <si>
    <t>01-006-016-562</t>
  </si>
  <si>
    <t>01-006-016-561</t>
  </si>
  <si>
    <t>01-006-022-1260</t>
  </si>
  <si>
    <t>01-006-022-1259</t>
  </si>
  <si>
    <t>01-006-010-510</t>
  </si>
  <si>
    <t>01-006-010-509</t>
  </si>
  <si>
    <t>01-006-016-558</t>
  </si>
  <si>
    <t>01-006-016-557</t>
  </si>
  <si>
    <t>01-006-010-499</t>
  </si>
  <si>
    <t>01-006-010-503</t>
  </si>
  <si>
    <t>01-006-010-507</t>
  </si>
  <si>
    <t>01-006-010-495</t>
  </si>
  <si>
    <t>01-006-022-1257</t>
  </si>
  <si>
    <t>01-006-010-497</t>
  </si>
  <si>
    <t>01-006-016-555</t>
  </si>
  <si>
    <t>01-006-016-556</t>
  </si>
  <si>
    <t>01-006-022-1256</t>
  </si>
  <si>
    <t>01-006-010-502</t>
  </si>
  <si>
    <t>01-006-016-554</t>
  </si>
  <si>
    <t>01-006-016-553</t>
  </si>
  <si>
    <t>01-006-010-496</t>
  </si>
  <si>
    <t>01-006-010-498</t>
  </si>
  <si>
    <t xml:space="preserve">01-006-022-1266 </t>
  </si>
  <si>
    <t>01-006-022-1270</t>
  </si>
  <si>
    <t>01-006-044-011</t>
  </si>
  <si>
    <t>01-006-022-1265</t>
  </si>
  <si>
    <t>01-006-022-1268</t>
  </si>
  <si>
    <t>01-006-022-1267</t>
  </si>
  <si>
    <t>01-006-010-512</t>
  </si>
  <si>
    <t>01-006-010-523</t>
  </si>
  <si>
    <t>01-006-010-521</t>
  </si>
  <si>
    <t>01-006-022-1272</t>
  </si>
  <si>
    <t>01-006-022-1278</t>
  </si>
  <si>
    <t>01-006-044-008</t>
  </si>
  <si>
    <t>01-006-010-524</t>
  </si>
  <si>
    <t>01-006-010-514</t>
  </si>
  <si>
    <t>01-006-010-518</t>
  </si>
  <si>
    <t>01-006-032-057</t>
  </si>
  <si>
    <t>переоформален на Идрисов Димаш Нурланович880306351357, на основании ДКП от 01 декабря 2025 года №1884,договор аренды №3828 от 05.12.2025</t>
  </si>
  <si>
    <t>01-006-022-1273</t>
  </si>
  <si>
    <t>01-006-044-010</t>
  </si>
  <si>
    <t>01-006-022-1280</t>
  </si>
  <si>
    <t>01-006-010-515</t>
  </si>
  <si>
    <t>01-006-010-517</t>
  </si>
  <si>
    <t>01-006-022-1264</t>
  </si>
  <si>
    <t>01-006-010-516</t>
  </si>
  <si>
    <t>01-006-010-513</t>
  </si>
  <si>
    <t>01-006-022-1263</t>
  </si>
  <si>
    <t>01-006-010-519</t>
  </si>
  <si>
    <t>Жакупов Ботабай Кисенович660305301371,договора купли-продажи от 28 ноября 2025 года №1870</t>
  </si>
  <si>
    <t>01-006-022-1279</t>
  </si>
  <si>
    <t>01-006-010-511</t>
  </si>
  <si>
    <t>01-006-010-504</t>
  </si>
  <si>
    <t>01-006-022-1261</t>
  </si>
  <si>
    <t>01-006-010-500</t>
  </si>
  <si>
    <t>01-006-010-520</t>
  </si>
  <si>
    <t>01-006-010-506</t>
  </si>
  <si>
    <t>01-006-022-1262</t>
  </si>
  <si>
    <t>01-006-022-1255</t>
  </si>
  <si>
    <t>01-006-022-1254</t>
  </si>
  <si>
    <t>01-006-022-1275</t>
  </si>
  <si>
    <t>Эгиева Мадинат Хамзатовна 670316400677,на основании договора дарения от 23 января 2026 года,</t>
  </si>
  <si>
    <t xml:space="preserve">01-006-016-527 </t>
  </si>
  <si>
    <t>Дундуков Никита Иванович,на основании договора купли-продажи права землепользования (аренды) от 19 ноября 2025 года №1803</t>
  </si>
  <si>
    <t>01-006-030-079</t>
  </si>
  <si>
    <t>01-006-016-606</t>
  </si>
  <si>
    <t>01-006-016-607</t>
  </si>
  <si>
    <t>01-006-016-601</t>
  </si>
  <si>
    <t>01-006-016-603</t>
  </si>
  <si>
    <t>01-006-016-600</t>
  </si>
  <si>
    <t>01-006-016-604</t>
  </si>
  <si>
    <t>01-006-016-602</t>
  </si>
  <si>
    <t>01-006-016-609</t>
  </si>
  <si>
    <t>01-006-016-605</t>
  </si>
  <si>
    <t>01-006-016-599</t>
  </si>
  <si>
    <t>01-006-016-608</t>
  </si>
  <si>
    <t>01-006-016-610</t>
  </si>
  <si>
    <t>01-006-016-581</t>
  </si>
  <si>
    <t>01-006-016-582</t>
  </si>
  <si>
    <t>01-006-016-583</t>
  </si>
  <si>
    <t>01-006-016-592</t>
  </si>
  <si>
    <t>01-006-016-585</t>
  </si>
  <si>
    <t>01-006-016-586</t>
  </si>
  <si>
    <t>01-006-016-587</t>
  </si>
  <si>
    <t>01-006-016-588</t>
  </si>
  <si>
    <t>01-006-016-589</t>
  </si>
  <si>
    <t>01-006-016-590</t>
  </si>
  <si>
    <t>01-006-016-591</t>
  </si>
  <si>
    <t>01-006-016-593</t>
  </si>
  <si>
    <t>01-006-016-594</t>
  </si>
  <si>
    <t>01-006-016-595</t>
  </si>
  <si>
    <t>01-006-016-597</t>
  </si>
  <si>
    <t>01-006-016-598</t>
  </si>
  <si>
    <t>01-006-016-570</t>
  </si>
  <si>
    <t>01-006-016-571</t>
  </si>
  <si>
    <t>01-006-016-572</t>
  </si>
  <si>
    <t>01-006-016-573</t>
  </si>
  <si>
    <t>01-006-016-574</t>
  </si>
  <si>
    <t>01-006-016-576</t>
  </si>
  <si>
    <t>01-006-016-577</t>
  </si>
  <si>
    <t>01-006-016-578</t>
  </si>
  <si>
    <t>01-006-016-579</t>
  </si>
  <si>
    <t>01-006-022-1292</t>
  </si>
  <si>
    <t>01-006-022-1293</t>
  </si>
  <si>
    <t>01-006-010-533</t>
  </si>
  <si>
    <t>01-006-010-534</t>
  </si>
  <si>
    <t>01-006-010-535</t>
  </si>
  <si>
    <t>01-006-010-536</t>
  </si>
  <si>
    <t>01-006-010-537</t>
  </si>
  <si>
    <t>01-006-022-1294</t>
  </si>
  <si>
    <t>ТОО "Жана-Береке Репродуктор"</t>
  </si>
  <si>
    <t xml:space="preserve">01-006-022-1243 </t>
  </si>
  <si>
    <t>ТОО «ТЕМІРБОЛАТ-2023»</t>
  </si>
  <si>
    <t xml:space="preserve">01-006-016-525 </t>
  </si>
  <si>
    <t>01-006-022-1252</t>
  </si>
  <si>
    <t>ТОО «RB-AGRO»</t>
  </si>
  <si>
    <t>01-006-022-1271</t>
  </si>
  <si>
    <t>ТОО "Алтын 2022"</t>
  </si>
  <si>
    <t>01-006-022-1269</t>
  </si>
  <si>
    <t>01-006-010-501</t>
  </si>
  <si>
    <t>ТОО "ГУЛЬСАРА-КОС"</t>
  </si>
  <si>
    <t>01-006-030-081</t>
  </si>
  <si>
    <t>КХ Иост Михаил Робертович</t>
  </si>
  <si>
    <t>01-006-016-626</t>
  </si>
  <si>
    <t>01-006-022-1285</t>
  </si>
  <si>
    <t>Нигметова Гульназ Аманжоловна, на основани свидетельства от 13 мая 2024 г №13/204</t>
  </si>
  <si>
    <t>01-006-016-584</t>
  </si>
  <si>
    <t>не используется</t>
  </si>
  <si>
    <t>нет пастбищ</t>
  </si>
  <si>
    <t>превышение</t>
  </si>
  <si>
    <t>без нарушений</t>
  </si>
  <si>
    <t>превышение нагрузки</t>
  </si>
  <si>
    <t xml:space="preserve">превышение </t>
  </si>
  <si>
    <t>Алтынбаев Болат Нартаевич, село Еркиншилик, переоформлено на ТОО "Молдаш Агро"</t>
  </si>
  <si>
    <t>01-006-022-1286</t>
  </si>
  <si>
    <t>ТОО "OLZHA-SB"</t>
  </si>
  <si>
    <t>ТОО «Тумсых»,</t>
  </si>
  <si>
    <t xml:space="preserve">ТОО «Ақшілік-2020», село Аксуат </t>
  </si>
  <si>
    <t>ТОО «KAA Agro» в лице директора Карбаева Алтынбека Абдрашовича,на основании договора передачи от 21 ноября 2025 года №3405</t>
  </si>
  <si>
    <t>ТОО «KAA Agro» в лице директора Карбаева Алтынбека Абдрашовича,на основании договора передачи от 21 ноября 2025 года №3403</t>
  </si>
  <si>
    <t>ТОО «KAA Agro» в лице директора Карбаева Алтынбека Абдрашовича,на основании договора передачи от 21 ноября 2025 года №3404</t>
  </si>
  <si>
    <t>ТОО «Жана-Береке Репродуктор» в лице директора Нигметова Айдара Сагадиевича,на основании договора купли-продажи права землепользования (аренды) от 12 ноября 2025 года №1209</t>
  </si>
  <si>
    <t>ТОО «Жана-Береке Репродуктор» в лице директора Нигметова Айдара Сагадиевича,на основании договора купли-продажи права землепользования (аренды) от 12 ноября 2025 года №1210</t>
  </si>
  <si>
    <t>ТОО «Мерей-Адина КХ» в лице руководителя  Кабижановой Асель Сагидоллаевны ,на основании договора купли-продажи от 08 января 2026 года №33</t>
  </si>
  <si>
    <t>ТОО «BG-GROUP KOMPANY», село Ажы</t>
  </si>
  <si>
    <t>ТОО «Олжа Іскер», село Жолбасшы</t>
  </si>
  <si>
    <t>ТОО «DE Agro» в лице директора Жусабекова Ертая Булатбаевича,на основании договора передачи в качестве вклада в уставной капитал от 5 марта 2026 года №390</t>
  </si>
  <si>
    <t>01-006-022-1253</t>
  </si>
  <si>
    <t>01-006-010-505</t>
  </si>
  <si>
    <t>Бестогайский с/о</t>
  </si>
  <si>
    <t>Еркиншиликский с/о</t>
  </si>
  <si>
    <t>Койтасский с/о</t>
  </si>
  <si>
    <t>Куншалганский с/о</t>
  </si>
  <si>
    <t>Аксуат</t>
  </si>
  <si>
    <t>Бозтал</t>
  </si>
  <si>
    <t>Селетинское</t>
  </si>
  <si>
    <t>с/о имени Олжабай батыра</t>
  </si>
  <si>
    <t>Улентинский с/о</t>
  </si>
  <si>
    <t>Тургайский с/о</t>
  </si>
  <si>
    <t>переоформлено на ТОО "Маулен-Тау"</t>
  </si>
  <si>
    <t>используется примернр 50 га, оставшиеся 30 га не используются</t>
  </si>
  <si>
    <t>примерно 100 га используется, осатвшаяся площадь 163 га не используется</t>
  </si>
  <si>
    <t>примерно 4 га ипользуется, 258 га не используется</t>
  </si>
  <si>
    <t>на примрной площади 70 га произведен посев, на осатвшейся 76,6 га не произведен посев</t>
  </si>
  <si>
    <t>частично используется</t>
  </si>
  <si>
    <t>нет пашни</t>
  </si>
  <si>
    <t>Землепользователь (наименование юридического лица или фамилия, имя, отчество (при наличии) физического лица)</t>
  </si>
  <si>
    <t>Номер и дата договора аренды земельного участка</t>
  </si>
  <si>
    <t>Кадастровый номер земельного участка</t>
  </si>
  <si>
    <t>Площадь земельного участка, гектар</t>
  </si>
  <si>
    <t>В том числе пашни, гектар</t>
  </si>
  <si>
    <t>засеянной сельскохозяйственными культурами</t>
  </si>
  <si>
    <t>засеянной многолетними травами</t>
  </si>
  <si>
    <t>чистый пар</t>
  </si>
  <si>
    <t>не используемой по назначению</t>
  </si>
  <si>
    <t>В том числе пастбищ</t>
  </si>
  <si>
    <t>Количество сельскохозяйственных животных</t>
  </si>
  <si>
    <t>Процент от предельно допустимой нормы нагрузки на общую площадь пастбищ</t>
  </si>
  <si>
    <t>Площадь неиспользуемых пастбищ, гектар</t>
  </si>
  <si>
    <t>Заключение о результатах мониторинга</t>
  </si>
  <si>
    <t>Рекомендации</t>
  </si>
  <si>
    <t>крупный рогатый скот</t>
  </si>
  <si>
    <t>овцы, козы</t>
  </si>
  <si>
    <t>верблюды</t>
  </si>
  <si>
    <t>ме</t>
  </si>
  <si>
    <t>местоположение участка</t>
  </si>
  <si>
    <t>пастбища</t>
  </si>
  <si>
    <t>нет</t>
  </si>
  <si>
    <t>направиь в ДУЗР</t>
  </si>
  <si>
    <t>№ 2812 от 17.08.2021</t>
  </si>
  <si>
    <t>№ 2811 от 17.08.2021</t>
  </si>
  <si>
    <t>№2630 от 1.10.2020</t>
  </si>
  <si>
    <t>№2627 от 1.10.2020</t>
  </si>
  <si>
    <t>№2716 от 24.12.20</t>
  </si>
  <si>
    <t>№ 2976 от 09.02.2022</t>
  </si>
  <si>
    <t>№2628от 1.10.2020</t>
  </si>
  <si>
    <t>№2629 от 1.10.2020</t>
  </si>
  <si>
    <t>№2625 от 1.10.2020</t>
  </si>
  <si>
    <t>№2631 от 1.10.2020</t>
  </si>
  <si>
    <t>№2643 от 1.10.2020</t>
  </si>
  <si>
    <t>№3824 от 04.12.2025</t>
  </si>
  <si>
    <t>№3826 от 04.12.2025</t>
  </si>
  <si>
    <t>№3825 от 04.12.2025</t>
  </si>
  <si>
    <t>№2718 от 24.12.20</t>
  </si>
  <si>
    <t>№ 2987 от 01.03.2022</t>
  </si>
  <si>
    <t>№2721 от 24.12.20</t>
  </si>
  <si>
    <t>№2666 от 14.10.2020</t>
  </si>
  <si>
    <t>№ 2993 от 01.03.2022</t>
  </si>
  <si>
    <t>№ 2994 от 01.03.2022</t>
  </si>
  <si>
    <t>№2669 от 14.10.2020</t>
  </si>
  <si>
    <t xml:space="preserve"> №2657 14.10.2020</t>
  </si>
  <si>
    <t>№ 2991 от 01.03.2022</t>
  </si>
  <si>
    <t>доп соглашение№611 от 03.02.2023 к договору аренды №2989 от 03.02.2023</t>
  </si>
  <si>
    <t>ТОО "KOYTAS Farm"в лице руководителя Каппасова Нажмидена Жалеловича</t>
  </si>
  <si>
    <t>№3796 от 17.10.202</t>
  </si>
  <si>
    <t xml:space="preserve"> №2673 от 14.10.2020</t>
  </si>
  <si>
    <t>доп соглашение №657 от 11.10.2023 к договору аренды №2678 от 14.10.2020</t>
  </si>
  <si>
    <t>№2685 от 14.10.2020</t>
  </si>
  <si>
    <t>№2658 от 14.10.2020</t>
  </si>
  <si>
    <t>№2659 от 14.10.2020</t>
  </si>
  <si>
    <t>№2677 от 14.10.2020</t>
  </si>
  <si>
    <t>№ 2992 от 01.03.2022</t>
  </si>
  <si>
    <t>№ 2897 от 02.12.2021</t>
  </si>
  <si>
    <t>№ 2901 от 02.12.2021</t>
  </si>
  <si>
    <t xml:space="preserve"> № 2905 от 02.12.2021</t>
  </si>
  <si>
    <t xml:space="preserve"> № 2899 от 02.12.2021</t>
  </si>
  <si>
    <t>№ 2903 от 02.12.2021</t>
  </si>
  <si>
    <t>№2621 от 24.09.2020</t>
  </si>
  <si>
    <t>№ 2906 от 02.12.2021</t>
  </si>
  <si>
    <t>доп соглашение №498 от 15.03.2022 к договору аренды №2900 от 02.12.2021</t>
  </si>
  <si>
    <t>№3855 от 09.01.2026</t>
  </si>
  <si>
    <t xml:space="preserve"> ТОО " Юркино KZ"</t>
  </si>
  <si>
    <t>№ 2898 от 02.12.2021</t>
  </si>
  <si>
    <t>№3813 от 28.11.2025</t>
  </si>
  <si>
    <t>№2573 от 17.02.20</t>
  </si>
  <si>
    <t>№2576 от 12.02.20</t>
  </si>
  <si>
    <t>№2585 от 12.02.20</t>
  </si>
  <si>
    <t>№2578 от 12.02.20</t>
  </si>
  <si>
    <t>№2645 от 1.10.2020</t>
  </si>
  <si>
    <t>№ 2975 от 09.02.2022</t>
  </si>
  <si>
    <t>№2636 от 1.10.2020</t>
  </si>
  <si>
    <t>№ 2977 от 09.02.2022</t>
  </si>
  <si>
    <t>№2647 от 1.10.2020</t>
  </si>
  <si>
    <t>,№2691 от 9.11.2020</t>
  </si>
  <si>
    <t>доп,соглашение №616 от 06.03.2023 к договору аренды 2583 от 06.03.2023</t>
  </si>
  <si>
    <t>№3874 от 03.02.2026</t>
  </si>
  <si>
    <t>№2637 от 1.10.2020</t>
  </si>
  <si>
    <t>№3715 от19.05.2025</t>
  </si>
  <si>
    <t>№2724 от 24.12.20</t>
  </si>
  <si>
    <t>№2626 от 1.10.2020</t>
  </si>
  <si>
    <t>№2719 от 24.12.20</t>
  </si>
  <si>
    <t>№2639 от 1.10.2020</t>
  </si>
  <si>
    <t>№2638 от 1.10.2020</t>
  </si>
  <si>
    <t>доп соглашение№764 от 11.03.2025 к договору аренды №2723 от 24.12.2020</t>
  </si>
  <si>
    <t>№2633 от 1.10.2020</t>
  </si>
  <si>
    <t>№2722 от 24.12.20</t>
  </si>
  <si>
    <t>№2580 от 12.02.20</t>
  </si>
  <si>
    <t>№2620 от 24.09.2020</t>
  </si>
  <si>
    <t>№2680  от 14.10.2020</t>
  </si>
  <si>
    <t>№2574 от 12.02.20</t>
  </si>
  <si>
    <t>№3828 от 05.12.2025</t>
  </si>
  <si>
    <t>№2571 от 12.02.2020</t>
  </si>
  <si>
    <t>№2579 от 12.02.20</t>
  </si>
  <si>
    <t>№2668 от 14.10.2020</t>
  </si>
  <si>
    <t>№3820 от 03.12.2025</t>
  </si>
  <si>
    <t>№ 2864 от 04.11.2021</t>
  </si>
  <si>
    <t>№ 2862 от 04.11.2021</t>
  </si>
  <si>
    <t>№ 2830 от 22.10.21</t>
  </si>
  <si>
    <t>№ 2851 от 04.11.2021</t>
  </si>
  <si>
    <t>№ 2861 от 04.11.2021</t>
  </si>
  <si>
    <t>№ 2827 от 22.10.21</t>
  </si>
  <si>
    <t>№ 2836 от 22.10.21</t>
  </si>
  <si>
    <t>№ 2850 от 04.11.2021</t>
  </si>
  <si>
    <t>№ 2831 от 22.10.21</t>
  </si>
  <si>
    <t>№ 2835 от 22.10.21</t>
  </si>
  <si>
    <t>№ 2828 от 22.10.21</t>
  </si>
  <si>
    <t>№ 2867 от 04.11.2021</t>
  </si>
  <si>
    <t>№ 2849 от 04.11.2021</t>
  </si>
  <si>
    <t>№ 2866 от 04.11.2021</t>
  </si>
  <si>
    <t xml:space="preserve"> №2622 от 24.09.2020</t>
  </si>
  <si>
    <t>№ 2838 от 22.10.21</t>
  </si>
  <si>
    <t>№ 2854 от 04.11.2021</t>
  </si>
  <si>
    <t>№ 2829 от 22.10.21</t>
  </si>
  <si>
    <t>№ 2852 от 04.11.2021</t>
  </si>
  <si>
    <t>№ 2837 от 22.10.21</t>
  </si>
  <si>
    <t>№ 2833 от 22.10.21</t>
  </si>
  <si>
    <t>доп соглашение №600 от 26.12.22 к договору аренды 2856 от 04.11.2021</t>
  </si>
  <si>
    <t>доп соглашение №601 от 26.12.2022 к д/а 2863 от 04.11.2021</t>
  </si>
  <si>
    <t>доп соглашение №602 от 26.12.2022 к д/а 2857 от 26.12.2022</t>
  </si>
  <si>
    <t>№ 2832 от 22.10.21</t>
  </si>
  <si>
    <t>№ 2858 от 04.11.2021</t>
  </si>
  <si>
    <t xml:space="preserve"> № 2865 от 04.11.2021</t>
  </si>
  <si>
    <t>№ 2853 от 04.11.2021</t>
  </si>
  <si>
    <t>№ 2859 от 04.11.2021</t>
  </si>
  <si>
    <t>№3829 от 09.12.2025г.</t>
  </si>
  <si>
    <t xml:space="preserve"> №2655 от 14.10.2020</t>
  </si>
  <si>
    <t>№2667 от 14.10.2020</t>
  </si>
  <si>
    <t>№2714 от 23.12.20</t>
  </si>
  <si>
    <t>№2656 14.10.2020</t>
  </si>
  <si>
    <t>№2662 от 14.10.2020</t>
  </si>
  <si>
    <t>№2679 от 14.10.2020</t>
  </si>
  <si>
    <t>№2681 от 14.10.2020</t>
  </si>
  <si>
    <t>№2582 от        12.02.20</t>
  </si>
  <si>
    <t>№2581 от        12.02.20</t>
  </si>
  <si>
    <t>№2584 от 12.02.20</t>
  </si>
  <si>
    <t>№3884 от 14.03.2026</t>
  </si>
  <si>
    <t>доп соглашение №366 от 24.05.2021 к д/а2665 от 14.10.2020</t>
  </si>
  <si>
    <t>доп соглашение №365 от 24.05.2021 к д/а 2664 от 14.10.2020</t>
  </si>
  <si>
    <t>№2675 от 14.10.2020</t>
  </si>
  <si>
    <t>доп соглашение №664 от 28.11.2023 к д/а 2717 от 24.12.2020</t>
  </si>
  <si>
    <t>№3757 от 22.08.2025</t>
  </si>
  <si>
    <t>№2653 от 14.10.2020</t>
  </si>
  <si>
    <t>№3808 от 14.11.202</t>
  </si>
  <si>
    <t>,№3807 от 14.11.2025</t>
  </si>
  <si>
    <t>№3856 от 15.01.2026</t>
  </si>
  <si>
    <t>№2682 от 14.10.2020</t>
  </si>
  <si>
    <t xml:space="preserve">ТОО «DariyaAgro» </t>
  </si>
  <si>
    <t>ТОО «ШОТ</t>
  </si>
  <si>
    <t>преавшение</t>
  </si>
  <si>
    <t>ТОО «Қайлан и К» в лице директора Есмаганбетова Амангельды Тайтышевича</t>
  </si>
  <si>
    <t>направить в ДУЗР</t>
  </si>
  <si>
    <t>направить в Дузр</t>
  </si>
  <si>
    <t>Отчет о результатах мониторинга земельных участков сельскохозяйственного назначения,
предоставленных для ведения крестьянского или фермерского хозяйства, сельскохозяйственного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</si>
</sst>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0"/>
      <color rgb="FF000000"/>
      <name val="Courier New"/>
      <family val="3"/>
      <charset val="204"/>
    </font>
    <font>
      <b/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/>
      <top/>
      <bottom/>
      <diagonal/>
    </border>
    <border>
      <left/>
      <right style="medium">
        <color rgb="FFCFCFCF"/>
      </right>
      <top/>
      <bottom/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/>
      <right/>
      <top/>
      <bottom style="medium">
        <color rgb="FFCFCFCF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wrapText="1"/>
    </xf>
    <xf numFmtId="0" fontId="0" fillId="0" borderId="0" xfId="0" applyFont="1" applyAlignment="1"/>
    <xf numFmtId="4" fontId="0" fillId="2" borderId="1" xfId="0" applyNumberFormat="1" applyFont="1" applyFill="1" applyBorder="1" applyAlignment="1"/>
    <xf numFmtId="0" fontId="0" fillId="2" borderId="1" xfId="0" applyFill="1" applyBorder="1" applyAlignment="1">
      <alignment wrapText="1"/>
    </xf>
    <xf numFmtId="0" fontId="0" fillId="2" borderId="0" xfId="0" applyFont="1" applyFill="1" applyAlignment="1"/>
    <xf numFmtId="0" fontId="1" fillId="2" borderId="1" xfId="0" applyFont="1" applyFill="1" applyBorder="1" applyAlignment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3" borderId="1" xfId="0" applyFont="1" applyFill="1" applyBorder="1" applyAlignment="1">
      <alignment wrapText="1"/>
    </xf>
    <xf numFmtId="0" fontId="0" fillId="3" borderId="1" xfId="0" applyFont="1" applyFill="1" applyBorder="1" applyAlignment="1"/>
    <xf numFmtId="0" fontId="0" fillId="0" borderId="1" xfId="0" applyFont="1" applyFill="1" applyBorder="1" applyAlignment="1"/>
    <xf numFmtId="0" fontId="0" fillId="0" borderId="1" xfId="0" applyFont="1" applyFill="1" applyBorder="1" applyAlignment="1">
      <alignment wrapText="1"/>
    </xf>
    <xf numFmtId="0" fontId="0" fillId="3" borderId="0" xfId="0" applyFont="1" applyFill="1" applyAlignment="1"/>
    <xf numFmtId="0" fontId="1" fillId="0" borderId="1" xfId="0" applyFont="1" applyBorder="1" applyAlignment="1">
      <alignment wrapText="1"/>
    </xf>
    <xf numFmtId="2" fontId="3" fillId="3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0" fillId="2" borderId="1" xfId="0" applyFill="1" applyBorder="1" applyAlignment="1"/>
    <xf numFmtId="0" fontId="0" fillId="0" borderId="1" xfId="0" applyBorder="1" applyAlignment="1"/>
    <xf numFmtId="0" fontId="0" fillId="3" borderId="1" xfId="0" applyFill="1" applyBorder="1" applyAlignment="1"/>
    <xf numFmtId="0" fontId="0" fillId="2" borderId="0" xfId="0" applyFill="1" applyAlignment="1"/>
    <xf numFmtId="0" fontId="0" fillId="3" borderId="0" xfId="0" applyFill="1" applyAlignment="1"/>
    <xf numFmtId="0" fontId="0" fillId="0" borderId="0" xfId="0" applyAlignment="1"/>
    <xf numFmtId="14" fontId="0" fillId="0" borderId="0" xfId="0" applyNumberFormat="1" applyBorder="1" applyAlignment="1">
      <alignment wrapText="1"/>
    </xf>
    <xf numFmtId="0" fontId="0" fillId="0" borderId="0" xfId="0" applyBorder="1" applyAlignment="1"/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/>
    <xf numFmtId="0" fontId="0" fillId="4" borderId="1" xfId="0" applyFill="1" applyBorder="1" applyAlignment="1">
      <alignment horizontal="center" wrapText="1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0" fillId="4" borderId="0" xfId="0" applyFill="1"/>
    <xf numFmtId="2" fontId="3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4" fillId="5" borderId="4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1" fillId="4" borderId="2" xfId="0" applyFont="1" applyFill="1" applyBorder="1"/>
    <xf numFmtId="0" fontId="3" fillId="4" borderId="2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4" borderId="1" xfId="0" applyFill="1" applyBorder="1"/>
    <xf numFmtId="2" fontId="3" fillId="2" borderId="1" xfId="0" applyNumberFormat="1" applyFont="1" applyFill="1" applyBorder="1" applyAlignment="1">
      <alignment horizontal="center"/>
    </xf>
    <xf numFmtId="0" fontId="0" fillId="6" borderId="1" xfId="0" applyFont="1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0" fillId="6" borderId="1" xfId="0" applyFont="1" applyFill="1" applyBorder="1" applyAlignment="1"/>
    <xf numFmtId="2" fontId="3" fillId="6" borderId="1" xfId="0" applyNumberFormat="1" applyFont="1" applyFill="1" applyBorder="1" applyAlignment="1">
      <alignment horizontal="center"/>
    </xf>
    <xf numFmtId="0" fontId="0" fillId="6" borderId="0" xfId="0" applyFont="1" applyFill="1" applyAlignment="1"/>
    <xf numFmtId="0" fontId="0" fillId="6" borderId="0" xfId="0" applyFill="1"/>
    <xf numFmtId="0" fontId="0" fillId="6" borderId="0" xfId="0" applyFill="1" applyAlignment="1"/>
    <xf numFmtId="0" fontId="0" fillId="0" borderId="0" xfId="0" applyFill="1"/>
    <xf numFmtId="0" fontId="4" fillId="0" borderId="6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1" fillId="0" borderId="2" xfId="0" applyFont="1" applyFill="1" applyBorder="1"/>
    <xf numFmtId="0" fontId="1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1" fillId="0" borderId="1" xfId="0" applyFont="1" applyFill="1" applyBorder="1"/>
    <xf numFmtId="4" fontId="0" fillId="0" borderId="1" xfId="0" applyNumberFormat="1" applyFont="1" applyFill="1" applyBorder="1" applyAlignment="1"/>
    <xf numFmtId="0" fontId="5" fillId="0" borderId="13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4" fillId="5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5" borderId="7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2" fontId="3" fillId="2" borderId="2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8"/>
  <sheetViews>
    <sheetView tabSelected="1" view="pageBreakPreview" zoomScaleNormal="100" zoomScaleSheetLayoutView="100" workbookViewId="0">
      <pane ySplit="3" topLeftCell="A141" activePane="bottomLeft" state="frozen"/>
      <selection pane="bottomLeft" activeCell="C4" sqref="C1:C1048576"/>
    </sheetView>
  </sheetViews>
  <sheetFormatPr defaultRowHeight="14.4" x14ac:dyDescent="0.3"/>
  <cols>
    <col min="2" max="2" width="34.6640625" customWidth="1"/>
    <col min="3" max="3" width="22.44140625" customWidth="1"/>
    <col min="7" max="12" width="9.109375" style="62"/>
    <col min="18" max="18" width="11" customWidth="1"/>
    <col min="19" max="19" width="11.109375" style="62" customWidth="1"/>
    <col min="20" max="20" width="9.109375" style="62"/>
    <col min="24" max="25" width="9.109375" style="60"/>
  </cols>
  <sheetData>
    <row r="1" spans="1:25" ht="61.5" customHeight="1" thickBot="1" x14ac:dyDescent="0.35">
      <c r="C1" s="77" t="s">
        <v>441</v>
      </c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25" ht="47.25" customHeight="1" thickBot="1" x14ac:dyDescent="0.35">
      <c r="A2" s="79" t="s">
        <v>0</v>
      </c>
      <c r="B2" s="79" t="s">
        <v>285</v>
      </c>
      <c r="C2" s="79" t="s">
        <v>304</v>
      </c>
      <c r="D2" s="79" t="s">
        <v>286</v>
      </c>
      <c r="E2" s="79" t="s">
        <v>287</v>
      </c>
      <c r="F2" s="79" t="s">
        <v>288</v>
      </c>
      <c r="G2" s="83" t="s">
        <v>289</v>
      </c>
      <c r="H2" s="84"/>
      <c r="I2" s="84"/>
      <c r="J2" s="84"/>
      <c r="K2" s="85"/>
      <c r="L2" s="86" t="s">
        <v>294</v>
      </c>
      <c r="M2" s="88" t="s">
        <v>295</v>
      </c>
      <c r="N2" s="89"/>
      <c r="O2" s="89"/>
      <c r="P2" s="90"/>
      <c r="Q2" s="79" t="s">
        <v>296</v>
      </c>
      <c r="R2" s="79" t="s">
        <v>297</v>
      </c>
      <c r="S2" s="81" t="s">
        <v>298</v>
      </c>
      <c r="T2" s="82"/>
      <c r="U2" s="79" t="s">
        <v>299</v>
      </c>
    </row>
    <row r="3" spans="1:25" ht="97.2" thickBot="1" x14ac:dyDescent="0.35">
      <c r="A3" s="80"/>
      <c r="B3" s="80"/>
      <c r="C3" s="80" t="s">
        <v>303</v>
      </c>
      <c r="D3" s="80"/>
      <c r="E3" s="80"/>
      <c r="F3" s="80"/>
      <c r="G3" s="65" t="s">
        <v>1</v>
      </c>
      <c r="H3" s="65" t="s">
        <v>290</v>
      </c>
      <c r="I3" s="65" t="s">
        <v>291</v>
      </c>
      <c r="J3" s="65" t="s">
        <v>292</v>
      </c>
      <c r="K3" s="65" t="s">
        <v>293</v>
      </c>
      <c r="L3" s="87"/>
      <c r="M3" s="45" t="s">
        <v>300</v>
      </c>
      <c r="N3" s="45" t="s">
        <v>104</v>
      </c>
      <c r="O3" s="45" t="s">
        <v>301</v>
      </c>
      <c r="P3" s="45" t="s">
        <v>302</v>
      </c>
      <c r="Q3" s="80"/>
      <c r="R3" s="80"/>
      <c r="S3" s="63" t="s">
        <v>105</v>
      </c>
      <c r="T3" s="64" t="s">
        <v>305</v>
      </c>
      <c r="U3" s="80"/>
    </row>
    <row r="4" spans="1:25" ht="15" thickBot="1" x14ac:dyDescent="0.35">
      <c r="A4" s="45">
        <v>1</v>
      </c>
      <c r="B4" s="45">
        <v>2</v>
      </c>
      <c r="C4" s="45"/>
      <c r="D4" s="45">
        <v>4</v>
      </c>
      <c r="E4" s="45">
        <v>5</v>
      </c>
      <c r="F4" s="45">
        <v>6</v>
      </c>
      <c r="G4" s="65">
        <v>7</v>
      </c>
      <c r="H4" s="65">
        <v>8</v>
      </c>
      <c r="I4" s="65">
        <v>9</v>
      </c>
      <c r="J4" s="65">
        <v>10</v>
      </c>
      <c r="K4" s="65">
        <v>11</v>
      </c>
      <c r="L4" s="65">
        <v>12</v>
      </c>
      <c r="M4" s="45">
        <v>13</v>
      </c>
      <c r="N4" s="45">
        <v>14</v>
      </c>
      <c r="O4" s="45">
        <v>15</v>
      </c>
      <c r="P4" s="45">
        <v>16</v>
      </c>
      <c r="Q4" s="45">
        <v>17</v>
      </c>
      <c r="R4" s="45">
        <v>18</v>
      </c>
      <c r="S4" s="65">
        <v>19</v>
      </c>
      <c r="T4" s="65">
        <v>20</v>
      </c>
    </row>
    <row r="6" spans="1:25" s="40" customFormat="1" x14ac:dyDescent="0.3">
      <c r="A6" s="46"/>
      <c r="B6" s="46" t="s">
        <v>268</v>
      </c>
      <c r="C6" s="48"/>
      <c r="E6" s="47"/>
      <c r="F6" s="47"/>
      <c r="G6" s="72"/>
      <c r="H6" s="72"/>
      <c r="I6" s="72"/>
      <c r="J6" s="73"/>
      <c r="K6" s="73"/>
      <c r="L6" s="74"/>
      <c r="M6" s="49"/>
      <c r="N6" s="49"/>
      <c r="O6" s="50"/>
      <c r="P6" s="50"/>
      <c r="Q6" s="51"/>
      <c r="R6" s="51"/>
      <c r="S6" s="66"/>
      <c r="T6" s="66"/>
      <c r="X6" s="60"/>
      <c r="Y6" s="60"/>
    </row>
    <row r="7" spans="1:25" s="7" customFormat="1" ht="43.2" x14ac:dyDescent="0.3">
      <c r="A7" s="2">
        <v>2</v>
      </c>
      <c r="B7" s="3" t="s">
        <v>63</v>
      </c>
      <c r="C7" s="4" t="s">
        <v>62</v>
      </c>
      <c r="D7" s="24" t="s">
        <v>309</v>
      </c>
      <c r="E7" s="4" t="s">
        <v>183</v>
      </c>
      <c r="F7" s="5">
        <v>3173.7</v>
      </c>
      <c r="G7" s="16"/>
      <c r="H7" s="16"/>
      <c r="I7" s="16"/>
      <c r="J7" s="16"/>
      <c r="K7" s="16"/>
      <c r="L7" s="16">
        <v>3173.7</v>
      </c>
      <c r="M7" s="25"/>
      <c r="N7" s="25"/>
      <c r="O7" s="25"/>
      <c r="P7" s="25"/>
      <c r="Q7" s="41">
        <f>(M7*10.7+N7*12.9+O7*2.1)/(L7)*100</f>
        <v>0</v>
      </c>
      <c r="R7" s="25">
        <v>3173.7</v>
      </c>
      <c r="S7" s="67" t="s">
        <v>306</v>
      </c>
      <c r="T7" s="68" t="s">
        <v>246</v>
      </c>
      <c r="U7" s="9" t="s">
        <v>307</v>
      </c>
      <c r="V7" s="28"/>
      <c r="X7" s="59"/>
      <c r="Y7" s="59"/>
    </row>
    <row r="8" spans="1:25" s="7" customFormat="1" ht="43.2" x14ac:dyDescent="0.3">
      <c r="A8" s="2">
        <v>1</v>
      </c>
      <c r="B8" s="11" t="s">
        <v>239</v>
      </c>
      <c r="C8" s="4" t="s">
        <v>62</v>
      </c>
      <c r="D8" s="24" t="s">
        <v>308</v>
      </c>
      <c r="E8" s="4" t="s">
        <v>240</v>
      </c>
      <c r="F8" s="5">
        <v>2504</v>
      </c>
      <c r="G8" s="16"/>
      <c r="H8" s="16"/>
      <c r="I8" s="16"/>
      <c r="J8" s="16"/>
      <c r="K8" s="16"/>
      <c r="L8" s="16">
        <v>2504</v>
      </c>
      <c r="M8" s="25">
        <v>245</v>
      </c>
      <c r="N8" s="25">
        <v>27</v>
      </c>
      <c r="O8" s="25"/>
      <c r="P8" s="25"/>
      <c r="Q8" s="41">
        <f>(M8*10.7+N8*12.9+O8*2.1)/3110.9*100</f>
        <v>95.464335079880428</v>
      </c>
      <c r="R8" s="25"/>
      <c r="S8" s="67" t="s">
        <v>284</v>
      </c>
      <c r="T8" s="68" t="s">
        <v>249</v>
      </c>
      <c r="U8" s="9"/>
      <c r="V8" s="28"/>
      <c r="W8" s="28"/>
      <c r="X8" s="59"/>
      <c r="Y8" s="59"/>
    </row>
    <row r="9" spans="1:25" s="40" customFormat="1" x14ac:dyDescent="0.3">
      <c r="A9" s="33"/>
      <c r="B9" s="33" t="s">
        <v>269</v>
      </c>
      <c r="C9" s="35"/>
      <c r="D9" s="52"/>
      <c r="E9" s="35"/>
      <c r="F9" s="34"/>
      <c r="G9" s="75"/>
      <c r="H9" s="75"/>
      <c r="I9" s="75"/>
      <c r="J9" s="75"/>
      <c r="K9" s="75"/>
      <c r="L9" s="75"/>
      <c r="M9" s="36"/>
      <c r="N9" s="36"/>
      <c r="O9" s="36"/>
      <c r="P9" s="36"/>
      <c r="Q9" s="37"/>
      <c r="R9" s="38"/>
      <c r="S9" s="69"/>
      <c r="T9" s="70"/>
      <c r="U9" s="39"/>
      <c r="X9" s="60"/>
      <c r="Y9" s="60"/>
    </row>
    <row r="10" spans="1:25" s="7" customFormat="1" ht="55.8" x14ac:dyDescent="0.3">
      <c r="A10" s="6">
        <v>22</v>
      </c>
      <c r="B10" s="9" t="s">
        <v>252</v>
      </c>
      <c r="C10" s="4" t="s">
        <v>22</v>
      </c>
      <c r="D10" s="5"/>
      <c r="E10" s="4" t="s">
        <v>267</v>
      </c>
      <c r="F10" s="9">
        <v>256.39999999999998</v>
      </c>
      <c r="G10" s="67">
        <v>241.5</v>
      </c>
      <c r="H10" s="67"/>
      <c r="I10" s="67"/>
      <c r="J10" s="67"/>
      <c r="K10" s="67">
        <v>241.5</v>
      </c>
      <c r="L10" s="67">
        <v>14.9</v>
      </c>
      <c r="M10" s="5"/>
      <c r="N10" s="5"/>
      <c r="O10" s="5"/>
      <c r="P10" s="5"/>
      <c r="Q10" s="53">
        <f>(M10*10.7+N10*12.9+O10*2.1)/(L10)*100</f>
        <v>0</v>
      </c>
      <c r="R10" s="5">
        <v>14.9</v>
      </c>
      <c r="S10" s="17" t="s">
        <v>246</v>
      </c>
      <c r="T10" s="17" t="s">
        <v>246</v>
      </c>
      <c r="U10" s="6" t="s">
        <v>439</v>
      </c>
      <c r="V10" s="31"/>
      <c r="W10" s="10"/>
      <c r="X10" s="59"/>
      <c r="Y10" s="59"/>
    </row>
    <row r="11" spans="1:25" s="7" customFormat="1" ht="55.8" x14ac:dyDescent="0.3">
      <c r="A11" s="6">
        <v>23</v>
      </c>
      <c r="B11" s="9" t="s">
        <v>23</v>
      </c>
      <c r="C11" s="4" t="s">
        <v>22</v>
      </c>
      <c r="D11" s="24" t="s">
        <v>310</v>
      </c>
      <c r="E11" s="4" t="s">
        <v>123</v>
      </c>
      <c r="F11" s="9">
        <v>121.2</v>
      </c>
      <c r="G11" s="67">
        <v>4.0999999999999996</v>
      </c>
      <c r="H11" s="67"/>
      <c r="I11" s="67"/>
      <c r="J11" s="67"/>
      <c r="K11" s="67">
        <v>4.0999999999999996</v>
      </c>
      <c r="L11" s="67">
        <v>117.1</v>
      </c>
      <c r="M11" s="5"/>
      <c r="N11" s="5">
        <v>12</v>
      </c>
      <c r="O11" s="5">
        <v>228</v>
      </c>
      <c r="P11" s="5"/>
      <c r="Q11" s="41">
        <f>(M11*10.7+N11*12.9+O11*2.1)/(L11)*100</f>
        <v>541.07600341588386</v>
      </c>
      <c r="R11" s="5"/>
      <c r="S11" s="17" t="s">
        <v>246</v>
      </c>
      <c r="T11" s="17" t="s">
        <v>250</v>
      </c>
      <c r="U11" s="6" t="s">
        <v>439</v>
      </c>
      <c r="V11" s="10"/>
      <c r="W11" s="10"/>
      <c r="X11" s="59"/>
      <c r="Y11" s="59"/>
    </row>
    <row r="12" spans="1:25" s="7" customFormat="1" ht="55.8" x14ac:dyDescent="0.3">
      <c r="A12" s="6">
        <v>25</v>
      </c>
      <c r="B12" s="9" t="s">
        <v>24</v>
      </c>
      <c r="C12" s="4" t="s">
        <v>22</v>
      </c>
      <c r="D12" s="24" t="s">
        <v>311</v>
      </c>
      <c r="E12" s="4" t="s">
        <v>124</v>
      </c>
      <c r="F12" s="9">
        <v>147.76900000000001</v>
      </c>
      <c r="G12" s="67">
        <v>147.76900000000001</v>
      </c>
      <c r="H12" s="67"/>
      <c r="I12" s="67"/>
      <c r="J12" s="67"/>
      <c r="K12" s="67"/>
      <c r="L12" s="67"/>
      <c r="M12" s="44">
        <v>12</v>
      </c>
      <c r="N12" s="5"/>
      <c r="O12" s="44">
        <v>26</v>
      </c>
      <c r="P12" s="44"/>
      <c r="Q12" s="53" t="e">
        <f t="shared" ref="Q12:Q15" si="0">(M12*10.7+N12*12.9+O12*2.1)/(L12)*100</f>
        <v>#DIV/0!</v>
      </c>
      <c r="R12" s="5"/>
      <c r="S12" s="16" t="s">
        <v>249</v>
      </c>
      <c r="T12" s="17" t="s">
        <v>247</v>
      </c>
      <c r="U12" s="6"/>
      <c r="V12" s="10"/>
      <c r="W12" s="10"/>
      <c r="X12" s="59"/>
      <c r="Y12" s="59"/>
    </row>
    <row r="13" spans="1:25" s="7" customFormat="1" ht="55.8" x14ac:dyDescent="0.3">
      <c r="A13" s="6">
        <v>84</v>
      </c>
      <c r="B13" s="9" t="s">
        <v>24</v>
      </c>
      <c r="C13" s="4" t="s">
        <v>22</v>
      </c>
      <c r="D13" s="24" t="s">
        <v>312</v>
      </c>
      <c r="E13" s="4" t="s">
        <v>175</v>
      </c>
      <c r="F13" s="9">
        <v>153.23699999999999</v>
      </c>
      <c r="G13" s="67">
        <v>153.23699999999999</v>
      </c>
      <c r="H13" s="67"/>
      <c r="I13" s="67"/>
      <c r="J13" s="67"/>
      <c r="K13" s="67"/>
      <c r="L13" s="67"/>
      <c r="M13" s="44"/>
      <c r="N13" s="5"/>
      <c r="O13" s="44"/>
      <c r="P13" s="44"/>
      <c r="Q13" s="53" t="e">
        <f t="shared" si="0"/>
        <v>#DIV/0!</v>
      </c>
      <c r="R13" s="5"/>
      <c r="S13" s="16" t="s">
        <v>249</v>
      </c>
      <c r="T13" s="17" t="s">
        <v>247</v>
      </c>
      <c r="U13" s="6"/>
      <c r="V13" s="10"/>
      <c r="W13" s="10"/>
      <c r="X13" s="59"/>
      <c r="Y13" s="59"/>
    </row>
    <row r="14" spans="1:25" s="10" customFormat="1" ht="115.2" x14ac:dyDescent="0.3">
      <c r="A14" s="6">
        <v>31</v>
      </c>
      <c r="B14" s="9" t="s">
        <v>28</v>
      </c>
      <c r="C14" s="4" t="s">
        <v>22</v>
      </c>
      <c r="D14" s="5" t="s">
        <v>313</v>
      </c>
      <c r="E14" s="4" t="s">
        <v>129</v>
      </c>
      <c r="F14" s="9">
        <v>81.077399999999997</v>
      </c>
      <c r="G14" s="67">
        <v>81.077399999999997</v>
      </c>
      <c r="H14" s="67"/>
      <c r="I14" s="67"/>
      <c r="J14" s="67"/>
      <c r="K14" s="67">
        <v>30</v>
      </c>
      <c r="L14" s="67"/>
      <c r="M14" s="5">
        <v>9</v>
      </c>
      <c r="N14" s="5">
        <v>2</v>
      </c>
      <c r="O14" s="5">
        <v>35</v>
      </c>
      <c r="P14" s="5"/>
      <c r="Q14" s="53" t="e">
        <f t="shared" si="0"/>
        <v>#DIV/0!</v>
      </c>
      <c r="R14" s="5"/>
      <c r="S14" s="17" t="s">
        <v>279</v>
      </c>
      <c r="T14" s="17" t="s">
        <v>247</v>
      </c>
      <c r="U14" s="6"/>
      <c r="X14" s="59"/>
      <c r="Y14" s="59"/>
    </row>
    <row r="15" spans="1:25" s="10" customFormat="1" ht="129.6" x14ac:dyDescent="0.3">
      <c r="A15" s="6">
        <v>29</v>
      </c>
      <c r="B15" s="9" t="s">
        <v>26</v>
      </c>
      <c r="C15" s="4" t="s">
        <v>22</v>
      </c>
      <c r="D15" s="5" t="s">
        <v>314</v>
      </c>
      <c r="E15" s="4" t="s">
        <v>127</v>
      </c>
      <c r="F15" s="9">
        <v>263.77</v>
      </c>
      <c r="G15" s="67">
        <v>263.77</v>
      </c>
      <c r="H15" s="67"/>
      <c r="I15" s="67"/>
      <c r="J15" s="67"/>
      <c r="K15" s="67">
        <v>163</v>
      </c>
      <c r="L15" s="67"/>
      <c r="M15" s="5"/>
      <c r="N15" s="5"/>
      <c r="O15" s="5"/>
      <c r="P15" s="5"/>
      <c r="Q15" s="53" t="e">
        <f t="shared" si="0"/>
        <v>#DIV/0!</v>
      </c>
      <c r="R15" s="5"/>
      <c r="S15" s="17" t="s">
        <v>280</v>
      </c>
      <c r="T15" s="17" t="s">
        <v>247</v>
      </c>
      <c r="U15" s="6"/>
      <c r="X15" s="59"/>
      <c r="Y15" s="59"/>
    </row>
    <row r="16" spans="1:25" s="10" customFormat="1" ht="55.8" x14ac:dyDescent="0.3">
      <c r="A16" s="6">
        <v>30</v>
      </c>
      <c r="B16" s="9" t="s">
        <v>27</v>
      </c>
      <c r="C16" s="4" t="s">
        <v>22</v>
      </c>
      <c r="D16" s="5" t="s">
        <v>315</v>
      </c>
      <c r="E16" s="4" t="s">
        <v>128</v>
      </c>
      <c r="F16" s="9">
        <v>168.5</v>
      </c>
      <c r="G16" s="67">
        <v>153.19999999999999</v>
      </c>
      <c r="H16" s="67"/>
      <c r="I16" s="67"/>
      <c r="J16" s="67"/>
      <c r="K16" s="67">
        <v>153.19999999999999</v>
      </c>
      <c r="L16" s="67">
        <v>15.3</v>
      </c>
      <c r="M16" s="5">
        <v>35</v>
      </c>
      <c r="N16" s="5">
        <v>7</v>
      </c>
      <c r="O16" s="5"/>
      <c r="P16" s="5"/>
      <c r="Q16" s="41">
        <f>(M16*10.7+N16*12.9+O16*2.1)/(L16)*100</f>
        <v>3037.9084967320259</v>
      </c>
      <c r="R16" s="5"/>
      <c r="S16" s="17" t="s">
        <v>246</v>
      </c>
      <c r="T16" s="17" t="s">
        <v>248</v>
      </c>
      <c r="U16" s="6" t="s">
        <v>439</v>
      </c>
      <c r="X16" s="59"/>
      <c r="Y16" s="59"/>
    </row>
    <row r="17" spans="1:25" s="10" customFormat="1" ht="55.8" x14ac:dyDescent="0.3">
      <c r="A17" s="6">
        <v>32</v>
      </c>
      <c r="B17" s="9" t="s">
        <v>29</v>
      </c>
      <c r="C17" s="4" t="s">
        <v>22</v>
      </c>
      <c r="D17" s="5" t="s">
        <v>316</v>
      </c>
      <c r="E17" s="4" t="s">
        <v>130</v>
      </c>
      <c r="F17" s="9">
        <v>254.29599999999999</v>
      </c>
      <c r="G17" s="67">
        <v>241.72200000000001</v>
      </c>
      <c r="H17" s="67"/>
      <c r="I17" s="67"/>
      <c r="J17" s="67"/>
      <c r="K17" s="67">
        <v>241.72200000000001</v>
      </c>
      <c r="L17" s="67">
        <v>12.574</v>
      </c>
      <c r="M17" s="5">
        <v>56</v>
      </c>
      <c r="N17" s="5"/>
      <c r="O17" s="5">
        <v>181</v>
      </c>
      <c r="P17" s="5"/>
      <c r="Q17" s="41">
        <f>(M17*10.7+N17*12.9+O17*2.1)/(L17)*100</f>
        <v>7788.2933036424365</v>
      </c>
      <c r="R17" s="5"/>
      <c r="S17" s="17" t="s">
        <v>246</v>
      </c>
      <c r="T17" s="17" t="s">
        <v>248</v>
      </c>
      <c r="U17" s="6" t="s">
        <v>439</v>
      </c>
      <c r="X17" s="59"/>
      <c r="Y17" s="59"/>
    </row>
    <row r="18" spans="1:25" s="10" customFormat="1" ht="55.8" x14ac:dyDescent="0.3">
      <c r="A18" s="6">
        <v>34</v>
      </c>
      <c r="B18" s="9" t="s">
        <v>31</v>
      </c>
      <c r="C18" s="4" t="s">
        <v>22</v>
      </c>
      <c r="D18" s="5" t="s">
        <v>317</v>
      </c>
      <c r="E18" s="4" t="s">
        <v>132</v>
      </c>
      <c r="F18" s="9">
        <v>217.7</v>
      </c>
      <c r="G18" s="67"/>
      <c r="H18" s="67"/>
      <c r="I18" s="67"/>
      <c r="J18" s="67"/>
      <c r="K18" s="67"/>
      <c r="L18" s="67">
        <v>217.7</v>
      </c>
      <c r="M18" s="5">
        <v>157</v>
      </c>
      <c r="N18" s="5">
        <v>2</v>
      </c>
      <c r="O18" s="5">
        <v>480</v>
      </c>
      <c r="P18" s="5"/>
      <c r="Q18" s="41">
        <f>(M18*10.7+N18*12.9+O18*2.1)/(L18)*100</f>
        <v>1246.5319246669728</v>
      </c>
      <c r="R18" s="5"/>
      <c r="S18" s="17" t="s">
        <v>284</v>
      </c>
      <c r="T18" s="17" t="s">
        <v>248</v>
      </c>
      <c r="U18" s="6"/>
      <c r="X18" s="59"/>
      <c r="Y18" s="59"/>
    </row>
    <row r="19" spans="1:25" s="10" customFormat="1" ht="55.8" x14ac:dyDescent="0.3">
      <c r="A19" s="6">
        <v>89</v>
      </c>
      <c r="B19" s="11" t="s">
        <v>244</v>
      </c>
      <c r="C19" s="4" t="s">
        <v>22</v>
      </c>
      <c r="D19" s="5"/>
      <c r="E19" s="4" t="s">
        <v>238</v>
      </c>
      <c r="F19" s="9">
        <v>97.3</v>
      </c>
      <c r="G19" s="67"/>
      <c r="H19" s="67"/>
      <c r="I19" s="67"/>
      <c r="J19" s="67"/>
      <c r="K19" s="67"/>
      <c r="L19" s="67">
        <v>97.3</v>
      </c>
      <c r="M19" s="5"/>
      <c r="N19" s="5"/>
      <c r="O19" s="5"/>
      <c r="P19" s="5"/>
      <c r="Q19" s="41">
        <f>(M19*10.7+N19*12.9+O19*2.1)/(L19)*100</f>
        <v>0</v>
      </c>
      <c r="R19" s="5">
        <v>97.3</v>
      </c>
      <c r="S19" s="17" t="s">
        <v>284</v>
      </c>
      <c r="T19" s="17" t="s">
        <v>246</v>
      </c>
      <c r="U19" s="6" t="s">
        <v>439</v>
      </c>
      <c r="X19" s="59"/>
      <c r="Y19" s="59"/>
    </row>
    <row r="20" spans="1:25" s="10" customFormat="1" ht="55.8" x14ac:dyDescent="0.3">
      <c r="A20" s="6">
        <v>38</v>
      </c>
      <c r="B20" s="9" t="s">
        <v>35</v>
      </c>
      <c r="C20" s="4" t="s">
        <v>22</v>
      </c>
      <c r="D20" s="5" t="s">
        <v>318</v>
      </c>
      <c r="E20" s="4" t="s">
        <v>136</v>
      </c>
      <c r="F20" s="9">
        <v>467.2</v>
      </c>
      <c r="G20" s="67"/>
      <c r="H20" s="67"/>
      <c r="I20" s="67"/>
      <c r="J20" s="67"/>
      <c r="K20" s="67"/>
      <c r="L20" s="67">
        <v>467.2</v>
      </c>
      <c r="M20" s="5">
        <v>32</v>
      </c>
      <c r="N20" s="5">
        <v>24</v>
      </c>
      <c r="O20" s="5">
        <v>28</v>
      </c>
      <c r="P20" s="5"/>
      <c r="Q20" s="41">
        <f>(M20*10.7+N20*12.9+O20*2.1)/(L20)*100</f>
        <v>152.14041095890408</v>
      </c>
      <c r="R20" s="5"/>
      <c r="S20" s="17" t="s">
        <v>284</v>
      </c>
      <c r="T20" s="17" t="s">
        <v>248</v>
      </c>
      <c r="U20" s="6"/>
      <c r="X20" s="59"/>
      <c r="Y20" s="59"/>
    </row>
    <row r="21" spans="1:25" s="10" customFormat="1" ht="86.4" x14ac:dyDescent="0.3">
      <c r="A21" s="6">
        <v>44</v>
      </c>
      <c r="B21" s="1" t="s">
        <v>258</v>
      </c>
      <c r="C21" s="4" t="s">
        <v>22</v>
      </c>
      <c r="D21" s="5" t="s">
        <v>319</v>
      </c>
      <c r="E21" s="4" t="s">
        <v>140</v>
      </c>
      <c r="F21" s="9">
        <v>262</v>
      </c>
      <c r="G21" s="67">
        <v>262</v>
      </c>
      <c r="H21" s="67"/>
      <c r="I21" s="67"/>
      <c r="J21" s="67"/>
      <c r="K21" s="67">
        <v>258</v>
      </c>
      <c r="L21" s="67"/>
      <c r="M21" s="5"/>
      <c r="N21" s="5"/>
      <c r="O21" s="5"/>
      <c r="P21" s="5"/>
      <c r="Q21" s="41"/>
      <c r="R21" s="5"/>
      <c r="S21" s="17" t="s">
        <v>281</v>
      </c>
      <c r="T21" s="17" t="s">
        <v>247</v>
      </c>
      <c r="U21" s="6"/>
      <c r="X21" s="59"/>
      <c r="Y21" s="59"/>
    </row>
    <row r="22" spans="1:25" s="10" customFormat="1" ht="72" x14ac:dyDescent="0.3">
      <c r="A22" s="6">
        <v>81</v>
      </c>
      <c r="B22" s="1" t="s">
        <v>259</v>
      </c>
      <c r="C22" s="4" t="s">
        <v>22</v>
      </c>
      <c r="D22" s="5" t="s">
        <v>320</v>
      </c>
      <c r="E22" s="4" t="s">
        <v>173</v>
      </c>
      <c r="F22" s="9">
        <v>101.5</v>
      </c>
      <c r="G22" s="67">
        <v>101.5</v>
      </c>
      <c r="H22" s="67"/>
      <c r="I22" s="67"/>
      <c r="J22" s="67"/>
      <c r="K22" s="67">
        <v>101.5</v>
      </c>
      <c r="L22" s="67"/>
      <c r="M22" s="5"/>
      <c r="N22" s="5"/>
      <c r="O22" s="5"/>
      <c r="P22" s="5"/>
      <c r="Q22" s="41"/>
      <c r="R22" s="5"/>
      <c r="S22" s="17" t="s">
        <v>246</v>
      </c>
      <c r="T22" s="17" t="s">
        <v>247</v>
      </c>
      <c r="U22" s="6" t="s">
        <v>439</v>
      </c>
      <c r="X22" s="59"/>
      <c r="Y22" s="59"/>
    </row>
    <row r="23" spans="1:25" s="10" customFormat="1" ht="72" x14ac:dyDescent="0.3">
      <c r="A23" s="6">
        <v>43</v>
      </c>
      <c r="B23" s="1" t="s">
        <v>257</v>
      </c>
      <c r="C23" s="4" t="s">
        <v>22</v>
      </c>
      <c r="D23" s="5" t="s">
        <v>321</v>
      </c>
      <c r="E23" s="4" t="s">
        <v>139</v>
      </c>
      <c r="F23" s="9">
        <v>251.83099999999999</v>
      </c>
      <c r="G23" s="67">
        <v>218.953</v>
      </c>
      <c r="H23" s="67"/>
      <c r="I23" s="67"/>
      <c r="J23" s="67"/>
      <c r="K23" s="67">
        <v>218.953</v>
      </c>
      <c r="L23" s="67">
        <v>32.878</v>
      </c>
      <c r="M23" s="5"/>
      <c r="N23" s="5"/>
      <c r="O23" s="5"/>
      <c r="P23" s="5"/>
      <c r="Q23" s="41">
        <f>(M23*10.7+N23*12.9+O23*2.1)/(L23)*100</f>
        <v>0</v>
      </c>
      <c r="R23" s="5">
        <v>32.878</v>
      </c>
      <c r="S23" s="17" t="s">
        <v>246</v>
      </c>
      <c r="T23" s="17" t="s">
        <v>246</v>
      </c>
      <c r="U23" s="6" t="s">
        <v>439</v>
      </c>
      <c r="X23" s="59"/>
      <c r="Y23" s="59"/>
    </row>
    <row r="24" spans="1:25" s="10" customFormat="1" ht="55.8" x14ac:dyDescent="0.3">
      <c r="A24" s="6">
        <v>79</v>
      </c>
      <c r="B24" s="9" t="s">
        <v>56</v>
      </c>
      <c r="C24" s="4" t="s">
        <v>22</v>
      </c>
      <c r="D24" s="5" t="s">
        <v>322</v>
      </c>
      <c r="E24" s="4" t="s">
        <v>171</v>
      </c>
      <c r="F24" s="9">
        <v>78.8</v>
      </c>
      <c r="G24" s="67"/>
      <c r="H24" s="67"/>
      <c r="I24" s="67"/>
      <c r="J24" s="67"/>
      <c r="K24" s="67"/>
      <c r="L24" s="67">
        <v>78.8</v>
      </c>
      <c r="M24" s="5">
        <v>7</v>
      </c>
      <c r="N24" s="5"/>
      <c r="O24" s="5">
        <v>23</v>
      </c>
      <c r="P24" s="5"/>
      <c r="Q24" s="41">
        <f>(M24*10.7+N24*12.9+O24*2.1)/(L24)*100</f>
        <v>156.34517766497459</v>
      </c>
      <c r="R24" s="5"/>
      <c r="S24" s="17" t="s">
        <v>284</v>
      </c>
      <c r="T24" s="17" t="s">
        <v>248</v>
      </c>
      <c r="U24" s="6"/>
      <c r="X24" s="59"/>
      <c r="Y24" s="59"/>
    </row>
    <row r="25" spans="1:25" s="40" customFormat="1" x14ac:dyDescent="0.3">
      <c r="A25" s="33"/>
      <c r="B25" s="33" t="s">
        <v>270</v>
      </c>
      <c r="C25" s="35"/>
      <c r="D25" s="52"/>
      <c r="E25" s="35"/>
      <c r="F25" s="34"/>
      <c r="G25" s="75"/>
      <c r="H25" s="75"/>
      <c r="I25" s="75"/>
      <c r="J25" s="75"/>
      <c r="K25" s="75"/>
      <c r="L25" s="75"/>
      <c r="M25" s="36"/>
      <c r="N25" s="36"/>
      <c r="O25" s="36"/>
      <c r="P25" s="36"/>
      <c r="Q25" s="37"/>
      <c r="R25" s="38"/>
      <c r="S25" s="69"/>
      <c r="T25" s="70"/>
      <c r="U25" s="39"/>
      <c r="X25" s="60"/>
      <c r="Y25" s="60"/>
    </row>
    <row r="26" spans="1:25" s="10" customFormat="1" ht="42" x14ac:dyDescent="0.3">
      <c r="A26" s="2">
        <v>8</v>
      </c>
      <c r="B26" s="3" t="s">
        <v>101</v>
      </c>
      <c r="C26" s="4" t="s">
        <v>40</v>
      </c>
      <c r="D26" s="5" t="s">
        <v>323</v>
      </c>
      <c r="E26" s="4" t="s">
        <v>225</v>
      </c>
      <c r="F26" s="5">
        <v>1022</v>
      </c>
      <c r="G26" s="16"/>
      <c r="H26" s="16"/>
      <c r="I26" s="16"/>
      <c r="J26" s="16"/>
      <c r="K26" s="16"/>
      <c r="L26" s="16">
        <v>1022</v>
      </c>
      <c r="M26" s="25">
        <v>67</v>
      </c>
      <c r="N26" s="25">
        <v>71</v>
      </c>
      <c r="O26" s="25">
        <v>113</v>
      </c>
      <c r="P26" s="25"/>
      <c r="Q26" s="41">
        <f t="shared" ref="Q26:Q31" si="1">(M26*10.7+N26*12.9+O26*2.1)/(L26)*100</f>
        <v>182.98434442270059</v>
      </c>
      <c r="R26" s="25"/>
      <c r="S26" s="68" t="s">
        <v>284</v>
      </c>
      <c r="T26" s="68" t="s">
        <v>251</v>
      </c>
      <c r="U26" s="3"/>
      <c r="V26" s="30"/>
      <c r="W26" s="30"/>
      <c r="X26" s="59"/>
      <c r="Y26" s="59"/>
    </row>
    <row r="27" spans="1:25" s="10" customFormat="1" ht="43.2" x14ac:dyDescent="0.3">
      <c r="A27" s="6">
        <v>88</v>
      </c>
      <c r="B27" s="9" t="s">
        <v>61</v>
      </c>
      <c r="C27" s="4" t="s">
        <v>40</v>
      </c>
      <c r="D27" s="5" t="s">
        <v>324</v>
      </c>
      <c r="E27" s="4" t="s">
        <v>179</v>
      </c>
      <c r="F27" s="9">
        <v>2001.9</v>
      </c>
      <c r="G27" s="67"/>
      <c r="H27" s="67"/>
      <c r="I27" s="67"/>
      <c r="J27" s="67"/>
      <c r="K27" s="67"/>
      <c r="L27" s="67">
        <v>2001.9</v>
      </c>
      <c r="M27" s="5"/>
      <c r="N27" s="5">
        <v>36</v>
      </c>
      <c r="O27" s="5"/>
      <c r="P27" s="5"/>
      <c r="Q27" s="41">
        <f t="shared" si="1"/>
        <v>23.197961936160649</v>
      </c>
      <c r="R27" s="5">
        <v>2001.9</v>
      </c>
      <c r="S27" s="17" t="s">
        <v>284</v>
      </c>
      <c r="T27" s="17" t="s">
        <v>246</v>
      </c>
      <c r="U27" s="6" t="s">
        <v>439</v>
      </c>
      <c r="X27" s="59"/>
      <c r="Y27" s="59"/>
    </row>
    <row r="28" spans="1:25" s="10" customFormat="1" ht="43.2" x14ac:dyDescent="0.3">
      <c r="A28" s="6">
        <v>47</v>
      </c>
      <c r="B28" s="9" t="s">
        <v>39</v>
      </c>
      <c r="C28" s="4" t="s">
        <v>40</v>
      </c>
      <c r="D28" s="5" t="s">
        <v>325</v>
      </c>
      <c r="E28" s="4" t="s">
        <v>142</v>
      </c>
      <c r="F28" s="9">
        <v>1001.4</v>
      </c>
      <c r="G28" s="67"/>
      <c r="H28" s="67"/>
      <c r="I28" s="67"/>
      <c r="J28" s="67"/>
      <c r="K28" s="67"/>
      <c r="L28" s="67">
        <v>1001.4</v>
      </c>
      <c r="M28" s="5"/>
      <c r="N28" s="5">
        <v>50</v>
      </c>
      <c r="O28" s="5"/>
      <c r="P28" s="5"/>
      <c r="Q28" s="41">
        <f t="shared" si="1"/>
        <v>64.409826243259431</v>
      </c>
      <c r="R28" s="5"/>
      <c r="S28" s="17" t="s">
        <v>284</v>
      </c>
      <c r="T28" s="17" t="s">
        <v>249</v>
      </c>
      <c r="U28" s="6"/>
      <c r="V28" s="5"/>
      <c r="X28" s="59"/>
      <c r="Y28" s="59"/>
    </row>
    <row r="29" spans="1:25" s="10" customFormat="1" ht="43.2" x14ac:dyDescent="0.3">
      <c r="A29" s="6">
        <v>9</v>
      </c>
      <c r="B29" s="9" t="s">
        <v>102</v>
      </c>
      <c r="C29" s="4" t="s">
        <v>40</v>
      </c>
      <c r="D29" s="5" t="s">
        <v>326</v>
      </c>
      <c r="E29" s="4" t="s">
        <v>226</v>
      </c>
      <c r="F29" s="5">
        <v>1086.5999999999999</v>
      </c>
      <c r="G29" s="16"/>
      <c r="H29" s="16"/>
      <c r="I29" s="16"/>
      <c r="J29" s="16"/>
      <c r="K29" s="16"/>
      <c r="L29" s="16">
        <v>1086.5999999999999</v>
      </c>
      <c r="M29" s="25"/>
      <c r="N29" s="25">
        <v>69</v>
      </c>
      <c r="O29" s="25"/>
      <c r="P29" s="25"/>
      <c r="Q29" s="41">
        <f t="shared" si="1"/>
        <v>81.916068470458313</v>
      </c>
      <c r="R29" s="25"/>
      <c r="S29" s="17" t="s">
        <v>284</v>
      </c>
      <c r="T29" s="68" t="s">
        <v>249</v>
      </c>
      <c r="U29" s="3"/>
      <c r="V29" s="30"/>
      <c r="W29" s="30"/>
      <c r="X29" s="59"/>
      <c r="Y29" s="59"/>
    </row>
    <row r="30" spans="1:25" s="10" customFormat="1" ht="42" x14ac:dyDescent="0.3">
      <c r="A30" s="6">
        <v>10</v>
      </c>
      <c r="B30" s="9" t="s">
        <v>103</v>
      </c>
      <c r="C30" s="4" t="s">
        <v>40</v>
      </c>
      <c r="D30" s="5" t="s">
        <v>327</v>
      </c>
      <c r="E30" s="4" t="s">
        <v>227</v>
      </c>
      <c r="F30" s="5">
        <v>1183.8</v>
      </c>
      <c r="G30" s="16"/>
      <c r="H30" s="16"/>
      <c r="I30" s="16"/>
      <c r="J30" s="16"/>
      <c r="K30" s="16"/>
      <c r="L30" s="16">
        <v>1183.8</v>
      </c>
      <c r="M30" s="25">
        <v>169</v>
      </c>
      <c r="N30" s="25">
        <v>17</v>
      </c>
      <c r="O30" s="25"/>
      <c r="P30" s="25"/>
      <c r="Q30" s="41">
        <f t="shared" si="1"/>
        <v>171.27893225206961</v>
      </c>
      <c r="R30" s="25"/>
      <c r="S30" s="17" t="s">
        <v>284</v>
      </c>
      <c r="T30" s="68" t="s">
        <v>251</v>
      </c>
      <c r="U30" s="3"/>
      <c r="V30" s="30"/>
      <c r="W30" s="30"/>
      <c r="X30" s="59"/>
      <c r="Y30" s="59"/>
    </row>
    <row r="31" spans="1:25" s="10" customFormat="1" ht="43.2" x14ac:dyDescent="0.3">
      <c r="A31" s="6">
        <v>58</v>
      </c>
      <c r="B31" s="9" t="s">
        <v>46</v>
      </c>
      <c r="C31" s="4" t="s">
        <v>40</v>
      </c>
      <c r="D31" s="5" t="s">
        <v>328</v>
      </c>
      <c r="E31" s="4" t="s">
        <v>151</v>
      </c>
      <c r="F31" s="9">
        <v>1118.4000000000001</v>
      </c>
      <c r="G31" s="67"/>
      <c r="H31" s="67"/>
      <c r="I31" s="67"/>
      <c r="J31" s="67"/>
      <c r="K31" s="67"/>
      <c r="L31" s="67">
        <v>1118.4000000000001</v>
      </c>
      <c r="M31" s="5">
        <v>48</v>
      </c>
      <c r="N31" s="5">
        <v>20</v>
      </c>
      <c r="O31" s="5"/>
      <c r="P31" s="5"/>
      <c r="Q31" s="41">
        <f t="shared" si="1"/>
        <v>68.991416309012862</v>
      </c>
      <c r="R31" s="5"/>
      <c r="S31" s="17" t="s">
        <v>284</v>
      </c>
      <c r="T31" s="17" t="s">
        <v>249</v>
      </c>
      <c r="U31" s="6"/>
      <c r="X31" s="59"/>
      <c r="Y31" s="59"/>
    </row>
    <row r="32" spans="1:25" s="10" customFormat="1" ht="57.6" x14ac:dyDescent="0.3">
      <c r="A32" s="6">
        <v>54</v>
      </c>
      <c r="B32" s="9" t="s">
        <v>43</v>
      </c>
      <c r="C32" s="4" t="s">
        <v>40</v>
      </c>
      <c r="D32" s="5" t="s">
        <v>329</v>
      </c>
      <c r="E32" s="4" t="s">
        <v>148</v>
      </c>
      <c r="F32" s="9">
        <v>1026</v>
      </c>
      <c r="G32" s="67"/>
      <c r="H32" s="67"/>
      <c r="I32" s="67"/>
      <c r="J32" s="67"/>
      <c r="K32" s="67"/>
      <c r="L32" s="67">
        <v>1026</v>
      </c>
      <c r="M32" s="5">
        <v>365</v>
      </c>
      <c r="N32" s="5">
        <v>308</v>
      </c>
      <c r="O32" s="5">
        <v>870</v>
      </c>
      <c r="P32" s="5"/>
      <c r="Q32" s="41">
        <f>(M32*10.7+N32*12.9+O32*2.1)/(4762.9)*100</f>
        <v>203.777110583888</v>
      </c>
      <c r="R32" s="5"/>
      <c r="S32" s="17" t="s">
        <v>284</v>
      </c>
      <c r="T32" s="17" t="s">
        <v>248</v>
      </c>
      <c r="U32" s="17"/>
      <c r="X32" s="59"/>
      <c r="Y32" s="59"/>
    </row>
    <row r="33" spans="1:25" s="10" customFormat="1" ht="43.2" x14ac:dyDescent="0.3">
      <c r="A33" s="2">
        <v>7</v>
      </c>
      <c r="B33" s="3" t="s">
        <v>100</v>
      </c>
      <c r="C33" s="4" t="s">
        <v>40</v>
      </c>
      <c r="D33" s="5" t="s">
        <v>330</v>
      </c>
      <c r="E33" s="4" t="s">
        <v>224</v>
      </c>
      <c r="F33" s="8">
        <v>156.9</v>
      </c>
      <c r="G33" s="16"/>
      <c r="H33" s="16"/>
      <c r="I33" s="16"/>
      <c r="J33" s="16"/>
      <c r="K33" s="16"/>
      <c r="L33" s="76">
        <v>156.9</v>
      </c>
      <c r="M33" s="25">
        <v>365</v>
      </c>
      <c r="N33" s="25">
        <v>308</v>
      </c>
      <c r="O33" s="25">
        <v>573</v>
      </c>
      <c r="P33" s="25"/>
      <c r="Q33" s="41">
        <f t="shared" ref="Q33:Q43" si="2">(M33*10.7+N33*12.9+O33*2.1)/(L33)*100</f>
        <v>5788.4002549394518</v>
      </c>
      <c r="R33" s="25"/>
      <c r="S33" s="17" t="s">
        <v>284</v>
      </c>
      <c r="T33" s="68" t="s">
        <v>251</v>
      </c>
      <c r="U33" s="3"/>
      <c r="V33" s="30"/>
      <c r="W33" s="30"/>
      <c r="X33" s="59"/>
      <c r="Y33" s="59"/>
    </row>
    <row r="34" spans="1:25" s="18" customFormat="1" ht="109.5" customHeight="1" x14ac:dyDescent="0.3">
      <c r="A34" s="2">
        <v>4</v>
      </c>
      <c r="B34" s="3" t="s">
        <v>435</v>
      </c>
      <c r="C34" s="4" t="s">
        <v>40</v>
      </c>
      <c r="D34" s="17" t="s">
        <v>331</v>
      </c>
      <c r="E34" s="4" t="s">
        <v>221</v>
      </c>
      <c r="F34" s="5">
        <v>4021.1</v>
      </c>
      <c r="G34" s="16"/>
      <c r="H34" s="16"/>
      <c r="I34" s="16"/>
      <c r="J34" s="16"/>
      <c r="K34" s="16"/>
      <c r="L34" s="16">
        <v>4021.1</v>
      </c>
      <c r="M34" s="25"/>
      <c r="N34" s="25">
        <v>143</v>
      </c>
      <c r="O34" s="25"/>
      <c r="P34" s="25"/>
      <c r="Q34" s="41">
        <f t="shared" si="2"/>
        <v>45.875506702146183</v>
      </c>
      <c r="R34" s="25">
        <v>4021.1</v>
      </c>
      <c r="S34" s="17" t="s">
        <v>284</v>
      </c>
      <c r="T34" s="68" t="s">
        <v>246</v>
      </c>
      <c r="U34" s="3" t="s">
        <v>439</v>
      </c>
      <c r="V34" s="30"/>
      <c r="W34" s="30"/>
      <c r="X34" s="59"/>
      <c r="Y34" s="59"/>
    </row>
    <row r="35" spans="1:25" s="18" customFormat="1" ht="43.2" x14ac:dyDescent="0.3">
      <c r="A35" s="6">
        <v>11</v>
      </c>
      <c r="B35" s="9" t="s">
        <v>332</v>
      </c>
      <c r="C35" s="4" t="s">
        <v>40</v>
      </c>
      <c r="D35" s="16" t="s">
        <v>333</v>
      </c>
      <c r="E35" s="4" t="s">
        <v>228</v>
      </c>
      <c r="F35" s="5">
        <v>2317</v>
      </c>
      <c r="G35" s="16"/>
      <c r="H35" s="16"/>
      <c r="I35" s="16"/>
      <c r="J35" s="16"/>
      <c r="K35" s="16"/>
      <c r="L35" s="16">
        <v>2317</v>
      </c>
      <c r="M35" s="25"/>
      <c r="N35" s="25"/>
      <c r="O35" s="25"/>
      <c r="P35" s="25"/>
      <c r="Q35" s="41">
        <f t="shared" si="2"/>
        <v>0</v>
      </c>
      <c r="R35" s="25">
        <v>2317</v>
      </c>
      <c r="S35" s="17" t="s">
        <v>284</v>
      </c>
      <c r="T35" s="68" t="s">
        <v>246</v>
      </c>
      <c r="U35" s="3" t="s">
        <v>439</v>
      </c>
      <c r="V35" s="30"/>
      <c r="W35" s="30"/>
      <c r="X35" s="59"/>
      <c r="Y35" s="59"/>
    </row>
    <row r="36" spans="1:25" s="10" customFormat="1" ht="43.2" x14ac:dyDescent="0.3">
      <c r="A36" s="2">
        <v>5</v>
      </c>
      <c r="B36" s="3" t="s">
        <v>436</v>
      </c>
      <c r="C36" s="4" t="s">
        <v>40</v>
      </c>
      <c r="D36" s="5"/>
      <c r="E36" s="4" t="s">
        <v>222</v>
      </c>
      <c r="F36" s="5">
        <v>2521.5</v>
      </c>
      <c r="G36" s="16"/>
      <c r="H36" s="16"/>
      <c r="I36" s="16"/>
      <c r="J36" s="16"/>
      <c r="K36" s="16"/>
      <c r="L36" s="16">
        <v>2521.5</v>
      </c>
      <c r="M36" s="25"/>
      <c r="N36" s="25">
        <v>50</v>
      </c>
      <c r="O36" s="25"/>
      <c r="P36" s="25"/>
      <c r="Q36" s="41">
        <f t="shared" si="2"/>
        <v>25.580011897679956</v>
      </c>
      <c r="R36" s="25">
        <v>2521.5</v>
      </c>
      <c r="S36" s="17" t="s">
        <v>284</v>
      </c>
      <c r="T36" s="68" t="s">
        <v>246</v>
      </c>
      <c r="U36" s="3" t="s">
        <v>439</v>
      </c>
      <c r="V36" s="30"/>
      <c r="W36" s="30"/>
      <c r="X36" s="59"/>
      <c r="Y36" s="59"/>
    </row>
    <row r="37" spans="1:25" s="10" customFormat="1" ht="42" x14ac:dyDescent="0.3">
      <c r="A37" s="6">
        <v>60</v>
      </c>
      <c r="B37" s="9" t="s">
        <v>47</v>
      </c>
      <c r="C37" s="4" t="s">
        <v>40</v>
      </c>
      <c r="D37" s="5" t="s">
        <v>334</v>
      </c>
      <c r="E37" s="4" t="s">
        <v>153</v>
      </c>
      <c r="F37" s="9">
        <v>1000</v>
      </c>
      <c r="G37" s="67"/>
      <c r="H37" s="67"/>
      <c r="I37" s="67"/>
      <c r="J37" s="67"/>
      <c r="K37" s="67"/>
      <c r="L37" s="67">
        <v>1000</v>
      </c>
      <c r="M37" s="5">
        <v>83</v>
      </c>
      <c r="N37" s="5">
        <v>51</v>
      </c>
      <c r="O37" s="5"/>
      <c r="P37" s="5"/>
      <c r="Q37" s="41">
        <f t="shared" si="2"/>
        <v>154.6</v>
      </c>
      <c r="R37" s="5"/>
      <c r="S37" s="17" t="s">
        <v>284</v>
      </c>
      <c r="T37" s="17" t="s">
        <v>248</v>
      </c>
      <c r="U37" s="6"/>
      <c r="X37" s="59"/>
      <c r="Y37" s="59"/>
    </row>
    <row r="38" spans="1:25" s="10" customFormat="1" ht="43.2" x14ac:dyDescent="0.3">
      <c r="A38" s="6">
        <v>61</v>
      </c>
      <c r="B38" s="11" t="s">
        <v>234</v>
      </c>
      <c r="C38" s="4" t="s">
        <v>40</v>
      </c>
      <c r="D38" s="5" t="s">
        <v>335</v>
      </c>
      <c r="E38" s="4" t="s">
        <v>235</v>
      </c>
      <c r="F38" s="9">
        <v>2002.2</v>
      </c>
      <c r="G38" s="67"/>
      <c r="H38" s="67"/>
      <c r="I38" s="67"/>
      <c r="J38" s="67"/>
      <c r="K38" s="67"/>
      <c r="L38" s="67">
        <v>2002.2</v>
      </c>
      <c r="M38" s="5"/>
      <c r="N38" s="5">
        <v>78</v>
      </c>
      <c r="O38" s="5"/>
      <c r="P38" s="5"/>
      <c r="Q38" s="41">
        <f t="shared" si="2"/>
        <v>50.254719808210965</v>
      </c>
      <c r="R38" s="5"/>
      <c r="S38" s="17" t="s">
        <v>284</v>
      </c>
      <c r="T38" s="17" t="s">
        <v>249</v>
      </c>
      <c r="U38" s="6"/>
      <c r="X38" s="59"/>
      <c r="Y38" s="59"/>
    </row>
    <row r="39" spans="1:25" s="10" customFormat="1" ht="43.2" x14ac:dyDescent="0.3">
      <c r="A39" s="6">
        <v>57</v>
      </c>
      <c r="B39" s="9" t="s">
        <v>45</v>
      </c>
      <c r="C39" s="4" t="s">
        <v>40</v>
      </c>
      <c r="D39" s="5" t="s">
        <v>336</v>
      </c>
      <c r="E39" s="4" t="s">
        <v>150</v>
      </c>
      <c r="F39" s="9">
        <v>6019.9</v>
      </c>
      <c r="G39" s="67"/>
      <c r="H39" s="67"/>
      <c r="I39" s="67"/>
      <c r="J39" s="67"/>
      <c r="K39" s="67"/>
      <c r="L39" s="67">
        <v>6019.9</v>
      </c>
      <c r="M39" s="5"/>
      <c r="N39" s="5"/>
      <c r="O39" s="5"/>
      <c r="P39" s="5"/>
      <c r="Q39" s="41">
        <f t="shared" si="2"/>
        <v>0</v>
      </c>
      <c r="R39" s="5">
        <v>6019.9</v>
      </c>
      <c r="S39" s="17" t="s">
        <v>284</v>
      </c>
      <c r="T39" s="17" t="s">
        <v>246</v>
      </c>
      <c r="U39" s="6" t="s">
        <v>439</v>
      </c>
      <c r="X39" s="59"/>
      <c r="Y39" s="59"/>
    </row>
    <row r="40" spans="1:25" s="10" customFormat="1" ht="43.2" x14ac:dyDescent="0.3">
      <c r="A40" s="6">
        <v>66</v>
      </c>
      <c r="B40" s="9" t="s">
        <v>45</v>
      </c>
      <c r="C40" s="4" t="s">
        <v>40</v>
      </c>
      <c r="D40" s="5" t="s">
        <v>337</v>
      </c>
      <c r="E40" s="4" t="s">
        <v>158</v>
      </c>
      <c r="F40" s="9">
        <v>5016.2</v>
      </c>
      <c r="G40" s="67"/>
      <c r="H40" s="67"/>
      <c r="I40" s="67"/>
      <c r="J40" s="67"/>
      <c r="K40" s="67"/>
      <c r="L40" s="67">
        <v>5016.2</v>
      </c>
      <c r="M40" s="5"/>
      <c r="N40" s="5"/>
      <c r="O40" s="5"/>
      <c r="P40" s="5"/>
      <c r="Q40" s="41">
        <f t="shared" si="2"/>
        <v>0</v>
      </c>
      <c r="R40" s="5">
        <v>5016.2</v>
      </c>
      <c r="S40" s="17" t="s">
        <v>284</v>
      </c>
      <c r="T40" s="17" t="s">
        <v>246</v>
      </c>
      <c r="U40" s="6" t="s">
        <v>439</v>
      </c>
      <c r="X40" s="59"/>
      <c r="Y40" s="59"/>
    </row>
    <row r="41" spans="1:25" s="10" customFormat="1" ht="43.2" x14ac:dyDescent="0.3">
      <c r="A41" s="6">
        <v>77</v>
      </c>
      <c r="B41" s="9" t="s">
        <v>264</v>
      </c>
      <c r="C41" s="4" t="s">
        <v>40</v>
      </c>
      <c r="D41" s="5" t="s">
        <v>338</v>
      </c>
      <c r="E41" s="4" t="s">
        <v>169</v>
      </c>
      <c r="F41" s="9">
        <v>5027.5</v>
      </c>
      <c r="G41" s="67"/>
      <c r="H41" s="67"/>
      <c r="I41" s="67"/>
      <c r="J41" s="67"/>
      <c r="K41" s="67"/>
      <c r="L41" s="67">
        <v>5027.5</v>
      </c>
      <c r="M41" s="5">
        <v>215</v>
      </c>
      <c r="N41" s="5">
        <v>59</v>
      </c>
      <c r="O41" s="5">
        <v>608</v>
      </c>
      <c r="P41" s="5"/>
      <c r="Q41" s="41">
        <f t="shared" si="2"/>
        <v>86.293386374937825</v>
      </c>
      <c r="R41" s="5"/>
      <c r="S41" s="17" t="s">
        <v>284</v>
      </c>
      <c r="T41" s="17" t="s">
        <v>249</v>
      </c>
      <c r="U41" s="6"/>
      <c r="X41" s="59"/>
      <c r="Y41" s="59"/>
    </row>
    <row r="42" spans="1:25" s="18" customFormat="1" ht="43.2" x14ac:dyDescent="0.3">
      <c r="A42" s="6">
        <v>68</v>
      </c>
      <c r="B42" s="9" t="s">
        <v>51</v>
      </c>
      <c r="C42" s="4" t="s">
        <v>40</v>
      </c>
      <c r="D42" s="15" t="s">
        <v>339</v>
      </c>
      <c r="E42" s="4" t="s">
        <v>160</v>
      </c>
      <c r="F42" s="9">
        <v>5002.3</v>
      </c>
      <c r="G42" s="67"/>
      <c r="H42" s="67"/>
      <c r="I42" s="67"/>
      <c r="J42" s="67"/>
      <c r="K42" s="67"/>
      <c r="L42" s="67">
        <v>5002.3</v>
      </c>
      <c r="M42" s="5">
        <v>111</v>
      </c>
      <c r="N42" s="5"/>
      <c r="O42" s="5"/>
      <c r="P42" s="5"/>
      <c r="Q42" s="41">
        <f t="shared" si="2"/>
        <v>23.74307818403534</v>
      </c>
      <c r="R42" s="5">
        <v>5002.3</v>
      </c>
      <c r="S42" s="17" t="s">
        <v>284</v>
      </c>
      <c r="T42" s="17" t="s">
        <v>246</v>
      </c>
      <c r="U42" s="6" t="s">
        <v>439</v>
      </c>
      <c r="V42" s="10"/>
      <c r="W42" s="10"/>
      <c r="X42" s="59"/>
      <c r="Y42" s="59"/>
    </row>
    <row r="43" spans="1:25" s="10" customFormat="1" ht="43.2" x14ac:dyDescent="0.3">
      <c r="A43" s="2">
        <v>6</v>
      </c>
      <c r="B43" s="3" t="s">
        <v>99</v>
      </c>
      <c r="C43" s="4" t="s">
        <v>40</v>
      </c>
      <c r="D43" s="5" t="s">
        <v>340</v>
      </c>
      <c r="E43" s="4" t="s">
        <v>223</v>
      </c>
      <c r="F43" s="8">
        <v>600</v>
      </c>
      <c r="G43" s="76"/>
      <c r="H43" s="76"/>
      <c r="I43" s="76"/>
      <c r="J43" s="76"/>
      <c r="K43" s="76"/>
      <c r="L43" s="76">
        <v>600</v>
      </c>
      <c r="M43" s="25">
        <v>23</v>
      </c>
      <c r="N43" s="25"/>
      <c r="O43" s="25">
        <v>22</v>
      </c>
      <c r="P43" s="25"/>
      <c r="Q43" s="41">
        <f t="shared" si="2"/>
        <v>48.716666666666669</v>
      </c>
      <c r="R43" s="25"/>
      <c r="S43" s="17" t="s">
        <v>284</v>
      </c>
      <c r="T43" s="68" t="s">
        <v>249</v>
      </c>
      <c r="U43" s="3"/>
      <c r="V43" s="30"/>
      <c r="W43" s="30"/>
      <c r="X43" s="59"/>
      <c r="Y43" s="59"/>
    </row>
    <row r="44" spans="1:25" s="40" customFormat="1" x14ac:dyDescent="0.3">
      <c r="A44" s="33"/>
      <c r="B44" s="33" t="s">
        <v>271</v>
      </c>
      <c r="C44" s="35"/>
      <c r="D44" s="52"/>
      <c r="E44" s="35"/>
      <c r="F44" s="34"/>
      <c r="G44" s="75"/>
      <c r="H44" s="75"/>
      <c r="I44" s="75"/>
      <c r="J44" s="75"/>
      <c r="K44" s="75"/>
      <c r="L44" s="75"/>
      <c r="M44" s="36"/>
      <c r="N44" s="36"/>
      <c r="O44" s="36"/>
      <c r="P44" s="36"/>
      <c r="Q44" s="37"/>
      <c r="R44" s="38"/>
      <c r="S44" s="69"/>
      <c r="T44" s="70"/>
      <c r="U44" s="39"/>
      <c r="X44" s="60"/>
      <c r="Y44" s="60"/>
    </row>
    <row r="45" spans="1:25" s="10" customFormat="1" ht="55.8" x14ac:dyDescent="0.3">
      <c r="A45" s="6">
        <v>34</v>
      </c>
      <c r="B45" s="9" t="s">
        <v>91</v>
      </c>
      <c r="C45" s="4" t="s">
        <v>16</v>
      </c>
      <c r="D45" s="5" t="s">
        <v>341</v>
      </c>
      <c r="E45" s="4" t="s">
        <v>212</v>
      </c>
      <c r="F45" s="9">
        <v>53.1</v>
      </c>
      <c r="G45" s="67">
        <v>53.1</v>
      </c>
      <c r="H45" s="67"/>
      <c r="I45" s="67"/>
      <c r="J45" s="67"/>
      <c r="K45" s="67"/>
      <c r="L45" s="67"/>
      <c r="M45" s="25"/>
      <c r="N45" s="25"/>
      <c r="O45" s="25"/>
      <c r="P45" s="25"/>
      <c r="Q45" s="41" t="e">
        <f t="shared" ref="Q45:Q54" si="3">(M45*10.7+N45*12.9+O45*2.1)/(L45)*100</f>
        <v>#DIV/0!</v>
      </c>
      <c r="R45" s="25"/>
      <c r="S45" s="67" t="s">
        <v>249</v>
      </c>
      <c r="T45" s="68" t="s">
        <v>247</v>
      </c>
      <c r="U45" s="3"/>
      <c r="V45" s="30"/>
      <c r="W45" s="30"/>
      <c r="X45" s="59"/>
      <c r="Y45" s="59"/>
    </row>
    <row r="46" spans="1:25" s="10" customFormat="1" ht="55.8" x14ac:dyDescent="0.3">
      <c r="A46" s="6">
        <v>38</v>
      </c>
      <c r="B46" s="9" t="s">
        <v>95</v>
      </c>
      <c r="C46" s="4" t="s">
        <v>16</v>
      </c>
      <c r="D46" s="5" t="s">
        <v>342</v>
      </c>
      <c r="E46" s="4" t="s">
        <v>216</v>
      </c>
      <c r="F46" s="9">
        <v>261.3</v>
      </c>
      <c r="G46" s="67"/>
      <c r="H46" s="67"/>
      <c r="I46" s="67"/>
      <c r="J46" s="67"/>
      <c r="K46" s="67"/>
      <c r="L46" s="67">
        <v>261.3</v>
      </c>
      <c r="M46" s="25">
        <v>30</v>
      </c>
      <c r="N46" s="25">
        <v>2</v>
      </c>
      <c r="O46" s="25"/>
      <c r="P46" s="25"/>
      <c r="Q46" s="41">
        <f t="shared" si="3"/>
        <v>132.72101033295064</v>
      </c>
      <c r="R46" s="25"/>
      <c r="S46" s="67" t="s">
        <v>284</v>
      </c>
      <c r="T46" s="68" t="s">
        <v>250</v>
      </c>
      <c r="U46" s="3"/>
      <c r="V46" s="30"/>
      <c r="W46" s="30"/>
      <c r="X46" s="59"/>
      <c r="Y46" s="59"/>
    </row>
    <row r="47" spans="1:25" s="10" customFormat="1" ht="55.8" x14ac:dyDescent="0.3">
      <c r="A47" s="6">
        <v>42</v>
      </c>
      <c r="B47" s="9" t="s">
        <v>97</v>
      </c>
      <c r="C47" s="4" t="s">
        <v>16</v>
      </c>
      <c r="D47" s="5" t="s">
        <v>343</v>
      </c>
      <c r="E47" s="4" t="s">
        <v>219</v>
      </c>
      <c r="F47" s="9">
        <v>282.60000000000002</v>
      </c>
      <c r="G47" s="67"/>
      <c r="H47" s="67"/>
      <c r="I47" s="67"/>
      <c r="J47" s="67"/>
      <c r="K47" s="67"/>
      <c r="L47" s="67">
        <v>282.60000000000002</v>
      </c>
      <c r="M47" s="25">
        <v>51</v>
      </c>
      <c r="N47" s="25"/>
      <c r="O47" s="25"/>
      <c r="P47" s="25"/>
      <c r="Q47" s="41">
        <f t="shared" si="3"/>
        <v>193.09978768577491</v>
      </c>
      <c r="R47" s="25"/>
      <c r="S47" s="67" t="s">
        <v>284</v>
      </c>
      <c r="T47" s="68" t="s">
        <v>250</v>
      </c>
      <c r="U47" s="3"/>
      <c r="V47" s="30"/>
      <c r="W47" s="30"/>
      <c r="X47" s="59"/>
      <c r="Y47" s="59"/>
    </row>
    <row r="48" spans="1:25" s="10" customFormat="1" ht="55.8" x14ac:dyDescent="0.3">
      <c r="A48" s="6">
        <v>36</v>
      </c>
      <c r="B48" s="9" t="s">
        <v>93</v>
      </c>
      <c r="C48" s="4" t="s">
        <v>16</v>
      </c>
      <c r="D48" s="5" t="s">
        <v>344</v>
      </c>
      <c r="E48" s="4" t="s">
        <v>214</v>
      </c>
      <c r="F48" s="9">
        <v>50</v>
      </c>
      <c r="G48" s="67">
        <v>50</v>
      </c>
      <c r="H48" s="67"/>
      <c r="I48" s="67"/>
      <c r="J48" s="67"/>
      <c r="K48" s="67">
        <v>50</v>
      </c>
      <c r="L48" s="67"/>
      <c r="M48" s="25"/>
      <c r="N48" s="25"/>
      <c r="O48" s="25"/>
      <c r="P48" s="25"/>
      <c r="Q48" s="41" t="e">
        <f t="shared" si="3"/>
        <v>#DIV/0!</v>
      </c>
      <c r="R48" s="25"/>
      <c r="S48" s="67" t="s">
        <v>246</v>
      </c>
      <c r="T48" s="68" t="s">
        <v>247</v>
      </c>
      <c r="U48" s="3" t="s">
        <v>440</v>
      </c>
      <c r="V48" s="30"/>
      <c r="W48" s="30"/>
      <c r="X48" s="59"/>
      <c r="Y48" s="59"/>
    </row>
    <row r="49" spans="1:25" s="10" customFormat="1" ht="55.8" x14ac:dyDescent="0.3">
      <c r="A49" s="6">
        <v>40</v>
      </c>
      <c r="B49" s="9" t="s">
        <v>96</v>
      </c>
      <c r="C49" s="4" t="s">
        <v>16</v>
      </c>
      <c r="D49" s="5" t="s">
        <v>345</v>
      </c>
      <c r="E49" s="4" t="s">
        <v>217</v>
      </c>
      <c r="F49" s="9">
        <v>252.4</v>
      </c>
      <c r="G49" s="67"/>
      <c r="H49" s="67"/>
      <c r="I49" s="67"/>
      <c r="J49" s="67"/>
      <c r="K49" s="67"/>
      <c r="L49" s="67">
        <v>252.4</v>
      </c>
      <c r="M49" s="25">
        <v>222</v>
      </c>
      <c r="N49" s="25">
        <v>5</v>
      </c>
      <c r="O49" s="25"/>
      <c r="P49" s="25"/>
      <c r="Q49" s="41">
        <f t="shared" si="3"/>
        <v>966.67987321711553</v>
      </c>
      <c r="R49" s="25"/>
      <c r="S49" s="67" t="s">
        <v>284</v>
      </c>
      <c r="T49" s="68" t="s">
        <v>250</v>
      </c>
      <c r="U49" s="3"/>
      <c r="V49" s="30"/>
      <c r="W49" s="30"/>
      <c r="X49" s="59"/>
      <c r="Y49" s="59"/>
    </row>
    <row r="50" spans="1:25" s="10" customFormat="1" ht="55.8" x14ac:dyDescent="0.3">
      <c r="A50" s="6">
        <v>17</v>
      </c>
      <c r="B50" s="9" t="s">
        <v>15</v>
      </c>
      <c r="C50" s="4" t="s">
        <v>16</v>
      </c>
      <c r="D50" s="5" t="s">
        <v>346</v>
      </c>
      <c r="E50" s="4" t="s">
        <v>119</v>
      </c>
      <c r="F50" s="9">
        <v>342</v>
      </c>
      <c r="G50" s="67">
        <v>172</v>
      </c>
      <c r="H50" s="67"/>
      <c r="I50" s="67"/>
      <c r="J50" s="67"/>
      <c r="K50" s="67"/>
      <c r="L50" s="67">
        <v>170</v>
      </c>
      <c r="M50" s="5">
        <v>91</v>
      </c>
      <c r="N50" s="5"/>
      <c r="O50" s="5"/>
      <c r="P50" s="5"/>
      <c r="Q50" s="41">
        <f t="shared" si="3"/>
        <v>572.76470588235293</v>
      </c>
      <c r="R50" s="5"/>
      <c r="S50" s="16" t="s">
        <v>249</v>
      </c>
      <c r="T50" s="17" t="s">
        <v>250</v>
      </c>
      <c r="U50" s="6"/>
      <c r="X50" s="59"/>
      <c r="Y50" s="59"/>
    </row>
    <row r="51" spans="1:25" s="10" customFormat="1" ht="55.8" x14ac:dyDescent="0.3">
      <c r="A51" s="6">
        <v>43</v>
      </c>
      <c r="B51" s="9" t="s">
        <v>98</v>
      </c>
      <c r="C51" s="4" t="s">
        <v>16</v>
      </c>
      <c r="D51" s="5" t="s">
        <v>347</v>
      </c>
      <c r="E51" s="4" t="s">
        <v>220</v>
      </c>
      <c r="F51" s="9">
        <v>280.3</v>
      </c>
      <c r="G51" s="67"/>
      <c r="H51" s="67"/>
      <c r="I51" s="67"/>
      <c r="J51" s="67"/>
      <c r="K51" s="67"/>
      <c r="L51" s="67">
        <v>280.3</v>
      </c>
      <c r="M51" s="25">
        <v>42</v>
      </c>
      <c r="N51" s="25">
        <v>4</v>
      </c>
      <c r="O51" s="25"/>
      <c r="P51" s="25"/>
      <c r="Q51" s="41">
        <f t="shared" si="3"/>
        <v>178.73706742775596</v>
      </c>
      <c r="R51" s="25"/>
      <c r="S51" s="67" t="s">
        <v>284</v>
      </c>
      <c r="T51" s="68" t="s">
        <v>250</v>
      </c>
      <c r="U51" s="3"/>
      <c r="V51" s="30"/>
      <c r="W51" s="30"/>
      <c r="X51" s="59"/>
      <c r="Y51" s="59"/>
    </row>
    <row r="52" spans="1:25" s="10" customFormat="1" ht="55.8" x14ac:dyDescent="0.3">
      <c r="A52" s="6">
        <v>37</v>
      </c>
      <c r="B52" s="9" t="s">
        <v>94</v>
      </c>
      <c r="C52" s="4" t="s">
        <v>16</v>
      </c>
      <c r="D52" s="5" t="s">
        <v>348</v>
      </c>
      <c r="E52" s="4" t="s">
        <v>215</v>
      </c>
      <c r="F52" s="9">
        <v>1116.4000000000001</v>
      </c>
      <c r="G52" s="67">
        <v>1067.9000000000001</v>
      </c>
      <c r="H52" s="67"/>
      <c r="I52" s="67"/>
      <c r="J52" s="67"/>
      <c r="K52" s="67"/>
      <c r="L52" s="67">
        <v>48.5</v>
      </c>
      <c r="M52" s="25"/>
      <c r="N52" s="25"/>
      <c r="O52" s="25"/>
      <c r="P52" s="25"/>
      <c r="Q52" s="41">
        <f t="shared" si="3"/>
        <v>0</v>
      </c>
      <c r="R52" s="25"/>
      <c r="S52" s="67" t="s">
        <v>249</v>
      </c>
      <c r="T52" s="68" t="s">
        <v>247</v>
      </c>
      <c r="U52" s="3"/>
      <c r="V52" s="30"/>
      <c r="W52" s="30"/>
      <c r="X52" s="59"/>
      <c r="Y52" s="59"/>
    </row>
    <row r="53" spans="1:25" s="10" customFormat="1" ht="55.8" x14ac:dyDescent="0.3">
      <c r="A53" s="6">
        <v>41</v>
      </c>
      <c r="B53" s="9" t="s">
        <v>350</v>
      </c>
      <c r="C53" s="4" t="s">
        <v>16</v>
      </c>
      <c r="D53" s="5" t="s">
        <v>349</v>
      </c>
      <c r="E53" s="4" t="s">
        <v>218</v>
      </c>
      <c r="F53" s="9">
        <v>263.2</v>
      </c>
      <c r="G53" s="67"/>
      <c r="H53" s="67"/>
      <c r="I53" s="67"/>
      <c r="J53" s="67"/>
      <c r="K53" s="67"/>
      <c r="L53" s="67">
        <v>263.2</v>
      </c>
      <c r="M53" s="25"/>
      <c r="N53" s="25"/>
      <c r="O53" s="25"/>
      <c r="P53" s="25"/>
      <c r="Q53" s="41">
        <f t="shared" si="3"/>
        <v>0</v>
      </c>
      <c r="R53" s="25"/>
      <c r="S53" s="67" t="s">
        <v>284</v>
      </c>
      <c r="T53" s="68" t="s">
        <v>247</v>
      </c>
      <c r="U53" s="3"/>
      <c r="V53" s="30"/>
      <c r="W53" s="30"/>
      <c r="X53" s="59"/>
      <c r="Y53" s="59"/>
    </row>
    <row r="54" spans="1:25" s="18" customFormat="1" ht="55.8" x14ac:dyDescent="0.3">
      <c r="A54" s="6">
        <v>35</v>
      </c>
      <c r="B54" s="9" t="s">
        <v>92</v>
      </c>
      <c r="C54" s="4" t="s">
        <v>16</v>
      </c>
      <c r="D54" s="15" t="s">
        <v>351</v>
      </c>
      <c r="E54" s="4" t="s">
        <v>213</v>
      </c>
      <c r="F54" s="9">
        <v>50</v>
      </c>
      <c r="G54" s="67">
        <v>50</v>
      </c>
      <c r="H54" s="67"/>
      <c r="I54" s="67"/>
      <c r="J54" s="67"/>
      <c r="K54" s="67">
        <v>50</v>
      </c>
      <c r="L54" s="67"/>
      <c r="M54" s="25">
        <v>117</v>
      </c>
      <c r="N54" s="25">
        <v>5</v>
      </c>
      <c r="O54" s="25"/>
      <c r="P54" s="25"/>
      <c r="Q54" s="41" t="e">
        <f t="shared" si="3"/>
        <v>#DIV/0!</v>
      </c>
      <c r="R54" s="25"/>
      <c r="S54" s="67" t="s">
        <v>246</v>
      </c>
      <c r="T54" s="68" t="s">
        <v>247</v>
      </c>
      <c r="U54" s="3" t="s">
        <v>440</v>
      </c>
      <c r="V54" s="30"/>
      <c r="W54" s="30"/>
      <c r="X54" s="59"/>
      <c r="Y54" s="59"/>
    </row>
    <row r="55" spans="1:25" s="40" customFormat="1" x14ac:dyDescent="0.3">
      <c r="A55" s="33"/>
      <c r="B55" s="33" t="s">
        <v>272</v>
      </c>
      <c r="C55" s="35"/>
      <c r="D55" s="52"/>
      <c r="E55" s="35"/>
      <c r="F55" s="34"/>
      <c r="G55" s="75"/>
      <c r="H55" s="75"/>
      <c r="I55" s="75"/>
      <c r="J55" s="75"/>
      <c r="K55" s="75"/>
      <c r="L55" s="75"/>
      <c r="M55" s="36"/>
      <c r="N55" s="36"/>
      <c r="O55" s="36"/>
      <c r="P55" s="36"/>
      <c r="Q55" s="37"/>
      <c r="R55" s="38"/>
      <c r="S55" s="69"/>
      <c r="T55" s="70"/>
      <c r="U55" s="39"/>
      <c r="X55" s="60"/>
      <c r="Y55" s="60"/>
    </row>
    <row r="56" spans="1:25" s="10" customFormat="1" ht="57.6" x14ac:dyDescent="0.3">
      <c r="A56" s="6">
        <v>11</v>
      </c>
      <c r="B56" s="1" t="s">
        <v>182</v>
      </c>
      <c r="C56" s="4" t="s">
        <v>8</v>
      </c>
      <c r="D56" s="5" t="s">
        <v>352</v>
      </c>
      <c r="E56" s="4" t="s">
        <v>181</v>
      </c>
      <c r="F56" s="5">
        <v>190</v>
      </c>
      <c r="G56" s="16">
        <v>190</v>
      </c>
      <c r="H56" s="16"/>
      <c r="I56" s="16"/>
      <c r="J56" s="16"/>
      <c r="K56" s="16">
        <v>90</v>
      </c>
      <c r="L56" s="16"/>
      <c r="M56" s="5"/>
      <c r="N56" s="5"/>
      <c r="O56" s="5"/>
      <c r="P56" s="5"/>
      <c r="Q56" s="41" t="e">
        <f>(M56*10.7+N56*12.9+O56*2.1)/(L56)*100</f>
        <v>#DIV/0!</v>
      </c>
      <c r="R56" s="5"/>
      <c r="S56" s="16" t="s">
        <v>283</v>
      </c>
      <c r="T56" s="17" t="s">
        <v>247</v>
      </c>
      <c r="U56" s="6"/>
      <c r="X56" s="59"/>
      <c r="Y56" s="59"/>
    </row>
    <row r="57" spans="1:25" s="10" customFormat="1" ht="43.2" x14ac:dyDescent="0.3">
      <c r="A57" s="6">
        <v>12</v>
      </c>
      <c r="B57" s="9" t="s">
        <v>12</v>
      </c>
      <c r="C57" s="4" t="s">
        <v>8</v>
      </c>
      <c r="D57" s="5" t="s">
        <v>353</v>
      </c>
      <c r="E57" s="4" t="s">
        <v>115</v>
      </c>
      <c r="F57" s="5">
        <v>198.7</v>
      </c>
      <c r="G57" s="16">
        <v>190.8</v>
      </c>
      <c r="H57" s="16"/>
      <c r="I57" s="16"/>
      <c r="J57" s="16"/>
      <c r="K57" s="16">
        <v>190.8</v>
      </c>
      <c r="L57" s="16">
        <v>7.9</v>
      </c>
      <c r="M57" s="5"/>
      <c r="N57" s="5"/>
      <c r="O57" s="5"/>
      <c r="P57" s="5"/>
      <c r="Q57" s="41">
        <f>(M57*10.7+N57*12.9+O57*2.1)/(L57)*100</f>
        <v>0</v>
      </c>
      <c r="R57" s="5">
        <v>7.9</v>
      </c>
      <c r="S57" s="17" t="s">
        <v>246</v>
      </c>
      <c r="T57" s="17" t="s">
        <v>246</v>
      </c>
      <c r="U57" s="6" t="s">
        <v>439</v>
      </c>
      <c r="X57" s="59"/>
      <c r="Y57" s="59"/>
    </row>
    <row r="58" spans="1:25" s="10" customFormat="1" ht="43.2" x14ac:dyDescent="0.3">
      <c r="A58" s="6">
        <v>10</v>
      </c>
      <c r="B58" s="9" t="s">
        <v>11</v>
      </c>
      <c r="C58" s="4" t="s">
        <v>8</v>
      </c>
      <c r="D58" s="5" t="s">
        <v>354</v>
      </c>
      <c r="E58" s="4" t="s">
        <v>114</v>
      </c>
      <c r="F58" s="5">
        <v>500</v>
      </c>
      <c r="G58" s="16">
        <v>500</v>
      </c>
      <c r="H58" s="16"/>
      <c r="I58" s="16"/>
      <c r="J58" s="16"/>
      <c r="K58" s="16"/>
      <c r="L58" s="16"/>
      <c r="M58" s="5">
        <v>33</v>
      </c>
      <c r="N58" s="5">
        <v>24</v>
      </c>
      <c r="O58" s="5">
        <v>262</v>
      </c>
      <c r="P58" s="5"/>
      <c r="Q58" s="41"/>
      <c r="R58" s="5"/>
      <c r="S58" s="16" t="s">
        <v>249</v>
      </c>
      <c r="T58" s="17" t="s">
        <v>247</v>
      </c>
      <c r="U58" s="6"/>
      <c r="X58" s="59"/>
      <c r="Y58" s="59"/>
    </row>
    <row r="59" spans="1:25" s="10" customFormat="1" ht="43.2" x14ac:dyDescent="0.3">
      <c r="A59" s="6">
        <v>13</v>
      </c>
      <c r="B59" s="9" t="s">
        <v>13</v>
      </c>
      <c r="C59" s="4" t="s">
        <v>8</v>
      </c>
      <c r="D59" s="5" t="s">
        <v>355</v>
      </c>
      <c r="E59" s="4" t="s">
        <v>116</v>
      </c>
      <c r="F59" s="5">
        <v>343.8</v>
      </c>
      <c r="G59" s="16">
        <v>239.3</v>
      </c>
      <c r="H59" s="16"/>
      <c r="I59" s="16"/>
      <c r="J59" s="16"/>
      <c r="K59" s="16">
        <v>239.3</v>
      </c>
      <c r="L59" s="16">
        <v>20.3</v>
      </c>
      <c r="M59" s="5"/>
      <c r="N59" s="5"/>
      <c r="O59" s="5"/>
      <c r="P59" s="5"/>
      <c r="Q59" s="41">
        <f>(M59*10.7+N59*12.9+O59*2.1)/(L59)*100</f>
        <v>0</v>
      </c>
      <c r="R59" s="5">
        <v>20.3</v>
      </c>
      <c r="S59" s="16" t="s">
        <v>246</v>
      </c>
      <c r="T59" s="17" t="s">
        <v>246</v>
      </c>
      <c r="U59" s="6" t="s">
        <v>439</v>
      </c>
      <c r="X59" s="59"/>
      <c r="Y59" s="59"/>
    </row>
    <row r="60" spans="1:25" s="10" customFormat="1" ht="43.2" x14ac:dyDescent="0.3">
      <c r="A60" s="6">
        <v>15</v>
      </c>
      <c r="B60" s="9" t="s">
        <v>13</v>
      </c>
      <c r="C60" s="4" t="s">
        <v>8</v>
      </c>
      <c r="D60" s="5" t="s">
        <v>356</v>
      </c>
      <c r="E60" s="4" t="s">
        <v>117</v>
      </c>
      <c r="F60" s="5">
        <v>1039.0999999999999</v>
      </c>
      <c r="G60" s="16">
        <v>34.4</v>
      </c>
      <c r="H60" s="16"/>
      <c r="I60" s="16"/>
      <c r="J60" s="16"/>
      <c r="K60" s="16">
        <v>34.4</v>
      </c>
      <c r="L60" s="16">
        <v>1004.7</v>
      </c>
      <c r="M60" s="5"/>
      <c r="N60" s="5"/>
      <c r="O60" s="5"/>
      <c r="P60" s="5"/>
      <c r="Q60" s="41">
        <f>(M60*10.7+N60*12.9+O60*2.1)/(L60)*100</f>
        <v>0</v>
      </c>
      <c r="R60" s="5">
        <v>1004.7</v>
      </c>
      <c r="S60" s="17" t="s">
        <v>246</v>
      </c>
      <c r="T60" s="17" t="s">
        <v>246</v>
      </c>
      <c r="U60" s="6" t="s">
        <v>439</v>
      </c>
      <c r="X60" s="59"/>
      <c r="Y60" s="59"/>
    </row>
    <row r="61" spans="1:25" s="18" customFormat="1" ht="43.2" x14ac:dyDescent="0.3">
      <c r="A61" s="6">
        <v>26</v>
      </c>
      <c r="B61" s="9" t="s">
        <v>25</v>
      </c>
      <c r="C61" s="4" t="s">
        <v>8</v>
      </c>
      <c r="D61" s="16" t="s">
        <v>357</v>
      </c>
      <c r="E61" s="4" t="s">
        <v>125</v>
      </c>
      <c r="F61" s="9">
        <v>147.69999999999999</v>
      </c>
      <c r="G61" s="67">
        <v>34.200000000000003</v>
      </c>
      <c r="H61" s="67"/>
      <c r="I61" s="67"/>
      <c r="J61" s="67"/>
      <c r="K61" s="67"/>
      <c r="L61" s="67">
        <v>113.5</v>
      </c>
      <c r="M61" s="16"/>
      <c r="N61" s="16"/>
      <c r="O61" s="16">
        <v>369</v>
      </c>
      <c r="P61" s="16"/>
      <c r="Q61" s="21">
        <f>(M61*10.7+N61*12.9+O61*2.1)/(L61)*100</f>
        <v>682.73127753303959</v>
      </c>
      <c r="R61" s="16"/>
      <c r="S61" s="17" t="s">
        <v>249</v>
      </c>
      <c r="T61" s="17" t="s">
        <v>248</v>
      </c>
      <c r="U61" s="17"/>
      <c r="V61" s="10"/>
      <c r="W61" s="10"/>
      <c r="X61" s="59"/>
      <c r="Y61" s="59"/>
    </row>
    <row r="62" spans="1:25" s="59" customFormat="1" ht="43.2" x14ac:dyDescent="0.3">
      <c r="A62" s="54">
        <v>27</v>
      </c>
      <c r="B62" s="55" t="s">
        <v>25</v>
      </c>
      <c r="C62" s="56" t="s">
        <v>8</v>
      </c>
      <c r="D62" s="57" t="s">
        <v>358</v>
      </c>
      <c r="E62" s="56" t="s">
        <v>126</v>
      </c>
      <c r="F62" s="55">
        <v>174.54</v>
      </c>
      <c r="G62" s="67">
        <v>174.54</v>
      </c>
      <c r="H62" s="67"/>
      <c r="I62" s="67"/>
      <c r="J62" s="67"/>
      <c r="K62" s="67"/>
      <c r="L62" s="67"/>
      <c r="M62" s="57"/>
      <c r="N62" s="57"/>
      <c r="O62" s="57"/>
      <c r="P62" s="57"/>
      <c r="Q62" s="58"/>
      <c r="R62" s="57"/>
      <c r="S62" s="17" t="s">
        <v>249</v>
      </c>
      <c r="T62" s="17" t="s">
        <v>247</v>
      </c>
      <c r="U62" s="54"/>
    </row>
    <row r="63" spans="1:25" s="10" customFormat="1" ht="43.2" x14ac:dyDescent="0.3">
      <c r="A63" s="6">
        <v>35</v>
      </c>
      <c r="B63" s="9" t="s">
        <v>32</v>
      </c>
      <c r="C63" s="4" t="s">
        <v>8</v>
      </c>
      <c r="D63" s="5" t="s">
        <v>359</v>
      </c>
      <c r="E63" s="4" t="s">
        <v>133</v>
      </c>
      <c r="F63" s="9">
        <v>210</v>
      </c>
      <c r="G63" s="67">
        <v>210</v>
      </c>
      <c r="H63" s="67"/>
      <c r="I63" s="67"/>
      <c r="J63" s="67"/>
      <c r="K63" s="67">
        <v>210</v>
      </c>
      <c r="L63" s="67"/>
      <c r="M63" s="5"/>
      <c r="N63" s="5"/>
      <c r="O63" s="5"/>
      <c r="P63" s="5"/>
      <c r="Q63" s="41"/>
      <c r="R63" s="5"/>
      <c r="S63" s="16" t="s">
        <v>246</v>
      </c>
      <c r="T63" s="17" t="s">
        <v>247</v>
      </c>
      <c r="U63" s="6" t="s">
        <v>439</v>
      </c>
      <c r="X63" s="59"/>
      <c r="Y63" s="59"/>
    </row>
    <row r="64" spans="1:25" s="10" customFormat="1" ht="43.2" x14ac:dyDescent="0.3">
      <c r="A64" s="26"/>
      <c r="B64" s="9" t="s">
        <v>241</v>
      </c>
      <c r="C64" s="3" t="s">
        <v>8</v>
      </c>
      <c r="D64" s="5"/>
      <c r="E64" s="3" t="s">
        <v>242</v>
      </c>
      <c r="F64" s="25">
        <v>406.4</v>
      </c>
      <c r="G64" s="67"/>
      <c r="H64" s="67"/>
      <c r="I64" s="67"/>
      <c r="J64" s="67"/>
      <c r="K64" s="67"/>
      <c r="L64" s="67">
        <v>406.4</v>
      </c>
      <c r="M64" s="25"/>
      <c r="N64" s="25"/>
      <c r="O64" s="25"/>
      <c r="P64" s="25"/>
      <c r="Q64" s="41">
        <f t="shared" ref="Q64:Q69" si="4">(M64*10.7+N64*12.9+O64*2.1)/(L64)*100</f>
        <v>0</v>
      </c>
      <c r="R64" s="25">
        <v>406.4</v>
      </c>
      <c r="S64" s="67" t="s">
        <v>284</v>
      </c>
      <c r="T64" s="68" t="s">
        <v>246</v>
      </c>
      <c r="U64" s="3" t="s">
        <v>439</v>
      </c>
      <c r="V64" s="30"/>
      <c r="W64" s="32"/>
      <c r="X64" s="59"/>
      <c r="Y64" s="59"/>
    </row>
    <row r="65" spans="1:25" s="10" customFormat="1" ht="28.8" x14ac:dyDescent="0.3">
      <c r="A65" s="2">
        <v>3</v>
      </c>
      <c r="B65" s="3" t="s">
        <v>33</v>
      </c>
      <c r="C65" s="4" t="s">
        <v>8</v>
      </c>
      <c r="D65" s="5" t="s">
        <v>360</v>
      </c>
      <c r="E65" s="4" t="s">
        <v>134</v>
      </c>
      <c r="F65" s="5">
        <v>432.1</v>
      </c>
      <c r="G65" s="16">
        <v>407.7</v>
      </c>
      <c r="H65" s="16"/>
      <c r="I65" s="16"/>
      <c r="J65" s="16"/>
      <c r="K65" s="16"/>
      <c r="L65" s="16">
        <v>24.4</v>
      </c>
      <c r="M65" s="25"/>
      <c r="N65" s="25">
        <v>1</v>
      </c>
      <c r="O65" s="25">
        <v>717</v>
      </c>
      <c r="P65" s="25"/>
      <c r="Q65" s="41">
        <f t="shared" si="4"/>
        <v>6223.7704918032796</v>
      </c>
      <c r="R65" s="25"/>
      <c r="S65" s="67" t="s">
        <v>249</v>
      </c>
      <c r="T65" s="68" t="s">
        <v>251</v>
      </c>
      <c r="U65" s="3"/>
      <c r="V65" s="30"/>
      <c r="W65" s="30"/>
      <c r="X65" s="59"/>
      <c r="Y65" s="59"/>
    </row>
    <row r="66" spans="1:25" s="10" customFormat="1" ht="144" x14ac:dyDescent="0.3">
      <c r="A66" s="6">
        <v>40</v>
      </c>
      <c r="B66" s="9" t="s">
        <v>36</v>
      </c>
      <c r="C66" s="4" t="s">
        <v>8</v>
      </c>
      <c r="D66" s="5" t="s">
        <v>361</v>
      </c>
      <c r="E66" s="4" t="s">
        <v>137</v>
      </c>
      <c r="F66" s="9">
        <v>146.6</v>
      </c>
      <c r="G66" s="67">
        <v>146.6</v>
      </c>
      <c r="H66" s="67"/>
      <c r="I66" s="67"/>
      <c r="J66" s="67"/>
      <c r="K66" s="67">
        <v>76.599999999999994</v>
      </c>
      <c r="L66" s="67"/>
      <c r="M66" s="5"/>
      <c r="N66" s="5">
        <v>14</v>
      </c>
      <c r="O66" s="5">
        <v>40</v>
      </c>
      <c r="P66" s="5"/>
      <c r="Q66" s="41" t="e">
        <f t="shared" si="4"/>
        <v>#DIV/0!</v>
      </c>
      <c r="R66" s="5"/>
      <c r="S66" s="17" t="s">
        <v>282</v>
      </c>
      <c r="T66" s="17" t="s">
        <v>247</v>
      </c>
      <c r="U66" s="6"/>
      <c r="X66" s="59"/>
      <c r="Y66" s="59"/>
    </row>
    <row r="67" spans="1:25" s="10" customFormat="1" ht="28.8" x14ac:dyDescent="0.3">
      <c r="A67" s="6">
        <v>42</v>
      </c>
      <c r="B67" s="9" t="s">
        <v>256</v>
      </c>
      <c r="C67" s="4" t="s">
        <v>8</v>
      </c>
      <c r="D67" s="5" t="s">
        <v>362</v>
      </c>
      <c r="E67" s="4" t="s">
        <v>138</v>
      </c>
      <c r="F67" s="9">
        <v>246.65379999999999</v>
      </c>
      <c r="G67" s="67"/>
      <c r="H67" s="67"/>
      <c r="I67" s="67"/>
      <c r="J67" s="67"/>
      <c r="K67" s="67"/>
      <c r="L67" s="67">
        <v>246.65379999999999</v>
      </c>
      <c r="M67" s="5"/>
      <c r="N67" s="5"/>
      <c r="O67" s="5">
        <v>208</v>
      </c>
      <c r="P67" s="5"/>
      <c r="Q67" s="41">
        <f t="shared" si="4"/>
        <v>177.09031849499178</v>
      </c>
      <c r="R67" s="5"/>
      <c r="S67" s="16" t="s">
        <v>284</v>
      </c>
      <c r="T67" s="17" t="s">
        <v>248</v>
      </c>
      <c r="U67" s="6"/>
      <c r="X67" s="59"/>
      <c r="Y67" s="59"/>
    </row>
    <row r="68" spans="1:25" s="10" customFormat="1" ht="28.8" x14ac:dyDescent="0.3">
      <c r="A68" s="6">
        <v>14</v>
      </c>
      <c r="B68" s="11" t="s">
        <v>231</v>
      </c>
      <c r="C68" s="4" t="s">
        <v>8</v>
      </c>
      <c r="D68" s="5" t="s">
        <v>363</v>
      </c>
      <c r="E68" s="4" t="s">
        <v>232</v>
      </c>
      <c r="F68" s="5">
        <v>614.20000000000005</v>
      </c>
      <c r="G68" s="16"/>
      <c r="H68" s="16"/>
      <c r="I68" s="16"/>
      <c r="J68" s="16"/>
      <c r="K68" s="16"/>
      <c r="L68" s="16">
        <v>614.20000000000005</v>
      </c>
      <c r="M68" s="5">
        <v>83</v>
      </c>
      <c r="N68" s="5">
        <v>37</v>
      </c>
      <c r="O68" s="5"/>
      <c r="P68" s="5"/>
      <c r="Q68" s="41">
        <f t="shared" si="4"/>
        <v>222.30543796808854</v>
      </c>
      <c r="R68" s="5"/>
      <c r="S68" s="16" t="s">
        <v>284</v>
      </c>
      <c r="T68" s="17" t="s">
        <v>248</v>
      </c>
      <c r="U68" s="6"/>
      <c r="X68" s="59"/>
      <c r="Y68" s="59"/>
    </row>
    <row r="69" spans="1:25" s="18" customFormat="1" ht="57.6" x14ac:dyDescent="0.3">
      <c r="A69" s="2">
        <v>7</v>
      </c>
      <c r="B69" s="19" t="s">
        <v>180</v>
      </c>
      <c r="C69" s="4" t="s">
        <v>8</v>
      </c>
      <c r="D69" s="15" t="s">
        <v>364</v>
      </c>
      <c r="E69" s="4" t="s">
        <v>112</v>
      </c>
      <c r="F69" s="8">
        <v>1113.5999999999999</v>
      </c>
      <c r="G69" s="16">
        <v>876.4</v>
      </c>
      <c r="H69" s="16"/>
      <c r="I69" s="16"/>
      <c r="J69" s="16"/>
      <c r="K69" s="16"/>
      <c r="L69" s="76">
        <v>237.2</v>
      </c>
      <c r="M69" s="5"/>
      <c r="N69" s="5"/>
      <c r="O69" s="5"/>
      <c r="P69" s="5"/>
      <c r="Q69" s="41">
        <f t="shared" si="4"/>
        <v>0</v>
      </c>
      <c r="R69" s="5">
        <v>237.2</v>
      </c>
      <c r="S69" s="16" t="s">
        <v>249</v>
      </c>
      <c r="T69" s="17" t="s">
        <v>246</v>
      </c>
      <c r="U69" s="14" t="s">
        <v>439</v>
      </c>
      <c r="V69" s="7"/>
      <c r="W69" s="7"/>
      <c r="X69" s="59"/>
      <c r="Y69" s="59"/>
    </row>
    <row r="70" spans="1:25" s="40" customFormat="1" x14ac:dyDescent="0.3">
      <c r="A70" s="33"/>
      <c r="B70" s="33" t="s">
        <v>273</v>
      </c>
      <c r="C70" s="35"/>
      <c r="D70" s="52"/>
      <c r="E70" s="35"/>
      <c r="F70" s="34"/>
      <c r="G70" s="75"/>
      <c r="H70" s="75"/>
      <c r="I70" s="75"/>
      <c r="J70" s="75"/>
      <c r="K70" s="75"/>
      <c r="L70" s="75"/>
      <c r="M70" s="36"/>
      <c r="N70" s="36"/>
      <c r="O70" s="36"/>
      <c r="P70" s="36"/>
      <c r="Q70" s="37"/>
      <c r="R70" s="38"/>
      <c r="S70" s="69"/>
      <c r="T70" s="70"/>
      <c r="U70" s="39"/>
      <c r="X70" s="60"/>
      <c r="Y70" s="60"/>
    </row>
    <row r="71" spans="1:25" s="10" customFormat="1" ht="43.2" x14ac:dyDescent="0.3">
      <c r="A71" s="6">
        <v>20</v>
      </c>
      <c r="B71" s="9" t="s">
        <v>21</v>
      </c>
      <c r="C71" s="4" t="s">
        <v>20</v>
      </c>
      <c r="D71" s="5" t="s">
        <v>365</v>
      </c>
      <c r="E71" s="4" t="s">
        <v>122</v>
      </c>
      <c r="F71" s="9">
        <v>395.4</v>
      </c>
      <c r="G71" s="67"/>
      <c r="H71" s="67"/>
      <c r="I71" s="67"/>
      <c r="J71" s="67"/>
      <c r="K71" s="67"/>
      <c r="L71" s="67">
        <v>395.4</v>
      </c>
      <c r="M71" s="5">
        <v>179</v>
      </c>
      <c r="N71" s="5">
        <v>170</v>
      </c>
      <c r="O71" s="5">
        <v>2060</v>
      </c>
      <c r="P71" s="5"/>
      <c r="Q71" s="41">
        <f>(M71*10.7+N71*12.9+O71*2.1)/(L71)*100</f>
        <v>2133.1057157309056</v>
      </c>
      <c r="R71" s="5"/>
      <c r="S71" s="16" t="s">
        <v>284</v>
      </c>
      <c r="T71" s="17" t="s">
        <v>250</v>
      </c>
      <c r="U71" s="6"/>
      <c r="X71" s="59"/>
      <c r="Y71" s="59"/>
    </row>
    <row r="72" spans="1:25" s="10" customFormat="1" ht="28.8" x14ac:dyDescent="0.3">
      <c r="A72" s="6">
        <v>21</v>
      </c>
      <c r="B72" s="13" t="s">
        <v>278</v>
      </c>
      <c r="C72" s="4" t="s">
        <v>20</v>
      </c>
      <c r="D72" s="5" t="s">
        <v>366</v>
      </c>
      <c r="E72" s="12" t="s">
        <v>266</v>
      </c>
      <c r="F72" s="9">
        <v>588.46</v>
      </c>
      <c r="G72" s="67"/>
      <c r="H72" s="67"/>
      <c r="I72" s="67"/>
      <c r="J72" s="67"/>
      <c r="K72" s="67"/>
      <c r="L72" s="67">
        <v>588.46</v>
      </c>
      <c r="M72" s="5">
        <v>313</v>
      </c>
      <c r="N72" s="5">
        <v>157</v>
      </c>
      <c r="O72" s="5"/>
      <c r="P72" s="5"/>
      <c r="Q72" s="20">
        <f>(M72*10.7+N72*12.9+O72*2.1)/(L72)*100</f>
        <v>913.29911973626065</v>
      </c>
      <c r="R72" s="5"/>
      <c r="S72" s="16" t="s">
        <v>284</v>
      </c>
      <c r="T72" s="17" t="s">
        <v>437</v>
      </c>
      <c r="U72" s="14"/>
      <c r="X72" s="59"/>
      <c r="Y72" s="59"/>
    </row>
    <row r="73" spans="1:25" s="10" customFormat="1" ht="28.8" x14ac:dyDescent="0.3">
      <c r="A73" s="6">
        <v>85</v>
      </c>
      <c r="B73" s="9" t="s">
        <v>58</v>
      </c>
      <c r="C73" s="4" t="s">
        <v>20</v>
      </c>
      <c r="D73" s="5" t="s">
        <v>367</v>
      </c>
      <c r="E73" s="4" t="s">
        <v>176</v>
      </c>
      <c r="F73" s="9">
        <v>489.2</v>
      </c>
      <c r="G73" s="67"/>
      <c r="H73" s="67"/>
      <c r="I73" s="67"/>
      <c r="J73" s="67"/>
      <c r="K73" s="67"/>
      <c r="L73" s="67">
        <v>489.2</v>
      </c>
      <c r="M73" s="5">
        <v>60</v>
      </c>
      <c r="N73" s="5"/>
      <c r="O73" s="5">
        <v>36</v>
      </c>
      <c r="P73" s="5"/>
      <c r="Q73" s="41">
        <f>(M73*10.7+N73*12.9+O73*2.1)/(L73)*100</f>
        <v>146.68847097301719</v>
      </c>
      <c r="R73" s="5"/>
      <c r="S73" s="16" t="s">
        <v>284</v>
      </c>
      <c r="T73" s="17" t="s">
        <v>248</v>
      </c>
      <c r="U73" s="6"/>
      <c r="X73" s="59"/>
      <c r="Y73" s="59"/>
    </row>
    <row r="74" spans="1:25" s="10" customFormat="1" ht="43.2" x14ac:dyDescent="0.3">
      <c r="A74" s="6">
        <v>19</v>
      </c>
      <c r="B74" s="9" t="s">
        <v>19</v>
      </c>
      <c r="C74" s="4" t="s">
        <v>20</v>
      </c>
      <c r="D74" s="5" t="s">
        <v>368</v>
      </c>
      <c r="E74" s="4" t="s">
        <v>121</v>
      </c>
      <c r="F74" s="9">
        <v>608.1</v>
      </c>
      <c r="G74" s="67"/>
      <c r="H74" s="67"/>
      <c r="I74" s="67"/>
      <c r="J74" s="67"/>
      <c r="K74" s="67"/>
      <c r="L74" s="67">
        <v>608.1</v>
      </c>
      <c r="M74" s="44">
        <v>225</v>
      </c>
      <c r="N74" s="44">
        <v>583</v>
      </c>
      <c r="O74" s="44">
        <v>240</v>
      </c>
      <c r="P74" s="44"/>
      <c r="Q74" s="93">
        <f>(M74*10.7+N74*12.9+O74*2.1)/(L74)*100</f>
        <v>1715.5402072027628</v>
      </c>
      <c r="R74" s="5"/>
      <c r="S74" s="16" t="s">
        <v>284</v>
      </c>
      <c r="T74" s="91" t="s">
        <v>248</v>
      </c>
      <c r="U74" s="6"/>
      <c r="X74" s="59"/>
      <c r="Y74" s="59"/>
    </row>
    <row r="75" spans="1:25" s="10" customFormat="1" ht="43.2" x14ac:dyDescent="0.3">
      <c r="A75" s="6">
        <v>80</v>
      </c>
      <c r="B75" s="9" t="s">
        <v>19</v>
      </c>
      <c r="C75" s="4" t="s">
        <v>20</v>
      </c>
      <c r="D75" s="5" t="s">
        <v>369</v>
      </c>
      <c r="E75" s="4" t="s">
        <v>172</v>
      </c>
      <c r="F75" s="9">
        <v>623.20000000000005</v>
      </c>
      <c r="G75" s="67"/>
      <c r="H75" s="67"/>
      <c r="I75" s="67"/>
      <c r="J75" s="67"/>
      <c r="K75" s="67"/>
      <c r="L75" s="67">
        <v>623.20000000000005</v>
      </c>
      <c r="M75" s="44"/>
      <c r="N75" s="44"/>
      <c r="O75" s="44"/>
      <c r="P75" s="44"/>
      <c r="Q75" s="94"/>
      <c r="R75" s="5"/>
      <c r="S75" s="16" t="s">
        <v>284</v>
      </c>
      <c r="T75" s="92"/>
      <c r="U75" s="6"/>
      <c r="X75" s="59"/>
      <c r="Y75" s="59"/>
    </row>
    <row r="76" spans="1:25" s="10" customFormat="1" ht="28.8" x14ac:dyDescent="0.3">
      <c r="A76" s="6">
        <v>33</v>
      </c>
      <c r="B76" s="9" t="s">
        <v>30</v>
      </c>
      <c r="C76" s="4" t="s">
        <v>20</v>
      </c>
      <c r="D76" s="5" t="s">
        <v>370</v>
      </c>
      <c r="E76" s="4" t="s">
        <v>131</v>
      </c>
      <c r="F76" s="9">
        <v>142.19999999999999</v>
      </c>
      <c r="G76" s="67"/>
      <c r="H76" s="67"/>
      <c r="I76" s="67"/>
      <c r="J76" s="67"/>
      <c r="K76" s="67"/>
      <c r="L76" s="67">
        <v>142.19999999999999</v>
      </c>
      <c r="M76" s="5">
        <v>278</v>
      </c>
      <c r="N76" s="5"/>
      <c r="O76" s="5"/>
      <c r="P76" s="5"/>
      <c r="Q76" s="41">
        <f t="shared" ref="Q76:Q81" si="5">(M76*10.7+N76*12.9+O76*2.1)/(L76)*100</f>
        <v>2091.8424753867794</v>
      </c>
      <c r="R76" s="5"/>
      <c r="S76" s="16" t="s">
        <v>284</v>
      </c>
      <c r="T76" s="17" t="s">
        <v>248</v>
      </c>
      <c r="U76" s="6"/>
      <c r="X76" s="59"/>
      <c r="Y76" s="59"/>
    </row>
    <row r="77" spans="1:25" s="10" customFormat="1" ht="28.8" x14ac:dyDescent="0.3">
      <c r="A77" s="6">
        <v>37</v>
      </c>
      <c r="B77" s="9" t="s">
        <v>34</v>
      </c>
      <c r="C77" s="4" t="s">
        <v>20</v>
      </c>
      <c r="D77" s="5" t="s">
        <v>371</v>
      </c>
      <c r="E77" s="4" t="s">
        <v>135</v>
      </c>
      <c r="F77" s="9">
        <v>532.79999999999995</v>
      </c>
      <c r="G77" s="67"/>
      <c r="H77" s="67"/>
      <c r="I77" s="67"/>
      <c r="J77" s="67"/>
      <c r="K77" s="67"/>
      <c r="L77" s="67">
        <v>532.79999999999995</v>
      </c>
      <c r="M77" s="5">
        <v>108</v>
      </c>
      <c r="N77" s="5">
        <v>1</v>
      </c>
      <c r="O77" s="5">
        <v>33</v>
      </c>
      <c r="P77" s="5"/>
      <c r="Q77" s="41">
        <f t="shared" si="5"/>
        <v>232.31981981981983</v>
      </c>
      <c r="R77" s="5"/>
      <c r="S77" s="16" t="s">
        <v>284</v>
      </c>
      <c r="T77" s="17" t="s">
        <v>248</v>
      </c>
      <c r="U77" s="6"/>
      <c r="X77" s="59"/>
      <c r="Y77" s="59"/>
    </row>
    <row r="78" spans="1:25" s="10" customFormat="1" ht="43.2" x14ac:dyDescent="0.3">
      <c r="A78" s="6">
        <v>86</v>
      </c>
      <c r="B78" s="9" t="s">
        <v>59</v>
      </c>
      <c r="C78" s="4" t="s">
        <v>20</v>
      </c>
      <c r="D78" s="5" t="s">
        <v>372</v>
      </c>
      <c r="E78" s="4" t="s">
        <v>177</v>
      </c>
      <c r="F78" s="9">
        <v>200.1</v>
      </c>
      <c r="G78" s="67"/>
      <c r="H78" s="67"/>
      <c r="I78" s="67"/>
      <c r="J78" s="67"/>
      <c r="K78" s="67"/>
      <c r="L78" s="67">
        <v>200.1</v>
      </c>
      <c r="M78" s="5">
        <v>1</v>
      </c>
      <c r="N78" s="5">
        <v>10</v>
      </c>
      <c r="O78" s="5">
        <v>5</v>
      </c>
      <c r="P78" s="5"/>
      <c r="Q78" s="41">
        <f t="shared" si="5"/>
        <v>75.062468765617183</v>
      </c>
      <c r="R78" s="5"/>
      <c r="S78" s="16" t="s">
        <v>284</v>
      </c>
      <c r="T78" s="17" t="s">
        <v>249</v>
      </c>
      <c r="U78" s="6"/>
      <c r="X78" s="59"/>
      <c r="Y78" s="59"/>
    </row>
    <row r="79" spans="1:25" s="10" customFormat="1" ht="43.2" x14ac:dyDescent="0.3">
      <c r="A79" s="6">
        <v>41</v>
      </c>
      <c r="B79" s="9" t="s">
        <v>37</v>
      </c>
      <c r="C79" s="4" t="s">
        <v>20</v>
      </c>
      <c r="D79" s="5" t="s">
        <v>373</v>
      </c>
      <c r="E79" s="4" t="s">
        <v>233</v>
      </c>
      <c r="F79" s="9">
        <v>1592.1</v>
      </c>
      <c r="G79" s="67"/>
      <c r="H79" s="67"/>
      <c r="I79" s="67"/>
      <c r="J79" s="67"/>
      <c r="K79" s="67"/>
      <c r="L79" s="67">
        <v>1592.1</v>
      </c>
      <c r="M79" s="5">
        <v>84</v>
      </c>
      <c r="N79" s="5"/>
      <c r="O79" s="5"/>
      <c r="P79" s="5"/>
      <c r="Q79" s="41">
        <f t="shared" si="5"/>
        <v>56.453740342943284</v>
      </c>
      <c r="R79" s="5"/>
      <c r="S79" s="16" t="s">
        <v>284</v>
      </c>
      <c r="T79" s="17" t="s">
        <v>249</v>
      </c>
      <c r="U79" s="6"/>
      <c r="X79" s="59"/>
      <c r="Y79" s="59"/>
    </row>
    <row r="80" spans="1:25" s="10" customFormat="1" ht="28.8" x14ac:dyDescent="0.3">
      <c r="A80" s="6">
        <v>39</v>
      </c>
      <c r="B80" s="9" t="s">
        <v>255</v>
      </c>
      <c r="C80" s="4" t="s">
        <v>20</v>
      </c>
      <c r="D80" s="5"/>
      <c r="E80" s="4" t="s">
        <v>243</v>
      </c>
      <c r="F80" s="9">
        <v>400</v>
      </c>
      <c r="G80" s="67"/>
      <c r="H80" s="67"/>
      <c r="I80" s="67"/>
      <c r="J80" s="67"/>
      <c r="K80" s="67"/>
      <c r="L80" s="67">
        <v>400</v>
      </c>
      <c r="M80" s="5">
        <v>109</v>
      </c>
      <c r="N80" s="5">
        <v>55</v>
      </c>
      <c r="O80" s="5">
        <v>297</v>
      </c>
      <c r="P80" s="5"/>
      <c r="Q80" s="53">
        <f t="shared" si="5"/>
        <v>624.875</v>
      </c>
      <c r="R80" s="5"/>
      <c r="S80" s="16" t="s">
        <v>284</v>
      </c>
      <c r="T80" s="17" t="s">
        <v>248</v>
      </c>
      <c r="U80" s="6"/>
      <c r="X80" s="59"/>
      <c r="Y80" s="59"/>
    </row>
    <row r="81" spans="1:25" s="30" customFormat="1" ht="43.2" x14ac:dyDescent="0.3">
      <c r="A81" s="6"/>
      <c r="B81" s="9" t="s">
        <v>254</v>
      </c>
      <c r="C81" s="4" t="s">
        <v>20</v>
      </c>
      <c r="D81" s="26"/>
      <c r="E81" s="4" t="s">
        <v>253</v>
      </c>
      <c r="F81" s="9">
        <v>880.7</v>
      </c>
      <c r="G81" s="67"/>
      <c r="H81" s="67"/>
      <c r="I81" s="67"/>
      <c r="J81" s="67"/>
      <c r="K81" s="67"/>
      <c r="L81" s="67">
        <v>880.7</v>
      </c>
      <c r="M81" s="5"/>
      <c r="N81" s="5">
        <v>67</v>
      </c>
      <c r="O81" s="5"/>
      <c r="P81" s="5"/>
      <c r="Q81" s="53">
        <f t="shared" si="5"/>
        <v>98.137844896105378</v>
      </c>
      <c r="R81" s="5"/>
      <c r="S81" s="16" t="s">
        <v>284</v>
      </c>
      <c r="T81" s="17" t="s">
        <v>249</v>
      </c>
      <c r="U81" s="6"/>
      <c r="V81" s="10"/>
      <c r="W81" s="5"/>
      <c r="X81" s="61"/>
      <c r="Y81" s="61"/>
    </row>
    <row r="82" spans="1:25" s="10" customFormat="1" ht="43.2" x14ac:dyDescent="0.3">
      <c r="A82" s="6">
        <v>87</v>
      </c>
      <c r="B82" s="9" t="s">
        <v>60</v>
      </c>
      <c r="C82" s="4" t="s">
        <v>20</v>
      </c>
      <c r="D82" s="5" t="s">
        <v>374</v>
      </c>
      <c r="E82" s="4" t="s">
        <v>178</v>
      </c>
      <c r="F82" s="9">
        <v>283.89999999999998</v>
      </c>
      <c r="G82" s="67">
        <v>283.89999999999998</v>
      </c>
      <c r="H82" s="67"/>
      <c r="I82" s="67"/>
      <c r="J82" s="67"/>
      <c r="K82" s="67">
        <v>283.89999999999998</v>
      </c>
      <c r="L82" s="67"/>
      <c r="M82" s="5">
        <v>202</v>
      </c>
      <c r="N82" s="5">
        <v>18</v>
      </c>
      <c r="O82" s="5">
        <v>32</v>
      </c>
      <c r="P82" s="5"/>
      <c r="Q82" s="41"/>
      <c r="R82" s="5"/>
      <c r="S82" s="17" t="s">
        <v>246</v>
      </c>
      <c r="T82" s="17" t="s">
        <v>247</v>
      </c>
      <c r="U82" s="6" t="s">
        <v>439</v>
      </c>
      <c r="X82" s="59"/>
      <c r="Y82" s="59"/>
    </row>
    <row r="83" spans="1:25" s="40" customFormat="1" x14ac:dyDescent="0.3">
      <c r="A83" s="33"/>
      <c r="B83" s="33" t="s">
        <v>274</v>
      </c>
      <c r="C83" s="35"/>
      <c r="D83" s="52"/>
      <c r="E83" s="35"/>
      <c r="F83" s="34"/>
      <c r="G83" s="75"/>
      <c r="H83" s="75"/>
      <c r="I83" s="75"/>
      <c r="J83" s="75"/>
      <c r="K83" s="75"/>
      <c r="L83" s="75"/>
      <c r="M83" s="36"/>
      <c r="N83" s="36"/>
      <c r="O83" s="36"/>
      <c r="P83" s="36"/>
      <c r="Q83" s="37"/>
      <c r="R83" s="38"/>
      <c r="S83" s="69"/>
      <c r="T83" s="70"/>
      <c r="U83" s="39"/>
      <c r="X83" s="60"/>
      <c r="Y83" s="60"/>
    </row>
    <row r="84" spans="1:25" s="10" customFormat="1" ht="43.2" x14ac:dyDescent="0.3">
      <c r="A84" s="2">
        <v>2</v>
      </c>
      <c r="B84" s="3" t="s">
        <v>4</v>
      </c>
      <c r="C84" s="4" t="s">
        <v>3</v>
      </c>
      <c r="D84" s="5" t="s">
        <v>375</v>
      </c>
      <c r="E84" s="4" t="s">
        <v>107</v>
      </c>
      <c r="F84" s="5">
        <v>1000</v>
      </c>
      <c r="G84" s="16"/>
      <c r="H84" s="16"/>
      <c r="I84" s="16"/>
      <c r="J84" s="16"/>
      <c r="K84" s="16"/>
      <c r="L84" s="16">
        <v>1000</v>
      </c>
      <c r="M84" s="5">
        <v>0</v>
      </c>
      <c r="N84" s="5">
        <v>0</v>
      </c>
      <c r="O84" s="5">
        <v>0</v>
      </c>
      <c r="P84" s="5"/>
      <c r="Q84" s="41">
        <f>(M84*10.7+N84*12.9+O84*2.1)/(L84)*100</f>
        <v>0</v>
      </c>
      <c r="R84" s="5">
        <v>1000</v>
      </c>
      <c r="S84" s="16" t="s">
        <v>284</v>
      </c>
      <c r="T84" s="17" t="s">
        <v>246</v>
      </c>
      <c r="U84" s="2" t="s">
        <v>440</v>
      </c>
      <c r="V84" s="7"/>
      <c r="W84" s="7"/>
      <c r="X84" s="59"/>
      <c r="Y84" s="59"/>
    </row>
    <row r="85" spans="1:25" s="10" customFormat="1" ht="43.2" x14ac:dyDescent="0.3">
      <c r="A85" s="6">
        <v>16</v>
      </c>
      <c r="B85" s="9" t="s">
        <v>14</v>
      </c>
      <c r="C85" s="4" t="s">
        <v>3</v>
      </c>
      <c r="D85" s="5" t="s">
        <v>376</v>
      </c>
      <c r="E85" s="4" t="s">
        <v>118</v>
      </c>
      <c r="F85" s="9">
        <v>1000</v>
      </c>
      <c r="G85" s="67">
        <v>393.3</v>
      </c>
      <c r="H85" s="67"/>
      <c r="I85" s="67"/>
      <c r="J85" s="67"/>
      <c r="K85" s="67">
        <v>393.3</v>
      </c>
      <c r="L85" s="67">
        <v>606.70000000000005</v>
      </c>
      <c r="M85" s="5"/>
      <c r="N85" s="5">
        <v>50</v>
      </c>
      <c r="O85" s="5"/>
      <c r="P85" s="5"/>
      <c r="Q85" s="41">
        <f>(M85*10.7+N85*12.9+O85*2.1)/(L85)*100</f>
        <v>106.31283995384868</v>
      </c>
      <c r="R85" s="5"/>
      <c r="S85" s="17" t="s">
        <v>246</v>
      </c>
      <c r="T85" s="17" t="s">
        <v>249</v>
      </c>
      <c r="U85" s="6" t="s">
        <v>440</v>
      </c>
      <c r="X85" s="59"/>
      <c r="Y85" s="59"/>
    </row>
    <row r="86" spans="1:25" s="10" customFormat="1" ht="57.6" x14ac:dyDescent="0.3">
      <c r="A86" s="6">
        <v>48</v>
      </c>
      <c r="B86" s="9" t="s">
        <v>41</v>
      </c>
      <c r="C86" s="4" t="s">
        <v>3</v>
      </c>
      <c r="D86" s="5" t="s">
        <v>377</v>
      </c>
      <c r="E86" s="4" t="s">
        <v>143</v>
      </c>
      <c r="F86" s="9">
        <v>3009.3923</v>
      </c>
      <c r="G86" s="67"/>
      <c r="H86" s="67"/>
      <c r="I86" s="67"/>
      <c r="J86" s="67"/>
      <c r="K86" s="67"/>
      <c r="L86" s="67">
        <v>3009.3923</v>
      </c>
      <c r="M86" s="5"/>
      <c r="N86" s="5">
        <v>148</v>
      </c>
      <c r="O86" s="5"/>
      <c r="P86" s="5"/>
      <c r="Q86" s="20">
        <f>(M86*10.7+N86*12.9+O86*2.1)/(7009.4)*100</f>
        <v>27.237709361714273</v>
      </c>
      <c r="R86" s="5">
        <v>3009.3919999999998</v>
      </c>
      <c r="S86" s="16" t="s">
        <v>284</v>
      </c>
      <c r="T86" s="17" t="s">
        <v>246</v>
      </c>
      <c r="U86" s="14" t="s">
        <v>440</v>
      </c>
      <c r="X86" s="59"/>
      <c r="Y86" s="59"/>
    </row>
    <row r="87" spans="1:25" s="10" customFormat="1" ht="43.2" x14ac:dyDescent="0.3">
      <c r="A87" s="6">
        <v>9</v>
      </c>
      <c r="B87" s="9" t="s">
        <v>10</v>
      </c>
      <c r="C87" s="4" t="s">
        <v>3</v>
      </c>
      <c r="D87" s="5" t="s">
        <v>378</v>
      </c>
      <c r="E87" s="4" t="s">
        <v>113</v>
      </c>
      <c r="F87" s="5">
        <v>300</v>
      </c>
      <c r="G87" s="16">
        <v>300</v>
      </c>
      <c r="H87" s="16"/>
      <c r="I87" s="16"/>
      <c r="J87" s="16"/>
      <c r="K87" s="16">
        <v>300</v>
      </c>
      <c r="L87" s="16"/>
      <c r="M87" s="5"/>
      <c r="N87" s="5">
        <v>140</v>
      </c>
      <c r="O87" s="5"/>
      <c r="P87" s="5"/>
      <c r="Q87" s="41"/>
      <c r="R87" s="5"/>
      <c r="S87" s="16" t="s">
        <v>246</v>
      </c>
      <c r="T87" s="17" t="s">
        <v>247</v>
      </c>
      <c r="U87" s="6" t="s">
        <v>440</v>
      </c>
      <c r="X87" s="59"/>
      <c r="Y87" s="59"/>
    </row>
    <row r="88" spans="1:25" s="10" customFormat="1" ht="72" x14ac:dyDescent="0.3">
      <c r="A88" s="6">
        <v>65</v>
      </c>
      <c r="B88" s="1" t="s">
        <v>157</v>
      </c>
      <c r="C88" s="4" t="s">
        <v>3</v>
      </c>
      <c r="D88" s="5" t="s">
        <v>379</v>
      </c>
      <c r="E88" s="4" t="s">
        <v>156</v>
      </c>
      <c r="F88" s="9">
        <v>1919.8</v>
      </c>
      <c r="G88" s="67">
        <v>408.6</v>
      </c>
      <c r="H88" s="67"/>
      <c r="I88" s="67"/>
      <c r="J88" s="67"/>
      <c r="K88" s="67">
        <v>408.6</v>
      </c>
      <c r="L88" s="67">
        <v>1511.2</v>
      </c>
      <c r="M88" s="5"/>
      <c r="N88" s="5">
        <v>143</v>
      </c>
      <c r="O88" s="5"/>
      <c r="P88" s="5"/>
      <c r="Q88" s="41">
        <f>(M88*10.7+N88*12.9+O88*2.1)/(L88)*100</f>
        <v>122.06855479089465</v>
      </c>
      <c r="R88" s="5"/>
      <c r="S88" s="16" t="s">
        <v>246</v>
      </c>
      <c r="T88" s="17" t="s">
        <v>248</v>
      </c>
      <c r="U88" s="6" t="s">
        <v>440</v>
      </c>
      <c r="X88" s="59"/>
      <c r="Y88" s="59"/>
    </row>
    <row r="89" spans="1:25" s="10" customFormat="1" ht="43.2" x14ac:dyDescent="0.3">
      <c r="A89" s="2">
        <v>1</v>
      </c>
      <c r="B89" s="3" t="s">
        <v>2</v>
      </c>
      <c r="C89" s="4" t="s">
        <v>3</v>
      </c>
      <c r="D89" s="5" t="s">
        <v>380</v>
      </c>
      <c r="E89" s="4" t="s">
        <v>106</v>
      </c>
      <c r="F89" s="5">
        <v>1000</v>
      </c>
      <c r="G89" s="16"/>
      <c r="H89" s="16"/>
      <c r="I89" s="16"/>
      <c r="J89" s="16"/>
      <c r="K89" s="16"/>
      <c r="L89" s="16">
        <v>1000</v>
      </c>
      <c r="M89" s="5"/>
      <c r="N89" s="5">
        <v>145</v>
      </c>
      <c r="O89" s="5"/>
      <c r="P89" s="5"/>
      <c r="Q89" s="41">
        <f>(M89*10.7+N89*12.9+O89*2.1)/(L89)*100</f>
        <v>187.05</v>
      </c>
      <c r="R89" s="5"/>
      <c r="S89" s="16" t="s">
        <v>284</v>
      </c>
      <c r="T89" s="17" t="s">
        <v>250</v>
      </c>
      <c r="U89" s="2"/>
      <c r="V89" s="7"/>
      <c r="W89" s="7"/>
      <c r="X89" s="59"/>
      <c r="Y89" s="59"/>
    </row>
    <row r="90" spans="1:25" s="10" customFormat="1" ht="43.2" x14ac:dyDescent="0.3">
      <c r="A90" s="2">
        <v>3</v>
      </c>
      <c r="B90" s="3" t="s">
        <v>5</v>
      </c>
      <c r="C90" s="4" t="s">
        <v>3</v>
      </c>
      <c r="D90" s="5" t="s">
        <v>381</v>
      </c>
      <c r="E90" s="4" t="s">
        <v>108</v>
      </c>
      <c r="F90" s="5">
        <v>1000</v>
      </c>
      <c r="G90" s="16"/>
      <c r="H90" s="16"/>
      <c r="I90" s="16"/>
      <c r="J90" s="16"/>
      <c r="K90" s="16"/>
      <c r="L90" s="16">
        <v>1000</v>
      </c>
      <c r="M90" s="5"/>
      <c r="N90" s="5">
        <v>99</v>
      </c>
      <c r="O90" s="5"/>
      <c r="P90" s="5"/>
      <c r="Q90" s="41">
        <f>(M90*10.7+N90*12.9+O90*2.1)/(L90)*100</f>
        <v>127.71000000000001</v>
      </c>
      <c r="R90" s="5"/>
      <c r="S90" s="16" t="s">
        <v>284</v>
      </c>
      <c r="T90" s="17" t="s">
        <v>250</v>
      </c>
      <c r="U90" s="2"/>
      <c r="V90" s="7"/>
      <c r="W90" s="7"/>
      <c r="X90" s="59"/>
      <c r="Y90" s="59"/>
    </row>
    <row r="91" spans="1:25" s="10" customFormat="1" ht="43.2" x14ac:dyDescent="0.3">
      <c r="A91" s="6">
        <v>67</v>
      </c>
      <c r="B91" s="9" t="s">
        <v>50</v>
      </c>
      <c r="C91" s="4" t="s">
        <v>3</v>
      </c>
      <c r="D91" s="5" t="s">
        <v>382</v>
      </c>
      <c r="E91" s="4" t="s">
        <v>159</v>
      </c>
      <c r="F91" s="9">
        <v>1241</v>
      </c>
      <c r="G91" s="67"/>
      <c r="H91" s="67"/>
      <c r="I91" s="67"/>
      <c r="J91" s="67"/>
      <c r="K91" s="67"/>
      <c r="L91" s="67">
        <v>1241</v>
      </c>
      <c r="M91" s="5"/>
      <c r="N91" s="5">
        <v>106</v>
      </c>
      <c r="O91" s="5"/>
      <c r="P91" s="5"/>
      <c r="Q91" s="41">
        <f>(M91*10.7+N91*12.9+O91*2.1)/(L91)*100</f>
        <v>110.1853344077357</v>
      </c>
      <c r="R91" s="5"/>
      <c r="S91" s="16" t="s">
        <v>284</v>
      </c>
      <c r="T91" s="17" t="s">
        <v>249</v>
      </c>
      <c r="U91" s="6"/>
      <c r="X91" s="59"/>
      <c r="Y91" s="59"/>
    </row>
    <row r="92" spans="1:25" s="10" customFormat="1" ht="43.2" x14ac:dyDescent="0.3">
      <c r="A92" s="6">
        <v>59</v>
      </c>
      <c r="B92" s="1" t="s">
        <v>438</v>
      </c>
      <c r="C92" s="4" t="s">
        <v>3</v>
      </c>
      <c r="D92" s="5" t="s">
        <v>383</v>
      </c>
      <c r="E92" s="4" t="s">
        <v>152</v>
      </c>
      <c r="F92" s="9">
        <v>1943.8</v>
      </c>
      <c r="G92" s="67">
        <v>1933.9</v>
      </c>
      <c r="H92" s="67"/>
      <c r="I92" s="67"/>
      <c r="J92" s="67"/>
      <c r="K92" s="67">
        <v>1933.9</v>
      </c>
      <c r="L92" s="67">
        <v>9.9</v>
      </c>
      <c r="M92" s="5"/>
      <c r="N92" s="5">
        <v>200</v>
      </c>
      <c r="O92" s="5"/>
      <c r="P92" s="5"/>
      <c r="Q92" s="41">
        <f>(M92*10.7+N92*12.9+O92*2.1)/(L92)*100</f>
        <v>26060.606060606064</v>
      </c>
      <c r="R92" s="5"/>
      <c r="S92" s="16" t="s">
        <v>246</v>
      </c>
      <c r="T92" s="17" t="s">
        <v>248</v>
      </c>
      <c r="U92" s="6" t="s">
        <v>440</v>
      </c>
      <c r="X92" s="59"/>
      <c r="Y92" s="59"/>
    </row>
    <row r="93" spans="1:25" s="40" customFormat="1" x14ac:dyDescent="0.3">
      <c r="A93" s="33"/>
      <c r="B93" s="33" t="s">
        <v>275</v>
      </c>
      <c r="C93" s="35"/>
      <c r="D93" s="52"/>
      <c r="E93" s="35"/>
      <c r="F93" s="34"/>
      <c r="G93" s="75"/>
      <c r="H93" s="75"/>
      <c r="I93" s="75"/>
      <c r="J93" s="75"/>
      <c r="K93" s="75"/>
      <c r="L93" s="75"/>
      <c r="M93" s="36"/>
      <c r="N93" s="36"/>
      <c r="O93" s="36"/>
      <c r="P93" s="36"/>
      <c r="Q93" s="37"/>
      <c r="R93" s="38"/>
      <c r="S93" s="69"/>
      <c r="T93" s="70"/>
      <c r="U93" s="39"/>
      <c r="X93" s="60"/>
      <c r="Y93" s="60"/>
    </row>
    <row r="94" spans="1:25" s="28" customFormat="1" ht="55.8" x14ac:dyDescent="0.3">
      <c r="A94" s="6">
        <v>20</v>
      </c>
      <c r="B94" s="9" t="s">
        <v>79</v>
      </c>
      <c r="C94" s="4" t="s">
        <v>18</v>
      </c>
      <c r="D94" s="25" t="s">
        <v>384</v>
      </c>
      <c r="E94" s="4" t="s">
        <v>200</v>
      </c>
      <c r="F94" s="9">
        <v>30.2</v>
      </c>
      <c r="G94" s="67"/>
      <c r="H94" s="67"/>
      <c r="I94" s="67"/>
      <c r="J94" s="67"/>
      <c r="K94" s="67"/>
      <c r="L94" s="67">
        <v>10.6</v>
      </c>
      <c r="M94" s="25">
        <v>64</v>
      </c>
      <c r="N94" s="25">
        <v>13</v>
      </c>
      <c r="O94" s="25">
        <v>120</v>
      </c>
      <c r="P94" s="25"/>
      <c r="Q94" s="41">
        <f t="shared" ref="Q94:Q115" si="6">(M94*10.7+N94*12.9+O94*2.1)/(L94)*100</f>
        <v>10419.811320754716</v>
      </c>
      <c r="R94" s="25"/>
      <c r="S94" s="67" t="s">
        <v>284</v>
      </c>
      <c r="T94" s="68" t="s">
        <v>250</v>
      </c>
      <c r="U94" s="3"/>
      <c r="V94" s="30"/>
      <c r="W94" s="30"/>
      <c r="X94" s="61"/>
      <c r="Y94" s="61"/>
    </row>
    <row r="95" spans="1:25" s="29" customFormat="1" ht="55.8" x14ac:dyDescent="0.3">
      <c r="A95" s="6">
        <v>30</v>
      </c>
      <c r="B95" s="9" t="s">
        <v>88</v>
      </c>
      <c r="C95" s="4" t="s">
        <v>18</v>
      </c>
      <c r="D95" s="27" t="s">
        <v>385</v>
      </c>
      <c r="E95" s="4" t="s">
        <v>209</v>
      </c>
      <c r="F95" s="9">
        <v>30.09</v>
      </c>
      <c r="G95" s="67"/>
      <c r="H95" s="67"/>
      <c r="I95" s="67"/>
      <c r="J95" s="67"/>
      <c r="K95" s="67"/>
      <c r="L95" s="67">
        <v>5.24</v>
      </c>
      <c r="M95" s="25">
        <v>29</v>
      </c>
      <c r="N95" s="25"/>
      <c r="O95" s="25">
        <v>148</v>
      </c>
      <c r="P95" s="25"/>
      <c r="Q95" s="41">
        <f t="shared" si="6"/>
        <v>11853.053435114502</v>
      </c>
      <c r="R95" s="25"/>
      <c r="S95" s="67" t="s">
        <v>284</v>
      </c>
      <c r="T95" s="68" t="s">
        <v>250</v>
      </c>
      <c r="U95" s="3"/>
      <c r="V95" s="30"/>
      <c r="W95" s="30"/>
      <c r="X95" s="61"/>
      <c r="Y95" s="61"/>
    </row>
    <row r="96" spans="1:25" s="30" customFormat="1" ht="55.8" x14ac:dyDescent="0.3">
      <c r="A96" s="2">
        <v>4</v>
      </c>
      <c r="B96" s="3" t="s">
        <v>64</v>
      </c>
      <c r="C96" s="4" t="s">
        <v>18</v>
      </c>
      <c r="D96" s="26" t="s">
        <v>386</v>
      </c>
      <c r="E96" s="4" t="s">
        <v>184</v>
      </c>
      <c r="F96" s="5">
        <v>254.5</v>
      </c>
      <c r="G96" s="16"/>
      <c r="H96" s="16"/>
      <c r="I96" s="16"/>
      <c r="J96" s="16"/>
      <c r="K96" s="16"/>
      <c r="L96" s="16">
        <v>254.5</v>
      </c>
      <c r="M96" s="25"/>
      <c r="N96" s="25"/>
      <c r="O96" s="25"/>
      <c r="P96" s="25"/>
      <c r="Q96" s="41">
        <f t="shared" si="6"/>
        <v>0</v>
      </c>
      <c r="R96" s="25">
        <v>254.5</v>
      </c>
      <c r="S96" s="67" t="s">
        <v>284</v>
      </c>
      <c r="T96" s="68" t="s">
        <v>246</v>
      </c>
      <c r="U96" s="3" t="s">
        <v>439</v>
      </c>
      <c r="X96" s="61"/>
      <c r="Y96" s="61"/>
    </row>
    <row r="97" spans="1:25" s="28" customFormat="1" ht="55.8" x14ac:dyDescent="0.3">
      <c r="A97" s="6">
        <v>5</v>
      </c>
      <c r="B97" s="9" t="s">
        <v>65</v>
      </c>
      <c r="C97" s="4" t="s">
        <v>18</v>
      </c>
      <c r="D97" s="25"/>
      <c r="E97" s="4" t="s">
        <v>185</v>
      </c>
      <c r="F97" s="5">
        <v>325</v>
      </c>
      <c r="G97" s="16">
        <v>325</v>
      </c>
      <c r="H97" s="16"/>
      <c r="I97" s="16"/>
      <c r="J97" s="16"/>
      <c r="K97" s="16"/>
      <c r="L97" s="16"/>
      <c r="M97" s="25">
        <v>20</v>
      </c>
      <c r="N97" s="25">
        <v>37</v>
      </c>
      <c r="O97" s="25">
        <v>185</v>
      </c>
      <c r="P97" s="25"/>
      <c r="Q97" s="53" t="e">
        <f t="shared" si="6"/>
        <v>#DIV/0!</v>
      </c>
      <c r="R97" s="25"/>
      <c r="S97" s="67" t="s">
        <v>249</v>
      </c>
      <c r="T97" s="68" t="s">
        <v>247</v>
      </c>
      <c r="U97" s="9"/>
      <c r="X97" s="61"/>
      <c r="Y97" s="61"/>
    </row>
    <row r="98" spans="1:25" s="30" customFormat="1" ht="55.8" x14ac:dyDescent="0.3">
      <c r="A98" s="6">
        <v>22</v>
      </c>
      <c r="B98" s="9" t="s">
        <v>81</v>
      </c>
      <c r="C98" s="4" t="s">
        <v>18</v>
      </c>
      <c r="D98" s="26" t="s">
        <v>387</v>
      </c>
      <c r="E98" s="4" t="s">
        <v>202</v>
      </c>
      <c r="F98" s="9">
        <v>30.3</v>
      </c>
      <c r="G98" s="67"/>
      <c r="H98" s="67"/>
      <c r="I98" s="67"/>
      <c r="J98" s="67"/>
      <c r="K98" s="67"/>
      <c r="L98" s="67">
        <v>12.3</v>
      </c>
      <c r="M98" s="25">
        <v>87</v>
      </c>
      <c r="N98" s="25">
        <v>22</v>
      </c>
      <c r="O98" s="25">
        <v>132</v>
      </c>
      <c r="P98" s="25"/>
      <c r="Q98" s="41">
        <f t="shared" si="6"/>
        <v>12129.268292682927</v>
      </c>
      <c r="R98" s="25"/>
      <c r="S98" s="67" t="s">
        <v>284</v>
      </c>
      <c r="T98" s="68" t="s">
        <v>250</v>
      </c>
      <c r="U98" s="3"/>
      <c r="X98" s="61"/>
      <c r="Y98" s="61"/>
    </row>
    <row r="99" spans="1:25" s="30" customFormat="1" ht="55.8" x14ac:dyDescent="0.3">
      <c r="A99" s="6">
        <v>26</v>
      </c>
      <c r="B99" s="9" t="s">
        <v>85</v>
      </c>
      <c r="C99" s="4" t="s">
        <v>18</v>
      </c>
      <c r="D99" s="26" t="s">
        <v>388</v>
      </c>
      <c r="E99" s="4" t="s">
        <v>206</v>
      </c>
      <c r="F99" s="9">
        <v>30.4</v>
      </c>
      <c r="G99" s="67"/>
      <c r="H99" s="67"/>
      <c r="I99" s="67"/>
      <c r="J99" s="67"/>
      <c r="K99" s="67"/>
      <c r="L99" s="67">
        <v>14.6</v>
      </c>
      <c r="M99" s="25">
        <v>26</v>
      </c>
      <c r="N99" s="25">
        <v>1</v>
      </c>
      <c r="O99" s="25">
        <v>62</v>
      </c>
      <c r="P99" s="25"/>
      <c r="Q99" s="41">
        <f t="shared" si="6"/>
        <v>2885.6164383561641</v>
      </c>
      <c r="R99" s="25"/>
      <c r="S99" s="67" t="s">
        <v>284</v>
      </c>
      <c r="T99" s="68" t="s">
        <v>250</v>
      </c>
      <c r="U99" s="3"/>
      <c r="X99" s="61"/>
      <c r="Y99" s="61"/>
    </row>
    <row r="100" spans="1:25" s="30" customFormat="1" ht="55.8" x14ac:dyDescent="0.3">
      <c r="A100" s="2">
        <v>6</v>
      </c>
      <c r="B100" s="3" t="s">
        <v>66</v>
      </c>
      <c r="C100" s="4" t="s">
        <v>18</v>
      </c>
      <c r="D100" s="26" t="s">
        <v>389</v>
      </c>
      <c r="E100" s="4" t="s">
        <v>186</v>
      </c>
      <c r="F100" s="8">
        <v>30.02</v>
      </c>
      <c r="G100" s="76"/>
      <c r="H100" s="76"/>
      <c r="I100" s="76"/>
      <c r="J100" s="76"/>
      <c r="K100" s="76"/>
      <c r="L100" s="76">
        <v>18.059999999999999</v>
      </c>
      <c r="M100" s="25"/>
      <c r="N100" s="25"/>
      <c r="O100" s="25"/>
      <c r="P100" s="25"/>
      <c r="Q100" s="41">
        <f t="shared" si="6"/>
        <v>0</v>
      </c>
      <c r="R100" s="25">
        <v>18.059999999999999</v>
      </c>
      <c r="S100" s="67" t="s">
        <v>284</v>
      </c>
      <c r="T100" s="68" t="s">
        <v>246</v>
      </c>
      <c r="U100" s="3" t="s">
        <v>439</v>
      </c>
      <c r="X100" s="61"/>
      <c r="Y100" s="61"/>
    </row>
    <row r="101" spans="1:25" s="30" customFormat="1" ht="55.8" x14ac:dyDescent="0.3">
      <c r="A101" s="2">
        <v>7</v>
      </c>
      <c r="B101" s="3" t="s">
        <v>67</v>
      </c>
      <c r="C101" s="4" t="s">
        <v>18</v>
      </c>
      <c r="D101" s="26" t="s">
        <v>390</v>
      </c>
      <c r="E101" s="4" t="s">
        <v>187</v>
      </c>
      <c r="F101" s="8">
        <v>208.9</v>
      </c>
      <c r="G101" s="16"/>
      <c r="H101" s="16"/>
      <c r="I101" s="16"/>
      <c r="J101" s="16"/>
      <c r="K101" s="16"/>
      <c r="L101" s="76">
        <v>202.2</v>
      </c>
      <c r="M101" s="25">
        <v>54</v>
      </c>
      <c r="N101" s="25">
        <v>44</v>
      </c>
      <c r="O101" s="25">
        <v>106</v>
      </c>
      <c r="P101" s="25"/>
      <c r="Q101" s="41">
        <f t="shared" si="6"/>
        <v>676.55786350148367</v>
      </c>
      <c r="R101" s="25"/>
      <c r="S101" s="67" t="s">
        <v>284</v>
      </c>
      <c r="T101" s="68" t="s">
        <v>250</v>
      </c>
      <c r="U101" s="3"/>
      <c r="X101" s="61"/>
      <c r="Y101" s="61"/>
    </row>
    <row r="102" spans="1:25" s="30" customFormat="1" ht="55.8" x14ac:dyDescent="0.3">
      <c r="A102" s="6">
        <v>21</v>
      </c>
      <c r="B102" s="9" t="s">
        <v>80</v>
      </c>
      <c r="C102" s="4" t="s">
        <v>18</v>
      </c>
      <c r="D102" s="26" t="s">
        <v>391</v>
      </c>
      <c r="E102" s="4" t="s">
        <v>201</v>
      </c>
      <c r="F102" s="9">
        <v>30.3</v>
      </c>
      <c r="G102" s="67"/>
      <c r="H102" s="67"/>
      <c r="I102" s="67"/>
      <c r="J102" s="67"/>
      <c r="K102" s="67"/>
      <c r="L102" s="67">
        <v>15.6</v>
      </c>
      <c r="M102" s="25">
        <v>71</v>
      </c>
      <c r="N102" s="25">
        <v>37</v>
      </c>
      <c r="O102" s="25">
        <v>91</v>
      </c>
      <c r="P102" s="25"/>
      <c r="Q102" s="41">
        <f t="shared" si="6"/>
        <v>9154.4871794871797</v>
      </c>
      <c r="R102" s="25"/>
      <c r="S102" s="67" t="s">
        <v>284</v>
      </c>
      <c r="T102" s="68" t="s">
        <v>250</v>
      </c>
      <c r="U102" s="3"/>
      <c r="X102" s="61"/>
      <c r="Y102" s="61"/>
    </row>
    <row r="103" spans="1:25" s="30" customFormat="1" ht="55.8" x14ac:dyDescent="0.3">
      <c r="A103" s="2">
        <v>8</v>
      </c>
      <c r="B103" s="3" t="s">
        <v>68</v>
      </c>
      <c r="C103" s="4" t="s">
        <v>18</v>
      </c>
      <c r="D103" s="26" t="s">
        <v>392</v>
      </c>
      <c r="E103" s="4" t="s">
        <v>188</v>
      </c>
      <c r="F103" s="5">
        <v>40</v>
      </c>
      <c r="G103" s="16"/>
      <c r="H103" s="16"/>
      <c r="I103" s="16"/>
      <c r="J103" s="16"/>
      <c r="K103" s="16"/>
      <c r="L103" s="16">
        <v>19.2</v>
      </c>
      <c r="M103" s="25">
        <v>19</v>
      </c>
      <c r="N103" s="25"/>
      <c r="O103" s="25"/>
      <c r="P103" s="25"/>
      <c r="Q103" s="41">
        <f t="shared" si="6"/>
        <v>1058.8541666666665</v>
      </c>
      <c r="R103" s="25"/>
      <c r="S103" s="67" t="s">
        <v>284</v>
      </c>
      <c r="T103" s="68" t="s">
        <v>250</v>
      </c>
      <c r="U103" s="3"/>
      <c r="X103" s="61"/>
      <c r="Y103" s="61"/>
    </row>
    <row r="104" spans="1:25" s="30" customFormat="1" ht="55.8" x14ac:dyDescent="0.3">
      <c r="A104" s="6">
        <v>9</v>
      </c>
      <c r="B104" s="9" t="s">
        <v>69</v>
      </c>
      <c r="C104" s="4" t="s">
        <v>18</v>
      </c>
      <c r="D104" s="26" t="s">
        <v>393</v>
      </c>
      <c r="E104" s="4" t="s">
        <v>189</v>
      </c>
      <c r="F104" s="5">
        <v>251.6</v>
      </c>
      <c r="G104" s="16">
        <v>70.3</v>
      </c>
      <c r="H104" s="16"/>
      <c r="I104" s="16"/>
      <c r="J104" s="16"/>
      <c r="K104" s="16"/>
      <c r="L104" s="16">
        <v>181.3</v>
      </c>
      <c r="M104" s="25">
        <v>16</v>
      </c>
      <c r="N104" s="25"/>
      <c r="O104" s="25">
        <v>21</v>
      </c>
      <c r="P104" s="25"/>
      <c r="Q104" s="41">
        <f t="shared" si="6"/>
        <v>118.75344732487588</v>
      </c>
      <c r="R104" s="25"/>
      <c r="S104" s="67" t="s">
        <v>249</v>
      </c>
      <c r="T104" s="68" t="s">
        <v>250</v>
      </c>
      <c r="U104" s="3"/>
      <c r="X104" s="61"/>
      <c r="Y104" s="61"/>
    </row>
    <row r="105" spans="1:25" s="30" customFormat="1" ht="55.8" x14ac:dyDescent="0.3">
      <c r="A105" s="6">
        <v>10</v>
      </c>
      <c r="B105" s="9" t="s">
        <v>70</v>
      </c>
      <c r="C105" s="4" t="s">
        <v>18</v>
      </c>
      <c r="D105" s="26" t="s">
        <v>394</v>
      </c>
      <c r="E105" s="4" t="s">
        <v>190</v>
      </c>
      <c r="F105" s="5">
        <v>30</v>
      </c>
      <c r="G105" s="16"/>
      <c r="H105" s="16"/>
      <c r="I105" s="16"/>
      <c r="J105" s="16"/>
      <c r="K105" s="16"/>
      <c r="L105" s="16">
        <v>18.3</v>
      </c>
      <c r="M105" s="25">
        <v>57</v>
      </c>
      <c r="N105" s="25">
        <v>2</v>
      </c>
      <c r="O105" s="25">
        <v>58</v>
      </c>
      <c r="P105" s="25"/>
      <c r="Q105" s="41">
        <f t="shared" si="6"/>
        <v>4139.3442622950815</v>
      </c>
      <c r="R105" s="25"/>
      <c r="S105" s="67" t="s">
        <v>284</v>
      </c>
      <c r="T105" s="68" t="s">
        <v>250</v>
      </c>
      <c r="U105" s="3"/>
      <c r="X105" s="61"/>
      <c r="Y105" s="61"/>
    </row>
    <row r="106" spans="1:25" s="30" customFormat="1" ht="55.8" x14ac:dyDescent="0.3">
      <c r="A106" s="6">
        <v>32</v>
      </c>
      <c r="B106" s="9" t="s">
        <v>89</v>
      </c>
      <c r="C106" s="4" t="s">
        <v>18</v>
      </c>
      <c r="D106" s="26" t="s">
        <v>395</v>
      </c>
      <c r="E106" s="4" t="s">
        <v>210</v>
      </c>
      <c r="F106" s="9">
        <v>30.7</v>
      </c>
      <c r="G106" s="67"/>
      <c r="H106" s="67"/>
      <c r="I106" s="67"/>
      <c r="J106" s="67"/>
      <c r="K106" s="67"/>
      <c r="L106" s="67">
        <v>7.8</v>
      </c>
      <c r="M106" s="25"/>
      <c r="N106" s="25"/>
      <c r="O106" s="25">
        <v>88</v>
      </c>
      <c r="P106" s="25"/>
      <c r="Q106" s="41">
        <f t="shared" si="6"/>
        <v>2369.2307692307695</v>
      </c>
      <c r="R106" s="25"/>
      <c r="S106" s="67" t="s">
        <v>284</v>
      </c>
      <c r="T106" s="68" t="s">
        <v>250</v>
      </c>
      <c r="U106" s="3"/>
      <c r="X106" s="61"/>
      <c r="Y106" s="61"/>
    </row>
    <row r="107" spans="1:25" s="30" customFormat="1" ht="55.8" x14ac:dyDescent="0.3">
      <c r="A107" s="6">
        <v>29</v>
      </c>
      <c r="B107" s="9" t="s">
        <v>87</v>
      </c>
      <c r="C107" s="4" t="s">
        <v>18</v>
      </c>
      <c r="D107" s="26" t="s">
        <v>396</v>
      </c>
      <c r="E107" s="4" t="s">
        <v>208</v>
      </c>
      <c r="F107" s="9">
        <v>30.26</v>
      </c>
      <c r="G107" s="67"/>
      <c r="H107" s="67"/>
      <c r="I107" s="67"/>
      <c r="J107" s="67"/>
      <c r="K107" s="67"/>
      <c r="L107" s="67">
        <v>10.43</v>
      </c>
      <c r="M107" s="25">
        <v>62</v>
      </c>
      <c r="N107" s="25">
        <v>1</v>
      </c>
      <c r="O107" s="25">
        <v>40</v>
      </c>
      <c r="P107" s="25"/>
      <c r="Q107" s="41">
        <f t="shared" si="6"/>
        <v>7289.5493767976986</v>
      </c>
      <c r="R107" s="25"/>
      <c r="S107" s="67" t="s">
        <v>284</v>
      </c>
      <c r="T107" s="68" t="s">
        <v>250</v>
      </c>
      <c r="U107" s="3"/>
      <c r="X107" s="61"/>
      <c r="Y107" s="61"/>
    </row>
    <row r="108" spans="1:25" s="30" customFormat="1" ht="55.8" x14ac:dyDescent="0.3">
      <c r="A108" s="6">
        <v>33</v>
      </c>
      <c r="B108" s="9" t="s">
        <v>90</v>
      </c>
      <c r="C108" s="4" t="s">
        <v>18</v>
      </c>
      <c r="D108" s="26" t="s">
        <v>397</v>
      </c>
      <c r="E108" s="4" t="s">
        <v>211</v>
      </c>
      <c r="F108" s="9">
        <v>30.95</v>
      </c>
      <c r="G108" s="67"/>
      <c r="H108" s="67"/>
      <c r="I108" s="67"/>
      <c r="J108" s="67"/>
      <c r="K108" s="67"/>
      <c r="L108" s="67">
        <v>14.52</v>
      </c>
      <c r="M108" s="25">
        <v>47</v>
      </c>
      <c r="N108" s="25"/>
      <c r="O108" s="25"/>
      <c r="P108" s="25"/>
      <c r="Q108" s="41">
        <f t="shared" si="6"/>
        <v>3463.4986225895318</v>
      </c>
      <c r="R108" s="25"/>
      <c r="S108" s="67" t="s">
        <v>284</v>
      </c>
      <c r="T108" s="68" t="s">
        <v>250</v>
      </c>
      <c r="U108" s="9"/>
      <c r="X108" s="61"/>
      <c r="Y108" s="61"/>
    </row>
    <row r="109" spans="1:25" s="30" customFormat="1" ht="55.8" x14ac:dyDescent="0.3">
      <c r="A109" s="6">
        <v>18</v>
      </c>
      <c r="B109" s="9" t="s">
        <v>17</v>
      </c>
      <c r="C109" s="4" t="s">
        <v>18</v>
      </c>
      <c r="D109" s="26" t="s">
        <v>398</v>
      </c>
      <c r="E109" s="4" t="s">
        <v>120</v>
      </c>
      <c r="F109" s="9">
        <v>80</v>
      </c>
      <c r="G109" s="67"/>
      <c r="H109" s="67"/>
      <c r="I109" s="67"/>
      <c r="J109" s="67"/>
      <c r="K109" s="67"/>
      <c r="L109" s="67">
        <v>80</v>
      </c>
      <c r="M109" s="5">
        <v>238</v>
      </c>
      <c r="N109" s="5">
        <v>6</v>
      </c>
      <c r="O109" s="5">
        <v>451</v>
      </c>
      <c r="P109" s="5"/>
      <c r="Q109" s="41">
        <f t="shared" si="6"/>
        <v>4463.875</v>
      </c>
      <c r="R109" s="5"/>
      <c r="S109" s="67" t="s">
        <v>284</v>
      </c>
      <c r="T109" s="17" t="s">
        <v>250</v>
      </c>
      <c r="U109" s="6"/>
      <c r="V109" s="10"/>
      <c r="W109" s="10"/>
      <c r="X109" s="61"/>
      <c r="Y109" s="61"/>
    </row>
    <row r="110" spans="1:25" s="30" customFormat="1" ht="55.8" x14ac:dyDescent="0.3">
      <c r="A110" s="6">
        <v>11</v>
      </c>
      <c r="B110" s="9" t="s">
        <v>71</v>
      </c>
      <c r="C110" s="4" t="s">
        <v>18</v>
      </c>
      <c r="D110" s="26" t="s">
        <v>399</v>
      </c>
      <c r="E110" s="4" t="s">
        <v>191</v>
      </c>
      <c r="F110" s="5">
        <v>75.2</v>
      </c>
      <c r="G110" s="16"/>
      <c r="H110" s="16"/>
      <c r="I110" s="16"/>
      <c r="J110" s="16"/>
      <c r="K110" s="16"/>
      <c r="L110" s="16">
        <v>75.2</v>
      </c>
      <c r="M110" s="25">
        <v>6</v>
      </c>
      <c r="N110" s="25"/>
      <c r="O110" s="25">
        <v>33</v>
      </c>
      <c r="P110" s="25"/>
      <c r="Q110" s="41">
        <f t="shared" si="6"/>
        <v>177.52659574468083</v>
      </c>
      <c r="R110" s="25"/>
      <c r="S110" s="67" t="s">
        <v>284</v>
      </c>
      <c r="T110" s="68" t="s">
        <v>250</v>
      </c>
      <c r="U110" s="3"/>
      <c r="X110" s="61"/>
      <c r="Y110" s="61"/>
    </row>
    <row r="111" spans="1:25" s="30" customFormat="1" ht="55.8" x14ac:dyDescent="0.3">
      <c r="A111" s="6">
        <v>19</v>
      </c>
      <c r="B111" s="9" t="s">
        <v>78</v>
      </c>
      <c r="C111" s="4" t="s">
        <v>18</v>
      </c>
      <c r="D111" s="26" t="s">
        <v>400</v>
      </c>
      <c r="E111" s="4" t="s">
        <v>245</v>
      </c>
      <c r="F111" s="9">
        <v>30.4</v>
      </c>
      <c r="G111" s="67"/>
      <c r="H111" s="67"/>
      <c r="I111" s="67"/>
      <c r="J111" s="67"/>
      <c r="K111" s="67"/>
      <c r="L111" s="67">
        <v>12.7</v>
      </c>
      <c r="M111" s="25">
        <v>36</v>
      </c>
      <c r="N111" s="25"/>
      <c r="O111" s="25"/>
      <c r="P111" s="25"/>
      <c r="Q111" s="41">
        <f t="shared" si="6"/>
        <v>3033.070866141732</v>
      </c>
      <c r="R111" s="25"/>
      <c r="S111" s="67" t="s">
        <v>284</v>
      </c>
      <c r="T111" s="68" t="s">
        <v>250</v>
      </c>
      <c r="U111" s="3"/>
      <c r="X111" s="61"/>
      <c r="Y111" s="61"/>
    </row>
    <row r="112" spans="1:25" s="30" customFormat="1" ht="55.8" x14ac:dyDescent="0.3">
      <c r="A112" s="6">
        <v>12</v>
      </c>
      <c r="B112" s="9" t="s">
        <v>72</v>
      </c>
      <c r="C112" s="4" t="s">
        <v>18</v>
      </c>
      <c r="D112" s="26" t="s">
        <v>401</v>
      </c>
      <c r="E112" s="4" t="s">
        <v>192</v>
      </c>
      <c r="F112" s="5">
        <v>255.4</v>
      </c>
      <c r="G112" s="16"/>
      <c r="H112" s="16"/>
      <c r="I112" s="16"/>
      <c r="J112" s="16"/>
      <c r="K112" s="16"/>
      <c r="L112" s="16">
        <v>255.4</v>
      </c>
      <c r="M112" s="25">
        <v>147</v>
      </c>
      <c r="N112" s="25"/>
      <c r="O112" s="25"/>
      <c r="P112" s="25"/>
      <c r="Q112" s="41">
        <f t="shared" si="6"/>
        <v>615.85747846515267</v>
      </c>
      <c r="R112" s="25"/>
      <c r="S112" s="67" t="s">
        <v>284</v>
      </c>
      <c r="T112" s="68" t="s">
        <v>250</v>
      </c>
      <c r="U112" s="3"/>
      <c r="X112" s="61"/>
      <c r="Y112" s="61"/>
    </row>
    <row r="113" spans="1:25" s="30" customFormat="1" ht="55.8" x14ac:dyDescent="0.3">
      <c r="A113" s="6">
        <v>16</v>
      </c>
      <c r="B113" s="9" t="s">
        <v>76</v>
      </c>
      <c r="C113" s="4" t="s">
        <v>18</v>
      </c>
      <c r="D113" s="26" t="s">
        <v>402</v>
      </c>
      <c r="E113" s="4" t="s">
        <v>196</v>
      </c>
      <c r="F113" s="9">
        <v>30.5</v>
      </c>
      <c r="G113" s="67"/>
      <c r="H113" s="67"/>
      <c r="I113" s="67"/>
      <c r="J113" s="67"/>
      <c r="K113" s="67"/>
      <c r="L113" s="67">
        <v>7.3</v>
      </c>
      <c r="M113" s="25">
        <v>112</v>
      </c>
      <c r="N113" s="25"/>
      <c r="O113" s="25"/>
      <c r="P113" s="25"/>
      <c r="Q113" s="41">
        <f t="shared" si="6"/>
        <v>16416.438356164384</v>
      </c>
      <c r="R113" s="25"/>
      <c r="S113" s="67" t="s">
        <v>284</v>
      </c>
      <c r="T113" s="68" t="s">
        <v>250</v>
      </c>
      <c r="U113" s="3"/>
      <c r="X113" s="61"/>
      <c r="Y113" s="61"/>
    </row>
    <row r="114" spans="1:25" s="30" customFormat="1" ht="55.8" x14ac:dyDescent="0.3">
      <c r="A114" s="6">
        <v>13</v>
      </c>
      <c r="B114" s="9" t="s">
        <v>73</v>
      </c>
      <c r="C114" s="4" t="s">
        <v>18</v>
      </c>
      <c r="D114" s="26" t="s">
        <v>403</v>
      </c>
      <c r="E114" s="4" t="s">
        <v>193</v>
      </c>
      <c r="F114" s="5">
        <v>40</v>
      </c>
      <c r="G114" s="16"/>
      <c r="H114" s="16"/>
      <c r="I114" s="16"/>
      <c r="J114" s="16"/>
      <c r="K114" s="16"/>
      <c r="L114" s="16">
        <v>16.899999999999999</v>
      </c>
      <c r="M114" s="25"/>
      <c r="N114" s="25"/>
      <c r="O114" s="25"/>
      <c r="P114" s="25"/>
      <c r="Q114" s="41">
        <f t="shared" si="6"/>
        <v>0</v>
      </c>
      <c r="R114" s="25">
        <v>16.899999999999999</v>
      </c>
      <c r="S114" s="67" t="s">
        <v>284</v>
      </c>
      <c r="T114" s="68" t="s">
        <v>246</v>
      </c>
      <c r="U114" s="3" t="s">
        <v>439</v>
      </c>
      <c r="X114" s="61"/>
      <c r="Y114" s="61"/>
    </row>
    <row r="115" spans="1:25" s="30" customFormat="1" ht="55.8" x14ac:dyDescent="0.3">
      <c r="A115" s="6">
        <v>14</v>
      </c>
      <c r="B115" s="9" t="s">
        <v>74</v>
      </c>
      <c r="C115" s="4" t="s">
        <v>18</v>
      </c>
      <c r="D115" s="26" t="s">
        <v>404</v>
      </c>
      <c r="E115" s="4" t="s">
        <v>194</v>
      </c>
      <c r="F115" s="5">
        <v>97.5</v>
      </c>
      <c r="G115" s="16"/>
      <c r="H115" s="16"/>
      <c r="I115" s="16"/>
      <c r="J115" s="16"/>
      <c r="K115" s="16"/>
      <c r="L115" s="16">
        <v>97.5</v>
      </c>
      <c r="M115" s="25">
        <v>151</v>
      </c>
      <c r="N115" s="25">
        <v>13</v>
      </c>
      <c r="O115" s="25"/>
      <c r="P115" s="25"/>
      <c r="Q115" s="41">
        <f t="shared" si="6"/>
        <v>1829.1282051282049</v>
      </c>
      <c r="R115" s="25"/>
      <c r="S115" s="67" t="s">
        <v>284</v>
      </c>
      <c r="T115" s="68" t="s">
        <v>250</v>
      </c>
      <c r="U115" s="3"/>
      <c r="X115" s="61"/>
      <c r="Y115" s="61"/>
    </row>
    <row r="116" spans="1:25" s="30" customFormat="1" ht="55.8" x14ac:dyDescent="0.3">
      <c r="A116" s="6">
        <v>17</v>
      </c>
      <c r="B116" s="9" t="s">
        <v>77</v>
      </c>
      <c r="C116" s="4" t="s">
        <v>18</v>
      </c>
      <c r="D116" s="26" t="s">
        <v>405</v>
      </c>
      <c r="E116" s="4" t="s">
        <v>197</v>
      </c>
      <c r="F116" s="9">
        <v>30.43</v>
      </c>
      <c r="G116" s="67"/>
      <c r="H116" s="67"/>
      <c r="I116" s="67"/>
      <c r="J116" s="67"/>
      <c r="K116" s="67"/>
      <c r="L116" s="67">
        <v>13.45</v>
      </c>
      <c r="M116" s="43">
        <v>36</v>
      </c>
      <c r="N116" s="25"/>
      <c r="O116" s="25"/>
      <c r="P116" s="25"/>
      <c r="Q116" s="41">
        <f>(M116*10.7+N116*12.9+O116*2.1)/(L116+L117+L118)*100</f>
        <v>804.84747179272881</v>
      </c>
      <c r="R116" s="25"/>
      <c r="S116" s="67" t="s">
        <v>284</v>
      </c>
      <c r="T116" s="71" t="s">
        <v>250</v>
      </c>
      <c r="U116" s="42"/>
      <c r="X116" s="61"/>
      <c r="Y116" s="61"/>
    </row>
    <row r="117" spans="1:25" s="30" customFormat="1" ht="55.8" x14ac:dyDescent="0.3">
      <c r="A117" s="6">
        <v>18</v>
      </c>
      <c r="B117" s="9" t="s">
        <v>77</v>
      </c>
      <c r="C117" s="4" t="s">
        <v>18</v>
      </c>
      <c r="D117" s="26" t="s">
        <v>406</v>
      </c>
      <c r="E117" s="4" t="s">
        <v>198</v>
      </c>
      <c r="F117" s="9">
        <v>30.22</v>
      </c>
      <c r="G117" s="67"/>
      <c r="H117" s="67"/>
      <c r="I117" s="67"/>
      <c r="J117" s="67"/>
      <c r="K117" s="67"/>
      <c r="L117" s="67">
        <v>17.68</v>
      </c>
      <c r="M117" s="43"/>
      <c r="N117" s="25"/>
      <c r="O117" s="25"/>
      <c r="P117" s="25"/>
      <c r="Q117" s="41">
        <v>804.85</v>
      </c>
      <c r="R117" s="25"/>
      <c r="S117" s="67" t="s">
        <v>284</v>
      </c>
      <c r="T117" s="71" t="s">
        <v>250</v>
      </c>
      <c r="U117" s="42"/>
      <c r="X117" s="61"/>
      <c r="Y117" s="61"/>
    </row>
    <row r="118" spans="1:25" s="30" customFormat="1" ht="55.8" x14ac:dyDescent="0.3">
      <c r="A118" s="6">
        <v>27</v>
      </c>
      <c r="B118" s="9" t="s">
        <v>77</v>
      </c>
      <c r="C118" s="4" t="s">
        <v>18</v>
      </c>
      <c r="D118" s="26" t="s">
        <v>407</v>
      </c>
      <c r="E118" s="4" t="s">
        <v>199</v>
      </c>
      <c r="F118" s="9">
        <v>30.35</v>
      </c>
      <c r="G118" s="67"/>
      <c r="H118" s="67"/>
      <c r="I118" s="67"/>
      <c r="J118" s="67"/>
      <c r="K118" s="67"/>
      <c r="L118" s="67">
        <v>16.73</v>
      </c>
      <c r="M118" s="43"/>
      <c r="N118" s="25"/>
      <c r="O118" s="25"/>
      <c r="P118" s="25"/>
      <c r="Q118" s="41">
        <v>804.85</v>
      </c>
      <c r="R118" s="25"/>
      <c r="S118" s="67" t="s">
        <v>284</v>
      </c>
      <c r="T118" s="71" t="s">
        <v>250</v>
      </c>
      <c r="U118" s="42"/>
      <c r="X118" s="61"/>
      <c r="Y118" s="61"/>
    </row>
    <row r="119" spans="1:25" s="30" customFormat="1" ht="55.8" x14ac:dyDescent="0.3">
      <c r="A119" s="6">
        <v>15</v>
      </c>
      <c r="B119" s="9" t="s">
        <v>75</v>
      </c>
      <c r="C119" s="4" t="s">
        <v>18</v>
      </c>
      <c r="D119" s="26" t="s">
        <v>408</v>
      </c>
      <c r="E119" s="4" t="s">
        <v>195</v>
      </c>
      <c r="F119" s="5">
        <v>55.58</v>
      </c>
      <c r="G119" s="16">
        <v>55.58</v>
      </c>
      <c r="H119" s="16"/>
      <c r="I119" s="16"/>
      <c r="J119" s="16"/>
      <c r="K119" s="16"/>
      <c r="L119" s="16"/>
      <c r="M119" s="25">
        <v>182</v>
      </c>
      <c r="N119" s="25"/>
      <c r="O119" s="25"/>
      <c r="P119" s="25"/>
      <c r="Q119" s="41"/>
      <c r="R119" s="25"/>
      <c r="S119" s="67" t="s">
        <v>246</v>
      </c>
      <c r="T119" s="68" t="s">
        <v>247</v>
      </c>
      <c r="U119" s="3" t="s">
        <v>439</v>
      </c>
      <c r="X119" s="61"/>
      <c r="Y119" s="61"/>
    </row>
    <row r="120" spans="1:25" s="30" customFormat="1" ht="55.8" x14ac:dyDescent="0.3">
      <c r="A120" s="6">
        <v>24</v>
      </c>
      <c r="B120" s="9" t="s">
        <v>83</v>
      </c>
      <c r="C120" s="4" t="s">
        <v>18</v>
      </c>
      <c r="D120" s="26" t="s">
        <v>409</v>
      </c>
      <c r="E120" s="4" t="s">
        <v>204</v>
      </c>
      <c r="F120" s="9">
        <v>30.5</v>
      </c>
      <c r="G120" s="67"/>
      <c r="H120" s="67"/>
      <c r="I120" s="67"/>
      <c r="J120" s="67"/>
      <c r="K120" s="67"/>
      <c r="L120" s="67">
        <v>8.6</v>
      </c>
      <c r="M120" s="25"/>
      <c r="N120" s="25">
        <v>30</v>
      </c>
      <c r="O120" s="25">
        <v>150</v>
      </c>
      <c r="P120" s="25"/>
      <c r="Q120" s="41">
        <f>(M120*10.7+N120*12.9+O120*2.1)/(L120)*100</f>
        <v>8162.7906976744189</v>
      </c>
      <c r="R120" s="25"/>
      <c r="S120" s="67" t="s">
        <v>284</v>
      </c>
      <c r="T120" s="68" t="s">
        <v>250</v>
      </c>
      <c r="U120" s="3"/>
      <c r="X120" s="61"/>
      <c r="Y120" s="61"/>
    </row>
    <row r="121" spans="1:25" s="30" customFormat="1" ht="55.8" x14ac:dyDescent="0.3">
      <c r="A121" s="6">
        <v>28</v>
      </c>
      <c r="B121" s="9" t="s">
        <v>86</v>
      </c>
      <c r="C121" s="4" t="s">
        <v>18</v>
      </c>
      <c r="D121" s="26" t="s">
        <v>410</v>
      </c>
      <c r="E121" s="4" t="s">
        <v>207</v>
      </c>
      <c r="F121" s="9">
        <v>30.25</v>
      </c>
      <c r="G121" s="67"/>
      <c r="H121" s="67"/>
      <c r="I121" s="67"/>
      <c r="J121" s="67"/>
      <c r="K121" s="67"/>
      <c r="L121" s="67">
        <v>14.23</v>
      </c>
      <c r="M121" s="25">
        <v>3</v>
      </c>
      <c r="N121" s="25"/>
      <c r="O121" s="25"/>
      <c r="P121" s="25"/>
      <c r="Q121" s="41">
        <f>(M121*10.7+N121*12.9+O121*2.1)/(L121)*100</f>
        <v>225.57976106816579</v>
      </c>
      <c r="R121" s="25"/>
      <c r="S121" s="67" t="s">
        <v>284</v>
      </c>
      <c r="T121" s="68" t="s">
        <v>250</v>
      </c>
      <c r="U121" s="3"/>
      <c r="X121" s="61"/>
      <c r="Y121" s="61"/>
    </row>
    <row r="122" spans="1:25" s="30" customFormat="1" ht="55.8" x14ac:dyDescent="0.3">
      <c r="A122" s="6">
        <v>25</v>
      </c>
      <c r="B122" s="9" t="s">
        <v>84</v>
      </c>
      <c r="C122" s="4" t="s">
        <v>18</v>
      </c>
      <c r="D122" s="26" t="s">
        <v>411</v>
      </c>
      <c r="E122" s="4" t="s">
        <v>205</v>
      </c>
      <c r="F122" s="9">
        <v>30.3</v>
      </c>
      <c r="G122" s="67"/>
      <c r="H122" s="67"/>
      <c r="I122" s="67"/>
      <c r="J122" s="67"/>
      <c r="K122" s="67"/>
      <c r="L122" s="67">
        <v>6</v>
      </c>
      <c r="M122" s="25">
        <v>45</v>
      </c>
      <c r="N122" s="25">
        <v>1</v>
      </c>
      <c r="O122" s="25">
        <v>41</v>
      </c>
      <c r="P122" s="25"/>
      <c r="Q122" s="41">
        <f>(M122*10.7+N122*12.9+O122*2.1)/(L122)*100</f>
        <v>9674.9999999999982</v>
      </c>
      <c r="R122" s="25"/>
      <c r="S122" s="67" t="s">
        <v>284</v>
      </c>
      <c r="T122" s="68" t="s">
        <v>250</v>
      </c>
      <c r="U122" s="3"/>
      <c r="X122" s="61"/>
      <c r="Y122" s="61"/>
    </row>
    <row r="123" spans="1:25" s="30" customFormat="1" ht="55.8" x14ac:dyDescent="0.3">
      <c r="A123" s="6">
        <v>23</v>
      </c>
      <c r="B123" s="9" t="s">
        <v>82</v>
      </c>
      <c r="C123" s="4" t="s">
        <v>18</v>
      </c>
      <c r="D123" s="26" t="s">
        <v>412</v>
      </c>
      <c r="E123" s="4" t="s">
        <v>203</v>
      </c>
      <c r="F123" s="9">
        <v>30.4</v>
      </c>
      <c r="G123" s="67"/>
      <c r="H123" s="67"/>
      <c r="I123" s="67"/>
      <c r="J123" s="67"/>
      <c r="K123" s="67"/>
      <c r="L123" s="67">
        <v>10.9</v>
      </c>
      <c r="M123" s="25">
        <v>4</v>
      </c>
      <c r="N123" s="25"/>
      <c r="O123" s="25">
        <v>11</v>
      </c>
      <c r="P123" s="25"/>
      <c r="Q123" s="41">
        <f>(M123*10.7+N123*12.9+O123*2.1)/(L123)*100</f>
        <v>604.58715596330285</v>
      </c>
      <c r="R123" s="25"/>
      <c r="S123" s="67" t="s">
        <v>284</v>
      </c>
      <c r="T123" s="68" t="s">
        <v>250</v>
      </c>
      <c r="U123" s="3"/>
      <c r="X123" s="61"/>
      <c r="Y123" s="61"/>
    </row>
    <row r="124" spans="1:25" s="40" customFormat="1" x14ac:dyDescent="0.3">
      <c r="A124" s="33"/>
      <c r="B124" s="33" t="s">
        <v>277</v>
      </c>
      <c r="C124" s="35"/>
      <c r="D124" s="52"/>
      <c r="E124" s="35"/>
      <c r="F124" s="34"/>
      <c r="G124" s="75"/>
      <c r="H124" s="75"/>
      <c r="I124" s="75"/>
      <c r="J124" s="75"/>
      <c r="K124" s="75"/>
      <c r="L124" s="75"/>
      <c r="M124" s="36"/>
      <c r="N124" s="36"/>
      <c r="O124" s="36"/>
      <c r="P124" s="36"/>
      <c r="Q124" s="37"/>
      <c r="R124" s="38"/>
      <c r="S124" s="69"/>
      <c r="T124" s="70"/>
      <c r="U124" s="39"/>
      <c r="X124" s="60"/>
      <c r="Y124" s="60"/>
    </row>
    <row r="125" spans="1:25" s="30" customFormat="1" ht="57.6" x14ac:dyDescent="0.3">
      <c r="A125" s="6">
        <v>75</v>
      </c>
      <c r="B125" s="1" t="s">
        <v>168</v>
      </c>
      <c r="C125" s="4" t="s">
        <v>7</v>
      </c>
      <c r="D125" s="26" t="s">
        <v>413</v>
      </c>
      <c r="E125" s="4" t="s">
        <v>167</v>
      </c>
      <c r="F125" s="9">
        <v>240</v>
      </c>
      <c r="G125" s="67">
        <v>85.9</v>
      </c>
      <c r="H125" s="67"/>
      <c r="I125" s="67"/>
      <c r="J125" s="67"/>
      <c r="K125" s="67">
        <v>85.9</v>
      </c>
      <c r="L125" s="67">
        <v>154.1</v>
      </c>
      <c r="M125" s="5">
        <v>37</v>
      </c>
      <c r="N125" s="5"/>
      <c r="O125" s="5">
        <v>84</v>
      </c>
      <c r="P125" s="5"/>
      <c r="Q125" s="41">
        <f t="shared" ref="Q125:Q133" si="7">(M125*10.7+N125*12.9+O125*2.1)/(L125)*100</f>
        <v>371.38221933809217</v>
      </c>
      <c r="R125" s="5"/>
      <c r="S125" s="16" t="s">
        <v>246</v>
      </c>
      <c r="T125" s="17" t="s">
        <v>248</v>
      </c>
      <c r="U125" s="6" t="s">
        <v>439</v>
      </c>
      <c r="V125" s="10"/>
      <c r="W125" s="10"/>
      <c r="X125" s="61"/>
      <c r="Y125" s="61"/>
    </row>
    <row r="126" spans="1:25" s="30" customFormat="1" ht="43.2" x14ac:dyDescent="0.3">
      <c r="A126" s="6">
        <v>52</v>
      </c>
      <c r="B126" s="9" t="s">
        <v>42</v>
      </c>
      <c r="C126" s="4" t="s">
        <v>7</v>
      </c>
      <c r="D126" s="26" t="s">
        <v>414</v>
      </c>
      <c r="E126" s="4" t="s">
        <v>147</v>
      </c>
      <c r="F126" s="9">
        <v>899</v>
      </c>
      <c r="G126" s="67"/>
      <c r="H126" s="67"/>
      <c r="I126" s="67"/>
      <c r="J126" s="67"/>
      <c r="K126" s="67"/>
      <c r="L126" s="67">
        <v>899</v>
      </c>
      <c r="M126" s="5">
        <v>31</v>
      </c>
      <c r="N126" s="5">
        <v>20</v>
      </c>
      <c r="O126" s="5">
        <v>144</v>
      </c>
      <c r="P126" s="5"/>
      <c r="Q126" s="41">
        <f t="shared" si="7"/>
        <v>99.232480533926605</v>
      </c>
      <c r="R126" s="5"/>
      <c r="S126" s="16" t="s">
        <v>284</v>
      </c>
      <c r="T126" s="17" t="s">
        <v>249</v>
      </c>
      <c r="U126" s="6"/>
      <c r="V126" s="10"/>
      <c r="W126" s="10"/>
      <c r="X126" s="61"/>
      <c r="Y126" s="61"/>
    </row>
    <row r="127" spans="1:25" s="30" customFormat="1" ht="43.2" x14ac:dyDescent="0.3">
      <c r="A127" s="6">
        <v>56</v>
      </c>
      <c r="B127" s="9" t="s">
        <v>44</v>
      </c>
      <c r="C127" s="4" t="s">
        <v>7</v>
      </c>
      <c r="D127" s="26" t="s">
        <v>415</v>
      </c>
      <c r="E127" s="4" t="s">
        <v>149</v>
      </c>
      <c r="F127" s="9">
        <v>490.4</v>
      </c>
      <c r="G127" s="67"/>
      <c r="H127" s="67"/>
      <c r="I127" s="67"/>
      <c r="J127" s="67"/>
      <c r="K127" s="67"/>
      <c r="L127" s="67">
        <v>490.4</v>
      </c>
      <c r="M127" s="5"/>
      <c r="N127" s="5"/>
      <c r="O127" s="5"/>
      <c r="P127" s="5"/>
      <c r="Q127" s="41">
        <f t="shared" si="7"/>
        <v>0</v>
      </c>
      <c r="R127" s="5">
        <v>490.4</v>
      </c>
      <c r="S127" s="16" t="s">
        <v>284</v>
      </c>
      <c r="T127" s="17" t="s">
        <v>246</v>
      </c>
      <c r="U127" s="14" t="s">
        <v>439</v>
      </c>
      <c r="V127" s="10"/>
      <c r="W127" s="10"/>
      <c r="X127" s="61"/>
      <c r="Y127" s="61"/>
    </row>
    <row r="128" spans="1:25" s="28" customFormat="1" ht="43.2" x14ac:dyDescent="0.3">
      <c r="A128" s="6">
        <v>83</v>
      </c>
      <c r="B128" s="9" t="s">
        <v>57</v>
      </c>
      <c r="C128" s="4" t="s">
        <v>7</v>
      </c>
      <c r="D128" s="25" t="s">
        <v>416</v>
      </c>
      <c r="E128" s="4" t="s">
        <v>174</v>
      </c>
      <c r="F128" s="9">
        <v>537.79999999999995</v>
      </c>
      <c r="G128" s="67"/>
      <c r="H128" s="67"/>
      <c r="I128" s="67"/>
      <c r="J128" s="67"/>
      <c r="K128" s="67"/>
      <c r="L128" s="67">
        <v>537.79999999999995</v>
      </c>
      <c r="M128" s="5">
        <v>24</v>
      </c>
      <c r="N128" s="5">
        <v>2</v>
      </c>
      <c r="O128" s="5">
        <v>104</v>
      </c>
      <c r="P128" s="5"/>
      <c r="Q128" s="53">
        <f t="shared" si="7"/>
        <v>93.157307549274833</v>
      </c>
      <c r="R128" s="5"/>
      <c r="S128" s="16" t="s">
        <v>284</v>
      </c>
      <c r="T128" s="17" t="s">
        <v>249</v>
      </c>
      <c r="U128" s="6"/>
      <c r="V128" s="10"/>
      <c r="W128" s="10"/>
      <c r="X128" s="61"/>
      <c r="Y128" s="61"/>
    </row>
    <row r="129" spans="1:25" s="30" customFormat="1" ht="42" x14ac:dyDescent="0.3">
      <c r="A129" s="6">
        <v>62</v>
      </c>
      <c r="B129" s="9" t="s">
        <v>48</v>
      </c>
      <c r="C129" s="4" t="s">
        <v>7</v>
      </c>
      <c r="D129" s="26" t="s">
        <v>417</v>
      </c>
      <c r="E129" s="4" t="s">
        <v>154</v>
      </c>
      <c r="F129" s="9">
        <v>444.6</v>
      </c>
      <c r="G129" s="67"/>
      <c r="H129" s="67"/>
      <c r="I129" s="67"/>
      <c r="J129" s="67"/>
      <c r="K129" s="67"/>
      <c r="L129" s="67">
        <v>444.6</v>
      </c>
      <c r="M129" s="5"/>
      <c r="N129" s="5">
        <v>65</v>
      </c>
      <c r="O129" s="5">
        <v>165</v>
      </c>
      <c r="P129" s="5"/>
      <c r="Q129" s="41">
        <f t="shared" si="7"/>
        <v>266.53171390013495</v>
      </c>
      <c r="R129" s="5"/>
      <c r="S129" s="16" t="s">
        <v>284</v>
      </c>
      <c r="T129" s="17" t="s">
        <v>248</v>
      </c>
      <c r="U129" s="6"/>
      <c r="V129" s="10"/>
      <c r="W129" s="10"/>
      <c r="X129" s="61"/>
      <c r="Y129" s="61"/>
    </row>
    <row r="130" spans="1:25" s="30" customFormat="1" ht="43.2" x14ac:dyDescent="0.3">
      <c r="A130" s="6">
        <v>72</v>
      </c>
      <c r="B130" s="9" t="s">
        <v>54</v>
      </c>
      <c r="C130" s="4" t="s">
        <v>7</v>
      </c>
      <c r="D130" s="26" t="s">
        <v>418</v>
      </c>
      <c r="E130" s="4" t="s">
        <v>164</v>
      </c>
      <c r="F130" s="9">
        <v>589.1</v>
      </c>
      <c r="G130" s="67"/>
      <c r="H130" s="67"/>
      <c r="I130" s="67"/>
      <c r="J130" s="67"/>
      <c r="K130" s="67"/>
      <c r="L130" s="67">
        <v>589.1</v>
      </c>
      <c r="M130" s="5">
        <v>23</v>
      </c>
      <c r="N130" s="5">
        <v>47</v>
      </c>
      <c r="O130" s="5">
        <v>299</v>
      </c>
      <c r="P130" s="5"/>
      <c r="Q130" s="41">
        <f t="shared" si="7"/>
        <v>251.28161602444408</v>
      </c>
      <c r="R130" s="5"/>
      <c r="S130" s="16" t="s">
        <v>284</v>
      </c>
      <c r="T130" s="17" t="s">
        <v>248</v>
      </c>
      <c r="U130" s="6"/>
      <c r="V130" s="10"/>
      <c r="W130" s="10"/>
      <c r="X130" s="61"/>
      <c r="Y130" s="61"/>
    </row>
    <row r="131" spans="1:25" s="30" customFormat="1" ht="43.2" x14ac:dyDescent="0.3">
      <c r="A131" s="6">
        <v>73</v>
      </c>
      <c r="B131" s="9" t="s">
        <v>55</v>
      </c>
      <c r="C131" s="4" t="s">
        <v>7</v>
      </c>
      <c r="D131" s="26" t="s">
        <v>419</v>
      </c>
      <c r="E131" s="4" t="s">
        <v>165</v>
      </c>
      <c r="F131" s="9">
        <v>591.79999999999995</v>
      </c>
      <c r="G131" s="67"/>
      <c r="H131" s="67"/>
      <c r="I131" s="67"/>
      <c r="J131" s="67"/>
      <c r="K131" s="67"/>
      <c r="L131" s="67">
        <v>591.79999999999995</v>
      </c>
      <c r="M131" s="5">
        <v>45</v>
      </c>
      <c r="N131" s="5">
        <v>25</v>
      </c>
      <c r="O131" s="5">
        <v>157</v>
      </c>
      <c r="P131" s="5"/>
      <c r="Q131" s="41">
        <f t="shared" si="7"/>
        <v>191.56809733017914</v>
      </c>
      <c r="R131" s="5"/>
      <c r="S131" s="16" t="s">
        <v>284</v>
      </c>
      <c r="T131" s="17" t="s">
        <v>248</v>
      </c>
      <c r="U131" s="6"/>
      <c r="V131" s="10"/>
      <c r="W131" s="10"/>
      <c r="X131" s="61"/>
      <c r="Y131" s="61"/>
    </row>
    <row r="132" spans="1:25" s="30" customFormat="1" ht="42" x14ac:dyDescent="0.3">
      <c r="A132" s="6">
        <v>64</v>
      </c>
      <c r="B132" s="9" t="s">
        <v>49</v>
      </c>
      <c r="C132" s="4" t="s">
        <v>7</v>
      </c>
      <c r="D132" s="26" t="s">
        <v>420</v>
      </c>
      <c r="E132" s="4" t="s">
        <v>155</v>
      </c>
      <c r="F132" s="9">
        <v>190.72399999999999</v>
      </c>
      <c r="G132" s="67"/>
      <c r="H132" s="67"/>
      <c r="I132" s="67"/>
      <c r="J132" s="67"/>
      <c r="K132" s="67"/>
      <c r="L132" s="67">
        <v>190.72399999999999</v>
      </c>
      <c r="M132" s="5">
        <v>38</v>
      </c>
      <c r="N132" s="5">
        <v>2</v>
      </c>
      <c r="O132" s="5">
        <v>119</v>
      </c>
      <c r="P132" s="5"/>
      <c r="Q132" s="41">
        <f t="shared" si="7"/>
        <v>357.74207755709824</v>
      </c>
      <c r="R132" s="5"/>
      <c r="S132" s="16" t="s">
        <v>284</v>
      </c>
      <c r="T132" s="17" t="s">
        <v>248</v>
      </c>
      <c r="U132" s="6"/>
      <c r="V132" s="10"/>
      <c r="W132" s="10"/>
      <c r="X132" s="61"/>
      <c r="Y132" s="61"/>
    </row>
    <row r="133" spans="1:25" s="30" customFormat="1" ht="43.2" x14ac:dyDescent="0.3">
      <c r="A133" s="2">
        <v>4</v>
      </c>
      <c r="B133" s="3" t="s">
        <v>6</v>
      </c>
      <c r="C133" s="4" t="s">
        <v>7</v>
      </c>
      <c r="D133" s="26" t="s">
        <v>421</v>
      </c>
      <c r="E133" s="4" t="s">
        <v>109</v>
      </c>
      <c r="F133" s="5">
        <v>1079.8</v>
      </c>
      <c r="G133" s="16">
        <v>832.8</v>
      </c>
      <c r="H133" s="16"/>
      <c r="I133" s="16"/>
      <c r="J133" s="16"/>
      <c r="K133" s="16"/>
      <c r="L133" s="16">
        <v>247</v>
      </c>
      <c r="M133" s="5"/>
      <c r="N133" s="5">
        <v>30</v>
      </c>
      <c r="O133" s="5"/>
      <c r="P133" s="5"/>
      <c r="Q133" s="53">
        <f t="shared" si="7"/>
        <v>156.68016194331983</v>
      </c>
      <c r="R133" s="5"/>
      <c r="S133" s="16" t="s">
        <v>246</v>
      </c>
      <c r="T133" s="91" t="s">
        <v>248</v>
      </c>
      <c r="U133" s="2" t="s">
        <v>439</v>
      </c>
      <c r="V133" s="7"/>
      <c r="W133" s="7"/>
      <c r="X133" s="61"/>
      <c r="Y133" s="61"/>
    </row>
    <row r="134" spans="1:25" s="30" customFormat="1" ht="42" x14ac:dyDescent="0.3">
      <c r="A134" s="2">
        <v>5</v>
      </c>
      <c r="B134" s="3" t="s">
        <v>6</v>
      </c>
      <c r="C134" s="4" t="s">
        <v>7</v>
      </c>
      <c r="D134" s="26" t="s">
        <v>422</v>
      </c>
      <c r="E134" s="4" t="s">
        <v>110</v>
      </c>
      <c r="F134" s="5">
        <v>479.1</v>
      </c>
      <c r="G134" s="16"/>
      <c r="H134" s="16"/>
      <c r="I134" s="16"/>
      <c r="J134" s="16"/>
      <c r="K134" s="16"/>
      <c r="L134" s="16">
        <v>479.1</v>
      </c>
      <c r="M134" s="5"/>
      <c r="N134" s="5"/>
      <c r="O134" s="5"/>
      <c r="P134" s="5"/>
      <c r="Q134" s="53"/>
      <c r="R134" s="5"/>
      <c r="S134" s="16" t="s">
        <v>284</v>
      </c>
      <c r="T134" s="92"/>
      <c r="U134" s="2"/>
      <c r="V134" s="7"/>
      <c r="W134" s="7"/>
      <c r="X134" s="61"/>
      <c r="Y134" s="61"/>
    </row>
    <row r="135" spans="1:25" s="30" customFormat="1" ht="43.2" x14ac:dyDescent="0.3">
      <c r="A135" s="2">
        <v>6</v>
      </c>
      <c r="B135" s="3" t="s">
        <v>6</v>
      </c>
      <c r="C135" s="4" t="s">
        <v>7</v>
      </c>
      <c r="D135" s="26" t="s">
        <v>423</v>
      </c>
      <c r="E135" s="4" t="s">
        <v>111</v>
      </c>
      <c r="F135" s="8">
        <v>234.4</v>
      </c>
      <c r="G135" s="76">
        <v>234.4</v>
      </c>
      <c r="H135" s="76"/>
      <c r="I135" s="76"/>
      <c r="J135" s="76"/>
      <c r="K135" s="76">
        <v>234.4</v>
      </c>
      <c r="L135" s="76"/>
      <c r="M135" s="5"/>
      <c r="N135" s="5"/>
      <c r="O135" s="5"/>
      <c r="P135" s="5"/>
      <c r="Q135" s="41"/>
      <c r="R135" s="5"/>
      <c r="S135" s="16" t="s">
        <v>246</v>
      </c>
      <c r="T135" s="17" t="s">
        <v>247</v>
      </c>
      <c r="U135" s="2" t="s">
        <v>439</v>
      </c>
      <c r="V135" s="7"/>
      <c r="W135" s="7"/>
      <c r="X135" s="61"/>
      <c r="Y135" s="61"/>
    </row>
    <row r="136" spans="1:25" s="30" customFormat="1" ht="72" x14ac:dyDescent="0.3">
      <c r="A136" s="6">
        <v>78</v>
      </c>
      <c r="B136" s="1" t="s">
        <v>265</v>
      </c>
      <c r="C136" s="4" t="s">
        <v>7</v>
      </c>
      <c r="D136" s="26" t="s">
        <v>424</v>
      </c>
      <c r="E136" s="4" t="s">
        <v>170</v>
      </c>
      <c r="F136" s="9">
        <v>710.8</v>
      </c>
      <c r="G136" s="67"/>
      <c r="H136" s="67"/>
      <c r="I136" s="67"/>
      <c r="J136" s="67"/>
      <c r="K136" s="67"/>
      <c r="L136" s="67">
        <v>710.8</v>
      </c>
      <c r="M136" s="5"/>
      <c r="N136" s="5"/>
      <c r="O136" s="5"/>
      <c r="P136" s="5"/>
      <c r="Q136" s="41">
        <f>(M136*10.7+N136*12.9+O136*2.1)/(L136)*100</f>
        <v>0</v>
      </c>
      <c r="R136" s="5">
        <v>710.8</v>
      </c>
      <c r="S136" s="16" t="s">
        <v>284</v>
      </c>
      <c r="T136" s="17" t="s">
        <v>246</v>
      </c>
      <c r="U136" s="6" t="s">
        <v>439</v>
      </c>
      <c r="V136" s="10"/>
      <c r="W136" s="10"/>
      <c r="X136" s="61"/>
      <c r="Y136" s="61"/>
    </row>
    <row r="137" spans="1:25" s="30" customFormat="1" ht="43.2" x14ac:dyDescent="0.3">
      <c r="A137" s="6">
        <v>69</v>
      </c>
      <c r="B137" s="9" t="s">
        <v>52</v>
      </c>
      <c r="C137" s="4" t="s">
        <v>7</v>
      </c>
      <c r="D137" s="26" t="s">
        <v>425</v>
      </c>
      <c r="E137" s="4" t="s">
        <v>161</v>
      </c>
      <c r="F137" s="9">
        <v>341.5</v>
      </c>
      <c r="G137" s="67"/>
      <c r="H137" s="67"/>
      <c r="I137" s="67"/>
      <c r="J137" s="67"/>
      <c r="K137" s="67"/>
      <c r="L137" s="67">
        <v>341.5</v>
      </c>
      <c r="M137" s="5"/>
      <c r="N137" s="44">
        <v>8</v>
      </c>
      <c r="O137" s="5"/>
      <c r="P137" s="5"/>
      <c r="Q137" s="41">
        <f>(M137*10.7+N137*12.9+O137*2.1)/(L137+L138)*100</f>
        <v>17.208604302151077</v>
      </c>
      <c r="R137" s="5">
        <v>341.5</v>
      </c>
      <c r="S137" s="16" t="s">
        <v>284</v>
      </c>
      <c r="T137" s="17" t="s">
        <v>246</v>
      </c>
      <c r="U137" s="6" t="s">
        <v>439</v>
      </c>
      <c r="V137" s="10"/>
      <c r="W137" s="10"/>
      <c r="X137" s="61"/>
      <c r="Y137" s="61"/>
    </row>
    <row r="138" spans="1:25" s="30" customFormat="1" ht="43.2" x14ac:dyDescent="0.3">
      <c r="A138" s="6">
        <v>70</v>
      </c>
      <c r="B138" s="9" t="s">
        <v>52</v>
      </c>
      <c r="C138" s="4" t="s">
        <v>7</v>
      </c>
      <c r="D138" s="26" t="s">
        <v>426</v>
      </c>
      <c r="E138" s="4" t="s">
        <v>162</v>
      </c>
      <c r="F138" s="9">
        <v>330.9</v>
      </c>
      <c r="G138" s="67">
        <v>72.7</v>
      </c>
      <c r="H138" s="67"/>
      <c r="I138" s="67"/>
      <c r="J138" s="67"/>
      <c r="K138" s="67">
        <v>72.7</v>
      </c>
      <c r="L138" s="67">
        <v>258.2</v>
      </c>
      <c r="M138" s="5"/>
      <c r="N138" s="44"/>
      <c r="O138" s="5"/>
      <c r="P138" s="5"/>
      <c r="Q138" s="41"/>
      <c r="R138" s="5">
        <v>258.2</v>
      </c>
      <c r="S138" s="16" t="s">
        <v>246</v>
      </c>
      <c r="T138" s="17" t="s">
        <v>246</v>
      </c>
      <c r="U138" s="6" t="s">
        <v>439</v>
      </c>
      <c r="V138" s="10"/>
      <c r="W138" s="10"/>
      <c r="X138" s="61"/>
      <c r="Y138" s="61"/>
    </row>
    <row r="139" spans="1:25" s="40" customFormat="1" x14ac:dyDescent="0.3">
      <c r="A139" s="33"/>
      <c r="B139" s="33" t="s">
        <v>276</v>
      </c>
      <c r="C139" s="35"/>
      <c r="D139" s="52"/>
      <c r="E139" s="35"/>
      <c r="F139" s="34"/>
      <c r="G139" s="75"/>
      <c r="H139" s="75"/>
      <c r="I139" s="75"/>
      <c r="J139" s="75"/>
      <c r="K139" s="75"/>
      <c r="L139" s="75"/>
      <c r="M139" s="36"/>
      <c r="N139" s="36"/>
      <c r="O139" s="36"/>
      <c r="P139" s="36"/>
      <c r="Q139" s="37"/>
      <c r="R139" s="38"/>
      <c r="S139" s="69"/>
      <c r="T139" s="70"/>
      <c r="U139" s="39"/>
      <c r="X139" s="60"/>
      <c r="Y139" s="60"/>
    </row>
    <row r="140" spans="1:25" s="30" customFormat="1" ht="43.2" x14ac:dyDescent="0.3">
      <c r="A140" s="6">
        <v>45</v>
      </c>
      <c r="B140" s="9" t="s">
        <v>38</v>
      </c>
      <c r="C140" s="4" t="s">
        <v>9</v>
      </c>
      <c r="D140" s="26" t="s">
        <v>427</v>
      </c>
      <c r="E140" s="4" t="s">
        <v>141</v>
      </c>
      <c r="F140" s="9">
        <v>996.8</v>
      </c>
      <c r="G140" s="67"/>
      <c r="H140" s="67"/>
      <c r="I140" s="67"/>
      <c r="J140" s="67"/>
      <c r="K140" s="67"/>
      <c r="L140" s="67">
        <v>996.8</v>
      </c>
      <c r="M140" s="5">
        <v>122</v>
      </c>
      <c r="N140" s="5">
        <v>10</v>
      </c>
      <c r="O140" s="5">
        <v>63</v>
      </c>
      <c r="P140" s="5"/>
      <c r="Q140" s="41">
        <f>(M140*10.7+N140*12.9+O140*2.1)/(L140)*100</f>
        <v>157.17295345104333</v>
      </c>
      <c r="R140" s="5"/>
      <c r="S140" s="16" t="s">
        <v>284</v>
      </c>
      <c r="T140" s="17" t="s">
        <v>248</v>
      </c>
      <c r="U140" s="6"/>
      <c r="V140" s="10"/>
      <c r="W140" s="10"/>
      <c r="X140" s="61"/>
      <c r="Y140" s="61"/>
    </row>
    <row r="141" spans="1:25" s="30" customFormat="1" ht="43.2" x14ac:dyDescent="0.3">
      <c r="A141" s="6">
        <v>82</v>
      </c>
      <c r="B141" s="11" t="s">
        <v>236</v>
      </c>
      <c r="C141" s="4" t="s">
        <v>9</v>
      </c>
      <c r="D141" s="26" t="s">
        <v>428</v>
      </c>
      <c r="E141" s="4" t="s">
        <v>237</v>
      </c>
      <c r="F141" s="9">
        <v>1082.077</v>
      </c>
      <c r="G141" s="67">
        <v>391.12200000000001</v>
      </c>
      <c r="H141" s="67"/>
      <c r="I141" s="67"/>
      <c r="J141" s="67"/>
      <c r="K141" s="67">
        <v>391.12200000000001</v>
      </c>
      <c r="L141" s="67">
        <v>690.95500000000004</v>
      </c>
      <c r="M141" s="5"/>
      <c r="N141" s="5"/>
      <c r="O141" s="5">
        <v>83</v>
      </c>
      <c r="P141" s="5"/>
      <c r="Q141" s="41">
        <f>(M141*10.7+N141*12.9+O141*2.1)/(L141)*100</f>
        <v>25.225955380596421</v>
      </c>
      <c r="R141" s="5">
        <v>690.95500000000004</v>
      </c>
      <c r="S141" s="16" t="s">
        <v>246</v>
      </c>
      <c r="T141" s="17" t="s">
        <v>246</v>
      </c>
      <c r="U141" s="6" t="s">
        <v>439</v>
      </c>
      <c r="V141" s="10"/>
      <c r="W141" s="10"/>
      <c r="X141" s="61"/>
      <c r="Y141" s="61"/>
    </row>
    <row r="142" spans="1:25" s="30" customFormat="1" ht="43.2" x14ac:dyDescent="0.3">
      <c r="A142" s="2">
        <v>8</v>
      </c>
      <c r="B142" s="23" t="s">
        <v>229</v>
      </c>
      <c r="C142" s="4" t="s">
        <v>9</v>
      </c>
      <c r="D142" s="26" t="s">
        <v>429</v>
      </c>
      <c r="E142" s="4" t="s">
        <v>230</v>
      </c>
      <c r="F142" s="5">
        <v>1073</v>
      </c>
      <c r="G142" s="16">
        <v>445</v>
      </c>
      <c r="H142" s="16"/>
      <c r="I142" s="16"/>
      <c r="J142" s="16"/>
      <c r="K142" s="16">
        <v>445</v>
      </c>
      <c r="L142" s="16">
        <v>552.20000000000005</v>
      </c>
      <c r="M142" s="5">
        <v>3350</v>
      </c>
      <c r="N142" s="5">
        <v>152</v>
      </c>
      <c r="O142" s="5"/>
      <c r="P142" s="5"/>
      <c r="Q142" s="53">
        <f>(M142*10.7+N142*12.9+O142*2.1)/(L142)*100</f>
        <v>6846.3962332488227</v>
      </c>
      <c r="R142" s="5"/>
      <c r="S142" s="16" t="s">
        <v>246</v>
      </c>
      <c r="T142" s="17" t="s">
        <v>250</v>
      </c>
      <c r="U142" s="2" t="s">
        <v>439</v>
      </c>
      <c r="V142" s="7"/>
      <c r="W142" s="7"/>
      <c r="X142" s="61"/>
      <c r="Y142" s="61"/>
    </row>
    <row r="143" spans="1:25" s="30" customFormat="1" ht="90.75" customHeight="1" x14ac:dyDescent="0.3">
      <c r="A143" s="6">
        <v>49</v>
      </c>
      <c r="B143" s="1" t="s">
        <v>260</v>
      </c>
      <c r="C143" s="4" t="s">
        <v>9</v>
      </c>
      <c r="D143" s="26" t="s">
        <v>431</v>
      </c>
      <c r="E143" s="4" t="s">
        <v>144</v>
      </c>
      <c r="F143" s="9">
        <v>997.9</v>
      </c>
      <c r="G143" s="67"/>
      <c r="H143" s="67"/>
      <c r="I143" s="67"/>
      <c r="J143" s="67"/>
      <c r="K143" s="67"/>
      <c r="L143" s="67">
        <v>997.9</v>
      </c>
      <c r="M143" s="5"/>
      <c r="N143" s="5"/>
      <c r="O143" s="5"/>
      <c r="P143" s="5"/>
      <c r="Q143" s="53">
        <f t="shared" ref="Q143" si="8">(M143*10.7+N143*12.9+O143*2.1)/(L143)*100</f>
        <v>0</v>
      </c>
      <c r="R143" s="5"/>
      <c r="S143" s="16" t="s">
        <v>284</v>
      </c>
      <c r="T143" s="17" t="s">
        <v>248</v>
      </c>
      <c r="U143" s="6"/>
      <c r="V143" s="7"/>
      <c r="W143" s="7"/>
      <c r="X143" s="61"/>
      <c r="Y143" s="61"/>
    </row>
    <row r="144" spans="1:25" s="30" customFormat="1" ht="86.4" x14ac:dyDescent="0.3">
      <c r="A144" s="6">
        <v>50</v>
      </c>
      <c r="B144" s="1" t="s">
        <v>261</v>
      </c>
      <c r="C144" s="4" t="s">
        <v>9</v>
      </c>
      <c r="D144" s="26" t="s">
        <v>432</v>
      </c>
      <c r="E144" s="4" t="s">
        <v>145</v>
      </c>
      <c r="F144" s="9">
        <v>1269.9000000000001</v>
      </c>
      <c r="G144" s="67">
        <v>333.7</v>
      </c>
      <c r="H144" s="67"/>
      <c r="I144" s="67"/>
      <c r="J144" s="67"/>
      <c r="K144" s="67">
        <v>333.7</v>
      </c>
      <c r="L144" s="67">
        <v>936.2</v>
      </c>
      <c r="M144" s="5"/>
      <c r="N144" s="5"/>
      <c r="O144" s="5"/>
      <c r="P144" s="5"/>
      <c r="Q144" s="22"/>
      <c r="R144" s="5"/>
      <c r="S144" s="16" t="s">
        <v>246</v>
      </c>
      <c r="T144" s="17" t="s">
        <v>248</v>
      </c>
      <c r="U144" s="6" t="s">
        <v>439</v>
      </c>
      <c r="V144" s="7"/>
      <c r="W144" s="7"/>
      <c r="X144" s="61"/>
      <c r="Y144" s="61"/>
    </row>
    <row r="145" spans="1:25" s="30" customFormat="1" ht="43.2" x14ac:dyDescent="0.3">
      <c r="A145" s="6">
        <v>74</v>
      </c>
      <c r="B145" s="9" t="s">
        <v>263</v>
      </c>
      <c r="C145" s="4" t="s">
        <v>9</v>
      </c>
      <c r="D145" s="26" t="s">
        <v>430</v>
      </c>
      <c r="E145" s="4" t="s">
        <v>166</v>
      </c>
      <c r="F145" s="9">
        <v>1714.7</v>
      </c>
      <c r="G145" s="67">
        <v>172.7</v>
      </c>
      <c r="H145" s="67"/>
      <c r="I145" s="67"/>
      <c r="J145" s="67"/>
      <c r="K145" s="67">
        <v>172.7</v>
      </c>
      <c r="L145" s="67">
        <v>1528.4</v>
      </c>
      <c r="M145" s="5"/>
      <c r="N145" s="5">
        <v>166</v>
      </c>
      <c r="O145" s="5"/>
      <c r="P145" s="5"/>
      <c r="Q145" s="41">
        <f>(M145*10.7+N145*12.9+O145*2.1)/(L145)*100</f>
        <v>140.10730175346768</v>
      </c>
      <c r="R145" s="5"/>
      <c r="S145" s="16" t="s">
        <v>246</v>
      </c>
      <c r="T145" s="17" t="s">
        <v>248</v>
      </c>
      <c r="U145" s="6" t="s">
        <v>439</v>
      </c>
      <c r="V145" s="10"/>
      <c r="W145" s="10"/>
      <c r="X145" s="61"/>
      <c r="Y145" s="61"/>
    </row>
    <row r="146" spans="1:25" s="30" customFormat="1" ht="72" x14ac:dyDescent="0.3">
      <c r="A146" s="6">
        <v>51</v>
      </c>
      <c r="B146" s="1" t="s">
        <v>262</v>
      </c>
      <c r="C146" s="4" t="s">
        <v>9</v>
      </c>
      <c r="D146" s="26" t="s">
        <v>433</v>
      </c>
      <c r="E146" s="4" t="s">
        <v>146</v>
      </c>
      <c r="F146" s="9">
        <v>991.4</v>
      </c>
      <c r="G146" s="67"/>
      <c r="H146" s="67"/>
      <c r="I146" s="67"/>
      <c r="J146" s="67"/>
      <c r="K146" s="67"/>
      <c r="L146" s="67">
        <v>991.4</v>
      </c>
      <c r="M146" s="5">
        <v>248</v>
      </c>
      <c r="N146" s="5">
        <v>298</v>
      </c>
      <c r="O146" s="5"/>
      <c r="P146" s="5"/>
      <c r="Q146" s="41">
        <f>(M146*10.7+N146*12.9+O146*2.1)/(3292.4)*100</f>
        <v>197.35755072287694</v>
      </c>
      <c r="R146" s="5"/>
      <c r="S146" s="16" t="s">
        <v>284</v>
      </c>
      <c r="T146" s="17" t="s">
        <v>248</v>
      </c>
      <c r="U146" s="14"/>
      <c r="V146" s="10"/>
      <c r="W146" s="10"/>
      <c r="X146" s="61"/>
      <c r="Y146" s="61"/>
    </row>
    <row r="147" spans="1:25" s="30" customFormat="1" ht="42" x14ac:dyDescent="0.3">
      <c r="A147" s="6">
        <v>71</v>
      </c>
      <c r="B147" s="9" t="s">
        <v>53</v>
      </c>
      <c r="C147" s="4" t="s">
        <v>9</v>
      </c>
      <c r="D147" s="26" t="s">
        <v>434</v>
      </c>
      <c r="E147" s="4" t="s">
        <v>163</v>
      </c>
      <c r="F147" s="9">
        <v>990.4</v>
      </c>
      <c r="G147" s="67"/>
      <c r="H147" s="67"/>
      <c r="I147" s="67"/>
      <c r="J147" s="67"/>
      <c r="K147" s="67"/>
      <c r="L147" s="67">
        <v>990.4</v>
      </c>
      <c r="M147" s="5">
        <v>118</v>
      </c>
      <c r="N147" s="5"/>
      <c r="O147" s="5">
        <v>22</v>
      </c>
      <c r="P147" s="5"/>
      <c r="Q147" s="41">
        <f>(M147*10.7+N147*12.9+O147*2.1)/(L147)*100</f>
        <v>132.14862681744751</v>
      </c>
      <c r="R147" s="5"/>
      <c r="S147" s="16" t="s">
        <v>284</v>
      </c>
      <c r="T147" s="17" t="s">
        <v>248</v>
      </c>
      <c r="U147" s="6"/>
      <c r="V147" s="10"/>
      <c r="W147" s="10"/>
      <c r="X147" s="61"/>
      <c r="Y147" s="61"/>
    </row>
    <row r="148" spans="1:25" x14ac:dyDescent="0.3">
      <c r="B148" s="60"/>
      <c r="C148" s="60"/>
      <c r="D148" s="60"/>
      <c r="E148" s="60"/>
      <c r="F148" s="60"/>
      <c r="M148" s="60"/>
      <c r="N148" s="60"/>
      <c r="O148" s="60"/>
      <c r="P148" s="60"/>
      <c r="Q148" s="60"/>
      <c r="R148" s="60"/>
      <c r="U148" s="60"/>
      <c r="V148" s="60"/>
      <c r="W148" s="60"/>
    </row>
    <row r="149" spans="1:25" x14ac:dyDescent="0.3">
      <c r="B149" s="60"/>
      <c r="C149" s="60"/>
      <c r="D149" s="60"/>
      <c r="E149" s="60"/>
      <c r="F149" s="60"/>
      <c r="M149" s="60"/>
      <c r="N149" s="60"/>
      <c r="O149" s="60"/>
      <c r="P149" s="60"/>
      <c r="Q149" s="60"/>
      <c r="R149" s="60"/>
      <c r="U149" s="60"/>
      <c r="V149" s="60"/>
      <c r="W149" s="60"/>
    </row>
    <row r="150" spans="1:25" x14ac:dyDescent="0.3">
      <c r="B150" s="60"/>
      <c r="C150" s="60"/>
      <c r="D150" s="60"/>
      <c r="E150" s="60"/>
      <c r="F150" s="60"/>
      <c r="M150" s="60"/>
      <c r="N150" s="60"/>
      <c r="O150" s="60"/>
      <c r="P150" s="60"/>
      <c r="Q150" s="60"/>
      <c r="R150" s="60"/>
      <c r="U150" s="60"/>
      <c r="V150" s="60"/>
      <c r="W150" s="60"/>
    </row>
    <row r="151" spans="1:25" x14ac:dyDescent="0.3">
      <c r="B151" s="60"/>
      <c r="C151" s="60"/>
      <c r="D151" s="60"/>
      <c r="E151" s="60"/>
      <c r="F151" s="60"/>
      <c r="M151" s="60"/>
      <c r="N151" s="60"/>
      <c r="O151" s="60"/>
      <c r="P151" s="60"/>
      <c r="Q151" s="60"/>
      <c r="R151" s="60"/>
      <c r="U151" s="60"/>
      <c r="V151" s="60"/>
      <c r="W151" s="60"/>
    </row>
    <row r="152" spans="1:25" x14ac:dyDescent="0.3">
      <c r="B152" s="60"/>
      <c r="C152" s="60"/>
      <c r="D152" s="60"/>
      <c r="E152" s="60"/>
      <c r="F152" s="60"/>
      <c r="M152" s="60"/>
      <c r="N152" s="60"/>
      <c r="O152" s="60"/>
      <c r="P152" s="60"/>
      <c r="Q152" s="60"/>
      <c r="R152" s="60"/>
      <c r="U152" s="60"/>
      <c r="V152" s="60"/>
      <c r="W152" s="60"/>
    </row>
    <row r="153" spans="1:25" x14ac:dyDescent="0.3">
      <c r="B153" s="60"/>
      <c r="C153" s="60"/>
      <c r="D153" s="60"/>
      <c r="E153" s="60"/>
      <c r="F153" s="60"/>
      <c r="M153" s="60"/>
      <c r="N153" s="60"/>
      <c r="O153" s="60"/>
      <c r="P153" s="60"/>
      <c r="Q153" s="60"/>
      <c r="R153" s="60"/>
      <c r="U153" s="60"/>
      <c r="V153" s="60"/>
      <c r="W153" s="60"/>
    </row>
    <row r="154" spans="1:25" x14ac:dyDescent="0.3">
      <c r="B154" s="60"/>
      <c r="C154" s="60"/>
      <c r="D154" s="60"/>
      <c r="E154" s="60"/>
      <c r="F154" s="60"/>
      <c r="M154" s="60"/>
      <c r="N154" s="60"/>
      <c r="O154" s="60"/>
      <c r="P154" s="60"/>
      <c r="Q154" s="60"/>
      <c r="R154" s="60"/>
      <c r="U154" s="60"/>
      <c r="V154" s="60"/>
      <c r="W154" s="60"/>
    </row>
    <row r="155" spans="1:25" x14ac:dyDescent="0.3">
      <c r="B155" s="60"/>
      <c r="C155" s="60"/>
      <c r="D155" s="60"/>
      <c r="E155" s="60"/>
      <c r="F155" s="60"/>
      <c r="M155" s="60"/>
      <c r="N155" s="60"/>
      <c r="O155" s="60"/>
      <c r="P155" s="60"/>
      <c r="Q155" s="60"/>
      <c r="R155" s="60"/>
      <c r="U155" s="60"/>
      <c r="V155" s="60"/>
      <c r="W155" s="60"/>
    </row>
    <row r="156" spans="1:25" x14ac:dyDescent="0.3">
      <c r="B156" s="60"/>
      <c r="C156" s="60"/>
      <c r="D156" s="60"/>
      <c r="E156" s="60"/>
      <c r="F156" s="60"/>
      <c r="M156" s="60"/>
      <c r="N156" s="60"/>
      <c r="O156" s="60"/>
      <c r="P156" s="60"/>
      <c r="Q156" s="60"/>
      <c r="R156" s="60"/>
      <c r="U156" s="60"/>
      <c r="V156" s="60"/>
      <c r="W156" s="60"/>
    </row>
    <row r="157" spans="1:25" x14ac:dyDescent="0.3">
      <c r="B157" s="60"/>
      <c r="C157" s="60"/>
      <c r="D157" s="60"/>
      <c r="E157" s="60"/>
      <c r="F157" s="60"/>
      <c r="M157" s="60"/>
      <c r="N157" s="60"/>
      <c r="O157" s="60"/>
      <c r="P157" s="60"/>
      <c r="Q157" s="60"/>
      <c r="R157" s="60"/>
      <c r="U157" s="60"/>
      <c r="V157" s="60"/>
      <c r="W157" s="60"/>
    </row>
    <row r="158" spans="1:25" x14ac:dyDescent="0.3">
      <c r="B158" s="60"/>
      <c r="C158" s="60"/>
      <c r="D158" s="60"/>
      <c r="E158" s="60"/>
      <c r="F158" s="60"/>
      <c r="M158" s="60"/>
      <c r="N158" s="60"/>
      <c r="O158" s="60"/>
      <c r="P158" s="60"/>
      <c r="Q158" s="60"/>
      <c r="R158" s="60"/>
      <c r="U158" s="60"/>
      <c r="V158" s="60"/>
      <c r="W158" s="60"/>
    </row>
    <row r="159" spans="1:25" x14ac:dyDescent="0.3">
      <c r="B159" s="60"/>
      <c r="C159" s="60"/>
      <c r="D159" s="60"/>
      <c r="E159" s="60"/>
      <c r="F159" s="60"/>
      <c r="M159" s="60"/>
      <c r="N159" s="60"/>
      <c r="O159" s="60"/>
      <c r="P159" s="60"/>
      <c r="Q159" s="60"/>
      <c r="R159" s="60"/>
      <c r="U159" s="60"/>
      <c r="V159" s="60"/>
      <c r="W159" s="60"/>
    </row>
    <row r="160" spans="1:25" s="60" customFormat="1" x14ac:dyDescent="0.3">
      <c r="G160" s="62"/>
      <c r="H160" s="62"/>
      <c r="I160" s="62"/>
      <c r="J160" s="62"/>
      <c r="K160" s="62"/>
      <c r="L160" s="62"/>
      <c r="S160" s="62"/>
      <c r="T160" s="62"/>
    </row>
    <row r="161" spans="7:20" s="60" customFormat="1" x14ac:dyDescent="0.3">
      <c r="G161" s="62"/>
      <c r="H161" s="62"/>
      <c r="I161" s="62"/>
      <c r="J161" s="62"/>
      <c r="K161" s="62"/>
      <c r="L161" s="62"/>
      <c r="S161" s="62"/>
      <c r="T161" s="62"/>
    </row>
    <row r="162" spans="7:20" s="60" customFormat="1" x14ac:dyDescent="0.3">
      <c r="G162" s="62"/>
      <c r="H162" s="62"/>
      <c r="I162" s="62"/>
      <c r="J162" s="62"/>
      <c r="K162" s="62"/>
      <c r="L162" s="62"/>
      <c r="S162" s="62"/>
      <c r="T162" s="62"/>
    </row>
    <row r="163" spans="7:20" s="60" customFormat="1" x14ac:dyDescent="0.3">
      <c r="G163" s="62"/>
      <c r="H163" s="62"/>
      <c r="I163" s="62"/>
      <c r="J163" s="62"/>
      <c r="K163" s="62"/>
      <c r="L163" s="62"/>
      <c r="S163" s="62"/>
      <c r="T163" s="62"/>
    </row>
    <row r="164" spans="7:20" s="60" customFormat="1" x14ac:dyDescent="0.3">
      <c r="G164" s="62"/>
      <c r="H164" s="62"/>
      <c r="I164" s="62"/>
      <c r="J164" s="62"/>
      <c r="K164" s="62"/>
      <c r="L164" s="62"/>
      <c r="S164" s="62"/>
      <c r="T164" s="62"/>
    </row>
    <row r="165" spans="7:20" s="60" customFormat="1" x14ac:dyDescent="0.3">
      <c r="G165" s="62"/>
      <c r="H165" s="62"/>
      <c r="I165" s="62"/>
      <c r="J165" s="62"/>
      <c r="K165" s="62"/>
      <c r="L165" s="62"/>
      <c r="S165" s="62"/>
      <c r="T165" s="62"/>
    </row>
    <row r="166" spans="7:20" s="60" customFormat="1" x14ac:dyDescent="0.3">
      <c r="G166" s="62"/>
      <c r="H166" s="62"/>
      <c r="I166" s="62"/>
      <c r="J166" s="62"/>
      <c r="K166" s="62"/>
      <c r="L166" s="62"/>
      <c r="S166" s="62"/>
      <c r="T166" s="62"/>
    </row>
    <row r="167" spans="7:20" s="60" customFormat="1" x14ac:dyDescent="0.3">
      <c r="G167" s="62"/>
      <c r="H167" s="62"/>
      <c r="I167" s="62"/>
      <c r="J167" s="62"/>
      <c r="K167" s="62"/>
      <c r="L167" s="62"/>
      <c r="S167" s="62"/>
      <c r="T167" s="62"/>
    </row>
    <row r="168" spans="7:20" s="60" customFormat="1" x14ac:dyDescent="0.3">
      <c r="G168" s="62"/>
      <c r="H168" s="62"/>
      <c r="I168" s="62"/>
      <c r="J168" s="62"/>
      <c r="K168" s="62"/>
      <c r="L168" s="62"/>
      <c r="S168" s="62"/>
      <c r="T168" s="62"/>
    </row>
    <row r="169" spans="7:20" s="60" customFormat="1" x14ac:dyDescent="0.3">
      <c r="G169" s="62"/>
      <c r="H169" s="62"/>
      <c r="I169" s="62"/>
      <c r="J169" s="62"/>
      <c r="K169" s="62"/>
      <c r="L169" s="62"/>
      <c r="S169" s="62"/>
      <c r="T169" s="62"/>
    </row>
    <row r="170" spans="7:20" s="60" customFormat="1" x14ac:dyDescent="0.3">
      <c r="G170" s="62"/>
      <c r="H170" s="62"/>
      <c r="I170" s="62"/>
      <c r="J170" s="62"/>
      <c r="K170" s="62"/>
      <c r="L170" s="62"/>
      <c r="S170" s="62"/>
      <c r="T170" s="62"/>
    </row>
    <row r="171" spans="7:20" s="60" customFormat="1" x14ac:dyDescent="0.3">
      <c r="G171" s="62"/>
      <c r="H171" s="62"/>
      <c r="I171" s="62"/>
      <c r="J171" s="62"/>
      <c r="K171" s="62"/>
      <c r="L171" s="62"/>
      <c r="S171" s="62"/>
      <c r="T171" s="62"/>
    </row>
    <row r="172" spans="7:20" s="60" customFormat="1" x14ac:dyDescent="0.3">
      <c r="G172" s="62"/>
      <c r="H172" s="62"/>
      <c r="I172" s="62"/>
      <c r="J172" s="62"/>
      <c r="K172" s="62"/>
      <c r="L172" s="62"/>
      <c r="S172" s="62"/>
      <c r="T172" s="62"/>
    </row>
    <row r="173" spans="7:20" s="60" customFormat="1" x14ac:dyDescent="0.3">
      <c r="G173" s="62"/>
      <c r="H173" s="62"/>
      <c r="I173" s="62"/>
      <c r="J173" s="62"/>
      <c r="K173" s="62"/>
      <c r="L173" s="62"/>
      <c r="S173" s="62"/>
      <c r="T173" s="62"/>
    </row>
    <row r="174" spans="7:20" s="60" customFormat="1" x14ac:dyDescent="0.3">
      <c r="G174" s="62"/>
      <c r="H174" s="62"/>
      <c r="I174" s="62"/>
      <c r="J174" s="62"/>
      <c r="K174" s="62"/>
      <c r="L174" s="62"/>
      <c r="S174" s="62"/>
      <c r="T174" s="62"/>
    </row>
    <row r="175" spans="7:20" s="60" customFormat="1" x14ac:dyDescent="0.3">
      <c r="G175" s="62"/>
      <c r="H175" s="62"/>
      <c r="I175" s="62"/>
      <c r="J175" s="62"/>
      <c r="K175" s="62"/>
      <c r="L175" s="62"/>
      <c r="S175" s="62"/>
      <c r="T175" s="62"/>
    </row>
    <row r="176" spans="7:20" s="60" customFormat="1" x14ac:dyDescent="0.3">
      <c r="G176" s="62"/>
      <c r="H176" s="62"/>
      <c r="I176" s="62"/>
      <c r="J176" s="62"/>
      <c r="K176" s="62"/>
      <c r="L176" s="62"/>
      <c r="S176" s="62"/>
      <c r="T176" s="62"/>
    </row>
    <row r="177" spans="7:20" s="60" customFormat="1" x14ac:dyDescent="0.3">
      <c r="G177" s="62"/>
      <c r="H177" s="62"/>
      <c r="I177" s="62"/>
      <c r="J177" s="62"/>
      <c r="K177" s="62"/>
      <c r="L177" s="62"/>
      <c r="S177" s="62"/>
      <c r="T177" s="62"/>
    </row>
    <row r="178" spans="7:20" s="60" customFormat="1" x14ac:dyDescent="0.3">
      <c r="G178" s="62"/>
      <c r="H178" s="62"/>
      <c r="I178" s="62"/>
      <c r="J178" s="62"/>
      <c r="K178" s="62"/>
      <c r="L178" s="62"/>
      <c r="S178" s="62"/>
      <c r="T178" s="62"/>
    </row>
    <row r="179" spans="7:20" s="60" customFormat="1" x14ac:dyDescent="0.3">
      <c r="G179" s="62"/>
      <c r="H179" s="62"/>
      <c r="I179" s="62"/>
      <c r="J179" s="62"/>
      <c r="K179" s="62"/>
      <c r="L179" s="62"/>
      <c r="S179" s="62"/>
      <c r="T179" s="62"/>
    </row>
    <row r="180" spans="7:20" s="60" customFormat="1" x14ac:dyDescent="0.3">
      <c r="G180" s="62"/>
      <c r="H180" s="62"/>
      <c r="I180" s="62"/>
      <c r="J180" s="62"/>
      <c r="K180" s="62"/>
      <c r="L180" s="62"/>
      <c r="S180" s="62"/>
      <c r="T180" s="62"/>
    </row>
    <row r="181" spans="7:20" s="60" customFormat="1" x14ac:dyDescent="0.3">
      <c r="G181" s="62"/>
      <c r="H181" s="62"/>
      <c r="I181" s="62"/>
      <c r="J181" s="62"/>
      <c r="K181" s="62"/>
      <c r="L181" s="62"/>
      <c r="S181" s="62"/>
      <c r="T181" s="62"/>
    </row>
    <row r="182" spans="7:20" s="60" customFormat="1" x14ac:dyDescent="0.3">
      <c r="G182" s="62"/>
      <c r="H182" s="62"/>
      <c r="I182" s="62"/>
      <c r="J182" s="62"/>
      <c r="K182" s="62"/>
      <c r="L182" s="62"/>
      <c r="S182" s="62"/>
      <c r="T182" s="62"/>
    </row>
    <row r="183" spans="7:20" s="60" customFormat="1" x14ac:dyDescent="0.3">
      <c r="G183" s="62"/>
      <c r="H183" s="62"/>
      <c r="I183" s="62"/>
      <c r="J183" s="62"/>
      <c r="K183" s="62"/>
      <c r="L183" s="62"/>
      <c r="S183" s="62"/>
      <c r="T183" s="62"/>
    </row>
    <row r="184" spans="7:20" s="60" customFormat="1" x14ac:dyDescent="0.3">
      <c r="G184" s="62"/>
      <c r="H184" s="62"/>
      <c r="I184" s="62"/>
      <c r="J184" s="62"/>
      <c r="K184" s="62"/>
      <c r="L184" s="62"/>
      <c r="S184" s="62"/>
      <c r="T184" s="62"/>
    </row>
    <row r="185" spans="7:20" s="60" customFormat="1" x14ac:dyDescent="0.3">
      <c r="G185" s="62"/>
      <c r="H185" s="62"/>
      <c r="I185" s="62"/>
      <c r="J185" s="62"/>
      <c r="K185" s="62"/>
      <c r="L185" s="62"/>
      <c r="S185" s="62"/>
      <c r="T185" s="62"/>
    </row>
    <row r="186" spans="7:20" s="60" customFormat="1" x14ac:dyDescent="0.3">
      <c r="G186" s="62"/>
      <c r="H186" s="62"/>
      <c r="I186" s="62"/>
      <c r="J186" s="62"/>
      <c r="K186" s="62"/>
      <c r="L186" s="62"/>
      <c r="S186" s="62"/>
      <c r="T186" s="62"/>
    </row>
    <row r="187" spans="7:20" s="60" customFormat="1" x14ac:dyDescent="0.3">
      <c r="G187" s="62"/>
      <c r="H187" s="62"/>
      <c r="I187" s="62"/>
      <c r="J187" s="62"/>
      <c r="K187" s="62"/>
      <c r="L187" s="62"/>
      <c r="S187" s="62"/>
      <c r="T187" s="62"/>
    </row>
    <row r="188" spans="7:20" s="60" customFormat="1" x14ac:dyDescent="0.3">
      <c r="G188" s="62"/>
      <c r="H188" s="62"/>
      <c r="I188" s="62"/>
      <c r="J188" s="62"/>
      <c r="K188" s="62"/>
      <c r="L188" s="62"/>
      <c r="S188" s="62"/>
      <c r="T188" s="62"/>
    </row>
    <row r="189" spans="7:20" s="60" customFormat="1" x14ac:dyDescent="0.3">
      <c r="G189" s="62"/>
      <c r="H189" s="62"/>
      <c r="I189" s="62"/>
      <c r="J189" s="62"/>
      <c r="K189" s="62"/>
      <c r="L189" s="62"/>
      <c r="S189" s="62"/>
      <c r="T189" s="62"/>
    </row>
    <row r="190" spans="7:20" s="60" customFormat="1" x14ac:dyDescent="0.3">
      <c r="G190" s="62"/>
      <c r="H190" s="62"/>
      <c r="I190" s="62"/>
      <c r="J190" s="62"/>
      <c r="K190" s="62"/>
      <c r="L190" s="62"/>
      <c r="S190" s="62"/>
      <c r="T190" s="62"/>
    </row>
    <row r="191" spans="7:20" s="60" customFormat="1" x14ac:dyDescent="0.3">
      <c r="G191" s="62"/>
      <c r="H191" s="62"/>
      <c r="I191" s="62"/>
      <c r="J191" s="62"/>
      <c r="K191" s="62"/>
      <c r="L191" s="62"/>
      <c r="S191" s="62"/>
      <c r="T191" s="62"/>
    </row>
    <row r="192" spans="7:20" s="60" customFormat="1" x14ac:dyDescent="0.3">
      <c r="G192" s="62"/>
      <c r="H192" s="62"/>
      <c r="I192" s="62"/>
      <c r="J192" s="62"/>
      <c r="K192" s="62"/>
      <c r="L192" s="62"/>
      <c r="S192" s="62"/>
      <c r="T192" s="62"/>
    </row>
    <row r="193" spans="7:20" s="60" customFormat="1" x14ac:dyDescent="0.3">
      <c r="G193" s="62"/>
      <c r="H193" s="62"/>
      <c r="I193" s="62"/>
      <c r="J193" s="62"/>
      <c r="K193" s="62"/>
      <c r="L193" s="62"/>
      <c r="S193" s="62"/>
      <c r="T193" s="62"/>
    </row>
    <row r="194" spans="7:20" s="60" customFormat="1" x14ac:dyDescent="0.3">
      <c r="G194" s="62"/>
      <c r="H194" s="62"/>
      <c r="I194" s="62"/>
      <c r="J194" s="62"/>
      <c r="K194" s="62"/>
      <c r="L194" s="62"/>
      <c r="S194" s="62"/>
      <c r="T194" s="62"/>
    </row>
    <row r="195" spans="7:20" s="60" customFormat="1" x14ac:dyDescent="0.3">
      <c r="G195" s="62"/>
      <c r="H195" s="62"/>
      <c r="I195" s="62"/>
      <c r="J195" s="62"/>
      <c r="K195" s="62"/>
      <c r="L195" s="62"/>
      <c r="S195" s="62"/>
      <c r="T195" s="62"/>
    </row>
    <row r="196" spans="7:20" s="60" customFormat="1" x14ac:dyDescent="0.3">
      <c r="G196" s="62"/>
      <c r="H196" s="62"/>
      <c r="I196" s="62"/>
      <c r="J196" s="62"/>
      <c r="K196" s="62"/>
      <c r="L196" s="62"/>
      <c r="S196" s="62"/>
      <c r="T196" s="62"/>
    </row>
    <row r="197" spans="7:20" s="60" customFormat="1" x14ac:dyDescent="0.3">
      <c r="G197" s="62"/>
      <c r="H197" s="62"/>
      <c r="I197" s="62"/>
      <c r="J197" s="62"/>
      <c r="K197" s="62"/>
      <c r="L197" s="62"/>
      <c r="S197" s="62"/>
      <c r="T197" s="62"/>
    </row>
    <row r="198" spans="7:20" s="60" customFormat="1" x14ac:dyDescent="0.3">
      <c r="G198" s="62"/>
      <c r="H198" s="62"/>
      <c r="I198" s="62"/>
      <c r="J198" s="62"/>
      <c r="K198" s="62"/>
      <c r="L198" s="62"/>
      <c r="S198" s="62"/>
      <c r="T198" s="62"/>
    </row>
    <row r="199" spans="7:20" s="60" customFormat="1" x14ac:dyDescent="0.3">
      <c r="G199" s="62"/>
      <c r="H199" s="62"/>
      <c r="I199" s="62"/>
      <c r="J199" s="62"/>
      <c r="K199" s="62"/>
      <c r="L199" s="62"/>
      <c r="S199" s="62"/>
      <c r="T199" s="62"/>
    </row>
    <row r="200" spans="7:20" s="60" customFormat="1" x14ac:dyDescent="0.3">
      <c r="G200" s="62"/>
      <c r="H200" s="62"/>
      <c r="I200" s="62"/>
      <c r="J200" s="62"/>
      <c r="K200" s="62"/>
      <c r="L200" s="62"/>
      <c r="S200" s="62"/>
      <c r="T200" s="62"/>
    </row>
    <row r="201" spans="7:20" s="60" customFormat="1" x14ac:dyDescent="0.3">
      <c r="G201" s="62"/>
      <c r="H201" s="62"/>
      <c r="I201" s="62"/>
      <c r="J201" s="62"/>
      <c r="K201" s="62"/>
      <c r="L201" s="62"/>
      <c r="S201" s="62"/>
      <c r="T201" s="62"/>
    </row>
    <row r="202" spans="7:20" s="60" customFormat="1" x14ac:dyDescent="0.3">
      <c r="G202" s="62"/>
      <c r="H202" s="62"/>
      <c r="I202" s="62"/>
      <c r="J202" s="62"/>
      <c r="K202" s="62"/>
      <c r="L202" s="62"/>
      <c r="S202" s="62"/>
      <c r="T202" s="62"/>
    </row>
    <row r="203" spans="7:20" s="60" customFormat="1" x14ac:dyDescent="0.3">
      <c r="G203" s="62"/>
      <c r="H203" s="62"/>
      <c r="I203" s="62"/>
      <c r="J203" s="62"/>
      <c r="K203" s="62"/>
      <c r="L203" s="62"/>
      <c r="S203" s="62"/>
      <c r="T203" s="62"/>
    </row>
    <row r="204" spans="7:20" s="60" customFormat="1" x14ac:dyDescent="0.3">
      <c r="G204" s="62"/>
      <c r="H204" s="62"/>
      <c r="I204" s="62"/>
      <c r="J204" s="62"/>
      <c r="K204" s="62"/>
      <c r="L204" s="62"/>
      <c r="S204" s="62"/>
      <c r="T204" s="62"/>
    </row>
    <row r="205" spans="7:20" s="60" customFormat="1" x14ac:dyDescent="0.3">
      <c r="G205" s="62"/>
      <c r="H205" s="62"/>
      <c r="I205" s="62"/>
      <c r="J205" s="62"/>
      <c r="K205" s="62"/>
      <c r="L205" s="62"/>
      <c r="S205" s="62"/>
      <c r="T205" s="62"/>
    </row>
    <row r="206" spans="7:20" s="60" customFormat="1" x14ac:dyDescent="0.3">
      <c r="G206" s="62"/>
      <c r="H206" s="62"/>
      <c r="I206" s="62"/>
      <c r="J206" s="62"/>
      <c r="K206" s="62"/>
      <c r="L206" s="62"/>
      <c r="S206" s="62"/>
      <c r="T206" s="62"/>
    </row>
    <row r="207" spans="7:20" s="60" customFormat="1" x14ac:dyDescent="0.3">
      <c r="G207" s="62"/>
      <c r="H207" s="62"/>
      <c r="I207" s="62"/>
      <c r="J207" s="62"/>
      <c r="K207" s="62"/>
      <c r="L207" s="62"/>
      <c r="S207" s="62"/>
      <c r="T207" s="62"/>
    </row>
    <row r="208" spans="7:20" s="60" customFormat="1" x14ac:dyDescent="0.3">
      <c r="G208" s="62"/>
      <c r="H208" s="62"/>
      <c r="I208" s="62"/>
      <c r="J208" s="62"/>
      <c r="K208" s="62"/>
      <c r="L208" s="62"/>
      <c r="S208" s="62"/>
      <c r="T208" s="62"/>
    </row>
    <row r="209" spans="7:20" s="60" customFormat="1" x14ac:dyDescent="0.3">
      <c r="G209" s="62"/>
      <c r="H209" s="62"/>
      <c r="I209" s="62"/>
      <c r="J209" s="62"/>
      <c r="K209" s="62"/>
      <c r="L209" s="62"/>
      <c r="S209" s="62"/>
      <c r="T209" s="62"/>
    </row>
    <row r="210" spans="7:20" s="60" customFormat="1" x14ac:dyDescent="0.3">
      <c r="G210" s="62"/>
      <c r="H210" s="62"/>
      <c r="I210" s="62"/>
      <c r="J210" s="62"/>
      <c r="K210" s="62"/>
      <c r="L210" s="62"/>
      <c r="S210" s="62"/>
      <c r="T210" s="62"/>
    </row>
    <row r="211" spans="7:20" s="60" customFormat="1" x14ac:dyDescent="0.3">
      <c r="G211" s="62"/>
      <c r="H211" s="62"/>
      <c r="I211" s="62"/>
      <c r="J211" s="62"/>
      <c r="K211" s="62"/>
      <c r="L211" s="62"/>
      <c r="S211" s="62"/>
      <c r="T211" s="62"/>
    </row>
    <row r="212" spans="7:20" s="60" customFormat="1" x14ac:dyDescent="0.3">
      <c r="G212" s="62"/>
      <c r="H212" s="62"/>
      <c r="I212" s="62"/>
      <c r="J212" s="62"/>
      <c r="K212" s="62"/>
      <c r="L212" s="62"/>
      <c r="S212" s="62"/>
      <c r="T212" s="62"/>
    </row>
    <row r="213" spans="7:20" s="60" customFormat="1" x14ac:dyDescent="0.3">
      <c r="G213" s="62"/>
      <c r="H213" s="62"/>
      <c r="I213" s="62"/>
      <c r="J213" s="62"/>
      <c r="K213" s="62"/>
      <c r="L213" s="62"/>
      <c r="S213" s="62"/>
      <c r="T213" s="62"/>
    </row>
    <row r="214" spans="7:20" s="60" customFormat="1" x14ac:dyDescent="0.3">
      <c r="G214" s="62"/>
      <c r="H214" s="62"/>
      <c r="I214" s="62"/>
      <c r="J214" s="62"/>
      <c r="K214" s="62"/>
      <c r="L214" s="62"/>
      <c r="S214" s="62"/>
      <c r="T214" s="62"/>
    </row>
    <row r="215" spans="7:20" s="60" customFormat="1" x14ac:dyDescent="0.3">
      <c r="G215" s="62"/>
      <c r="H215" s="62"/>
      <c r="I215" s="62"/>
      <c r="J215" s="62"/>
      <c r="K215" s="62"/>
      <c r="L215" s="62"/>
      <c r="S215" s="62"/>
      <c r="T215" s="62"/>
    </row>
    <row r="216" spans="7:20" s="60" customFormat="1" x14ac:dyDescent="0.3">
      <c r="G216" s="62"/>
      <c r="H216" s="62"/>
      <c r="I216" s="62"/>
      <c r="J216" s="62"/>
      <c r="K216" s="62"/>
      <c r="L216" s="62"/>
      <c r="S216" s="62"/>
      <c r="T216" s="62"/>
    </row>
    <row r="217" spans="7:20" s="60" customFormat="1" x14ac:dyDescent="0.3">
      <c r="G217" s="62"/>
      <c r="H217" s="62"/>
      <c r="I217" s="62"/>
      <c r="J217" s="62"/>
      <c r="K217" s="62"/>
      <c r="L217" s="62"/>
      <c r="S217" s="62"/>
      <c r="T217" s="62"/>
    </row>
    <row r="218" spans="7:20" s="60" customFormat="1" x14ac:dyDescent="0.3">
      <c r="G218" s="62"/>
      <c r="H218" s="62"/>
      <c r="I218" s="62"/>
      <c r="J218" s="62"/>
      <c r="K218" s="62"/>
      <c r="L218" s="62"/>
      <c r="S218" s="62"/>
      <c r="T218" s="62"/>
    </row>
  </sheetData>
  <mergeCells count="17">
    <mergeCell ref="T133:T134"/>
    <mergeCell ref="Q74:Q75"/>
    <mergeCell ref="T74:T75"/>
    <mergeCell ref="A2:A3"/>
    <mergeCell ref="B2:B3"/>
    <mergeCell ref="D2:D3"/>
    <mergeCell ref="E2:E3"/>
    <mergeCell ref="C1:O1"/>
    <mergeCell ref="U2:U3"/>
    <mergeCell ref="C2:C3"/>
    <mergeCell ref="S2:T2"/>
    <mergeCell ref="G2:K2"/>
    <mergeCell ref="L2:L3"/>
    <mergeCell ref="M2:P2"/>
    <mergeCell ref="Q2:Q3"/>
    <mergeCell ref="R2:R3"/>
    <mergeCell ref="F2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 результ</vt:lpstr>
      <vt:lpstr>'на сайт результ'!Область_печати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2026-08-11T10:59:43Z</dcterms:modified>
</cp:coreProperties>
</file>