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70" windowHeight="0"/>
  </bookViews>
  <sheets>
    <sheet name="21.08.26г" sheetId="3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6" i="31" l="1"/>
  <c r="G98" i="31"/>
  <c r="G95" i="31" s="1"/>
  <c r="G97" i="31"/>
  <c r="G96" i="31"/>
  <c r="S95" i="31"/>
  <c r="R95" i="31"/>
  <c r="Q95" i="31"/>
  <c r="P95" i="31"/>
  <c r="O95" i="31"/>
  <c r="N95" i="31"/>
  <c r="M95" i="31"/>
  <c r="L95" i="31"/>
  <c r="K95" i="31"/>
  <c r="J95" i="31"/>
  <c r="I95" i="31"/>
  <c r="H95" i="31"/>
  <c r="G94" i="31"/>
  <c r="G93" i="31"/>
  <c r="G92" i="31"/>
  <c r="G91" i="31"/>
  <c r="G90" i="31"/>
  <c r="G89" i="31" s="1"/>
  <c r="S89" i="31"/>
  <c r="R89" i="31"/>
  <c r="Q89" i="31"/>
  <c r="P89" i="31"/>
  <c r="O89" i="31"/>
  <c r="N89" i="31"/>
  <c r="M89" i="31"/>
  <c r="L89" i="31"/>
  <c r="K89" i="31"/>
  <c r="J89" i="31"/>
  <c r="I89" i="31"/>
  <c r="H89" i="31"/>
  <c r="G88" i="31"/>
  <c r="G87" i="31" s="1"/>
  <c r="S87" i="31"/>
  <c r="R87" i="31"/>
  <c r="Q87" i="31"/>
  <c r="P87" i="31"/>
  <c r="O87" i="31"/>
  <c r="N87" i="31"/>
  <c r="M87" i="31"/>
  <c r="L87" i="31"/>
  <c r="K87" i="31"/>
  <c r="J87" i="31"/>
  <c r="I87" i="31"/>
  <c r="H87" i="31"/>
  <c r="G86" i="31"/>
  <c r="G85" i="31" s="1"/>
  <c r="S85" i="31"/>
  <c r="R85" i="31"/>
  <c r="Q85" i="31"/>
  <c r="P85" i="31"/>
  <c r="O85" i="31"/>
  <c r="N85" i="31"/>
  <c r="N81" i="31" s="1"/>
  <c r="N80" i="31" s="1"/>
  <c r="N99" i="31" s="1"/>
  <c r="M85" i="31"/>
  <c r="M81" i="31" s="1"/>
  <c r="M80" i="31" s="1"/>
  <c r="M99" i="31" s="1"/>
  <c r="L85" i="31"/>
  <c r="K85" i="31"/>
  <c r="J85" i="31"/>
  <c r="I85" i="31"/>
  <c r="H85" i="31"/>
  <c r="G84" i="31"/>
  <c r="G83" i="31"/>
  <c r="G82" i="31" s="1"/>
  <c r="S82" i="31"/>
  <c r="S81" i="31" s="1"/>
  <c r="S80" i="31" s="1"/>
  <c r="S99" i="31" s="1"/>
  <c r="R82" i="31"/>
  <c r="Q82" i="31"/>
  <c r="P82" i="31"/>
  <c r="O82" i="31"/>
  <c r="N82" i="31"/>
  <c r="M82" i="31"/>
  <c r="L82" i="31"/>
  <c r="K82" i="31"/>
  <c r="J82" i="31"/>
  <c r="I82" i="31"/>
  <c r="H82" i="31"/>
  <c r="H81" i="31" s="1"/>
  <c r="H80" i="31" s="1"/>
  <c r="H99" i="31" s="1"/>
  <c r="L81" i="31"/>
  <c r="K81" i="31"/>
  <c r="J81" i="31"/>
  <c r="I81" i="31"/>
  <c r="I80" i="31" s="1"/>
  <c r="I99" i="31" s="1"/>
  <c r="L80" i="31"/>
  <c r="L99" i="31" s="1"/>
  <c r="K80" i="31"/>
  <c r="K99" i="31" s="1"/>
  <c r="J80" i="31"/>
  <c r="J99" i="31" s="1"/>
  <c r="O79" i="31"/>
  <c r="N79" i="31"/>
  <c r="K79" i="31"/>
  <c r="J79" i="31"/>
  <c r="G78" i="31"/>
  <c r="G77" i="31"/>
  <c r="G76" i="31"/>
  <c r="G75" i="31"/>
  <c r="G74" i="31"/>
  <c r="S73" i="31"/>
  <c r="S79" i="31" s="1"/>
  <c r="R73" i="31"/>
  <c r="R79" i="31" s="1"/>
  <c r="Q73" i="31"/>
  <c r="Q72" i="31" s="1"/>
  <c r="P73" i="31"/>
  <c r="P72" i="31" s="1"/>
  <c r="O73" i="31"/>
  <c r="N73" i="31"/>
  <c r="M73" i="31"/>
  <c r="M79" i="31" s="1"/>
  <c r="L73" i="31"/>
  <c r="L79" i="31" s="1"/>
  <c r="K73" i="31"/>
  <c r="J73" i="31"/>
  <c r="I73" i="31"/>
  <c r="I79" i="31" s="1"/>
  <c r="H73" i="31"/>
  <c r="H79" i="31" s="1"/>
  <c r="S72" i="31"/>
  <c r="R72" i="31"/>
  <c r="O72" i="31"/>
  <c r="N72" i="31"/>
  <c r="M72" i="31"/>
  <c r="K72" i="31"/>
  <c r="J72" i="31"/>
  <c r="I72" i="31"/>
  <c r="H72" i="31"/>
  <c r="G71" i="31"/>
  <c r="G68" i="31" s="1"/>
  <c r="G67" i="31" s="1"/>
  <c r="G70" i="31"/>
  <c r="G69" i="31"/>
  <c r="S68" i="31"/>
  <c r="R68" i="31"/>
  <c r="Q68" i="31"/>
  <c r="Q67" i="31" s="1"/>
  <c r="P68" i="31"/>
  <c r="O68" i="31"/>
  <c r="N68" i="31"/>
  <c r="M68" i="31"/>
  <c r="L68" i="31"/>
  <c r="K68" i="31"/>
  <c r="J68" i="31"/>
  <c r="J67" i="31" s="1"/>
  <c r="I68" i="31"/>
  <c r="I67" i="31" s="1"/>
  <c r="H68" i="31"/>
  <c r="S67" i="31"/>
  <c r="R67" i="31"/>
  <c r="P67" i="31"/>
  <c r="O67" i="31"/>
  <c r="N67" i="31"/>
  <c r="M67" i="31"/>
  <c r="L67" i="31"/>
  <c r="K67" i="31"/>
  <c r="H67" i="31"/>
  <c r="L66" i="31"/>
  <c r="H66" i="31"/>
  <c r="G65" i="31"/>
  <c r="S64" i="31"/>
  <c r="S63" i="31" s="1"/>
  <c r="S66" i="31" s="1"/>
  <c r="R64" i="31"/>
  <c r="Q64" i="31"/>
  <c r="P64" i="31"/>
  <c r="P63" i="31" s="1"/>
  <c r="P66" i="31" s="1"/>
  <c r="O64" i="31"/>
  <c r="N64" i="31"/>
  <c r="N63" i="31" s="1"/>
  <c r="N66" i="31" s="1"/>
  <c r="M64" i="31"/>
  <c r="M63" i="31" s="1"/>
  <c r="M66" i="31" s="1"/>
  <c r="L64" i="31"/>
  <c r="K64" i="31"/>
  <c r="J64" i="31"/>
  <c r="I64" i="31"/>
  <c r="I63" i="31" s="1"/>
  <c r="I66" i="31" s="1"/>
  <c r="H64" i="31"/>
  <c r="R63" i="31"/>
  <c r="R66" i="31" s="1"/>
  <c r="Q63" i="31"/>
  <c r="Q66" i="31" s="1"/>
  <c r="O63" i="31"/>
  <c r="L63" i="31"/>
  <c r="K63" i="31"/>
  <c r="K66" i="31" s="1"/>
  <c r="J63" i="31"/>
  <c r="J66" i="31" s="1"/>
  <c r="H63" i="31"/>
  <c r="G62" i="31"/>
  <c r="G61" i="31"/>
  <c r="G60" i="31" s="1"/>
  <c r="G59" i="31" s="1"/>
  <c r="S60" i="31"/>
  <c r="R60" i="31"/>
  <c r="R59" i="31" s="1"/>
  <c r="Q60" i="31"/>
  <c r="Q59" i="31" s="1"/>
  <c r="P60" i="31"/>
  <c r="P59" i="31" s="1"/>
  <c r="O60" i="31"/>
  <c r="O59" i="31" s="1"/>
  <c r="N60" i="31"/>
  <c r="M60" i="31"/>
  <c r="M59" i="31" s="1"/>
  <c r="L60" i="31"/>
  <c r="K60" i="31"/>
  <c r="J60" i="31"/>
  <c r="I60" i="31"/>
  <c r="H60" i="31"/>
  <c r="H59" i="31" s="1"/>
  <c r="S59" i="31"/>
  <c r="N59" i="31"/>
  <c r="L59" i="31"/>
  <c r="K59" i="31"/>
  <c r="J59" i="31"/>
  <c r="I59" i="31"/>
  <c r="G58" i="31"/>
  <c r="G57" i="31"/>
  <c r="G56" i="31"/>
  <c r="S55" i="31"/>
  <c r="S54" i="31" s="1"/>
  <c r="R55" i="31"/>
  <c r="R54" i="31" s="1"/>
  <c r="Q55" i="31"/>
  <c r="P55" i="31"/>
  <c r="O55" i="31"/>
  <c r="O54" i="31" s="1"/>
  <c r="N55" i="31"/>
  <c r="M55" i="31"/>
  <c r="M54" i="31" s="1"/>
  <c r="L55" i="31"/>
  <c r="K55" i="31"/>
  <c r="K54" i="31" s="1"/>
  <c r="J55" i="31"/>
  <c r="J54" i="31" s="1"/>
  <c r="I55" i="31"/>
  <c r="H55" i="31"/>
  <c r="Q54" i="31"/>
  <c r="P54" i="31"/>
  <c r="N54" i="31"/>
  <c r="L54" i="31"/>
  <c r="I54" i="31"/>
  <c r="H54" i="31"/>
  <c r="G53" i="31"/>
  <c r="G52" i="31"/>
  <c r="G51" i="31" s="1"/>
  <c r="G50" i="31" s="1"/>
  <c r="S51" i="31"/>
  <c r="R51" i="31"/>
  <c r="Q51" i="31"/>
  <c r="Q50" i="31" s="1"/>
  <c r="P51" i="31"/>
  <c r="O51" i="31"/>
  <c r="O50" i="31" s="1"/>
  <c r="N51" i="31"/>
  <c r="N50" i="31" s="1"/>
  <c r="M51" i="31"/>
  <c r="L51" i="31"/>
  <c r="K51" i="31"/>
  <c r="J51" i="31"/>
  <c r="J50" i="31" s="1"/>
  <c r="I51" i="31"/>
  <c r="H51" i="31"/>
  <c r="S50" i="31"/>
  <c r="R50" i="31"/>
  <c r="P50" i="31"/>
  <c r="M50" i="31"/>
  <c r="L50" i="31"/>
  <c r="K50" i="31"/>
  <c r="I50" i="31"/>
  <c r="H50" i="31"/>
  <c r="G49" i="31"/>
  <c r="G48" i="31"/>
  <c r="G47" i="31"/>
  <c r="G46" i="31"/>
  <c r="G45" i="31"/>
  <c r="G44" i="31"/>
  <c r="G43" i="31"/>
  <c r="G42" i="31"/>
  <c r="G41" i="31"/>
  <c r="G40" i="31"/>
  <c r="G39" i="31"/>
  <c r="G38" i="31"/>
  <c r="G37" i="31"/>
  <c r="G36" i="31"/>
  <c r="G35" i="31"/>
  <c r="G34" i="31"/>
  <c r="G33" i="31"/>
  <c r="G32" i="31"/>
  <c r="G31" i="31"/>
  <c r="G30" i="31"/>
  <c r="G29" i="31"/>
  <c r="S28" i="31"/>
  <c r="R28" i="31"/>
  <c r="Q28" i="31"/>
  <c r="Q25" i="31" s="1"/>
  <c r="P28" i="31"/>
  <c r="O28" i="31"/>
  <c r="N28" i="31"/>
  <c r="N25" i="31" s="1"/>
  <c r="M28" i="31"/>
  <c r="L28" i="31"/>
  <c r="K28" i="31"/>
  <c r="J28" i="31"/>
  <c r="J25" i="31" s="1"/>
  <c r="I28" i="31"/>
  <c r="I25" i="31" s="1"/>
  <c r="H28" i="31"/>
  <c r="G27" i="31"/>
  <c r="S26" i="31"/>
  <c r="R26" i="31"/>
  <c r="Q26" i="31"/>
  <c r="P26" i="31"/>
  <c r="O26" i="31"/>
  <c r="N26" i="31"/>
  <c r="M26" i="31"/>
  <c r="L26" i="31"/>
  <c r="K26" i="31"/>
  <c r="K25" i="31" s="1"/>
  <c r="J26" i="31"/>
  <c r="I26" i="31"/>
  <c r="H26" i="31"/>
  <c r="G26" i="31"/>
  <c r="S25" i="31"/>
  <c r="R25" i="31"/>
  <c r="M25" i="31"/>
  <c r="L25" i="31"/>
  <c r="H25" i="31"/>
  <c r="G73" i="31" l="1"/>
  <c r="G72" i="31" s="1"/>
  <c r="P81" i="31"/>
  <c r="P80" i="31" s="1"/>
  <c r="P99" i="31" s="1"/>
  <c r="Q81" i="31"/>
  <c r="Q80" i="31" s="1"/>
  <c r="Q99" i="31" s="1"/>
  <c r="O81" i="31"/>
  <c r="O80" i="31" s="1"/>
  <c r="O99" i="31" s="1"/>
  <c r="R81" i="31"/>
  <c r="R80" i="31" s="1"/>
  <c r="R99" i="31" s="1"/>
  <c r="S24" i="31"/>
  <c r="G55" i="31"/>
  <c r="G54" i="31" s="1"/>
  <c r="P25" i="31"/>
  <c r="G28" i="31"/>
  <c r="G25" i="31" s="1"/>
  <c r="O25" i="31"/>
  <c r="M24" i="31"/>
  <c r="I24" i="31"/>
  <c r="J24" i="31"/>
  <c r="G81" i="31"/>
  <c r="G80" i="31" s="1"/>
  <c r="K24" i="31"/>
  <c r="L24" i="31"/>
  <c r="N24" i="31"/>
  <c r="H24" i="31"/>
  <c r="Q24" i="31"/>
  <c r="G64" i="31"/>
  <c r="G63" i="31" s="1"/>
  <c r="G66" i="31" s="1"/>
  <c r="P79" i="31"/>
  <c r="L72" i="31"/>
  <c r="Q79" i="31"/>
  <c r="G79" i="31" l="1"/>
  <c r="P24" i="31"/>
  <c r="O24" i="31"/>
  <c r="G99" i="31"/>
  <c r="R24" i="31"/>
  <c r="G24" i="31"/>
</calcChain>
</file>

<file path=xl/sharedStrings.xml><?xml version="1.0" encoding="utf-8"?>
<sst xmlns="http://schemas.openxmlformats.org/spreadsheetml/2006/main" count="172" uniqueCount="143">
  <si>
    <t xml:space="preserve">Бюджеттің атқарылуы және оған </t>
  </si>
  <si>
    <t>кассалық қызмет көрсету</t>
  </si>
  <si>
    <t>ережесіне 2- қосымша</t>
  </si>
  <si>
    <t>"Бекітемін"</t>
  </si>
  <si>
    <t xml:space="preserve"> </t>
  </si>
  <si>
    <t xml:space="preserve">"Жамбыл облысы әкімдігінің жолаушылар көлігі және автомобиль жолдары басқармасы" КММ </t>
  </si>
  <si>
    <t xml:space="preserve"> Басқарма басшысы </t>
  </si>
  <si>
    <t>__________________</t>
  </si>
  <si>
    <t>М. Саурықов</t>
  </si>
  <si>
    <t>(қолы)</t>
  </si>
  <si>
    <t>М.О.</t>
  </si>
  <si>
    <t xml:space="preserve">Төлемдер бойынша мемлекеттік мекемені қаржыландырудың жеке жоспары </t>
  </si>
  <si>
    <t>Өңір</t>
  </si>
  <si>
    <t xml:space="preserve">Жамбыл облысы </t>
  </si>
  <si>
    <t>Бюджет түрі</t>
  </si>
  <si>
    <t>Облыстық</t>
  </si>
  <si>
    <t>Кезең</t>
  </si>
  <si>
    <t>2026 жыл</t>
  </si>
  <si>
    <t>Өлшем бірлігі</t>
  </si>
  <si>
    <t>мың теңге</t>
  </si>
  <si>
    <t>Бюджеттік бағдарламалардың әкімшісі</t>
  </si>
  <si>
    <t>"Жамбыл облысы әкімдігінің жолаушылар көлігі және автомобиль жолдары басқармасы" КММ</t>
  </si>
  <si>
    <t>Мемлекеттік мекеме</t>
  </si>
  <si>
    <t>тыс. тенге</t>
  </si>
  <si>
    <t>Әкімшілік коды</t>
  </si>
  <si>
    <t>Шығыстардың атауы</t>
  </si>
  <si>
    <t>Бір жылға арналған қаржылық жоспар</t>
  </si>
  <si>
    <t>Айлар бойынша жоспар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</si>
  <si>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</si>
  <si>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</si>
  <si>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</si>
  <si>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</si>
  <si>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</si>
  <si>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</si>
  <si>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</si>
  <si>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</si>
  <si>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</si>
  <si>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</si>
  <si>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</si>
  <si>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</si>
  <si>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Мемлекеттік мекеме коды</t>
  </si>
  <si>
    <t>Бағдарлама</t>
  </si>
  <si>
    <t>кіші бағдарлама</t>
  </si>
  <si>
    <t>ерекшелік</t>
  </si>
  <si>
    <t>"Жамбыл облысы әкімдігінің жолаушылар көлігі және автомобиль жолдары басқармасы"КММ</t>
  </si>
  <si>
    <t>001</t>
  </si>
  <si>
    <t xml:space="preserve">Жергілікті деңгейде көлік және коммуникация саласындағы мемлекеттік саясатты іске асыру жөніндегі қызметтер </t>
  </si>
  <si>
    <t>011</t>
  </si>
  <si>
    <t>Республикалық бюджеттен берілетін трансферттер есебінен</t>
  </si>
  <si>
    <t>135</t>
  </si>
  <si>
    <t>Техникалық қызметшілердің жарнасы</t>
  </si>
  <si>
    <t>015</t>
  </si>
  <si>
    <t>Жергілікті бюджет қаражаты есебінен</t>
  </si>
  <si>
    <t>Еңбек ақы</t>
  </si>
  <si>
    <t>112</t>
  </si>
  <si>
    <t>Қосымша ақшалай төлемдер</t>
  </si>
  <si>
    <t>Өтемақы төлемдері</t>
  </si>
  <si>
    <t>116</t>
  </si>
  <si>
    <t>Міндетті зейнетақы төлемдері</t>
  </si>
  <si>
    <t>Әлеуметтік салық</t>
  </si>
  <si>
    <t>Әлеуметтік сақтандырудың мемлекеттік қорына әлеуметтік аударымдар</t>
  </si>
  <si>
    <t>123</t>
  </si>
  <si>
    <t xml:space="preserve">Міндетті сақтандыруға арналған жарналар  </t>
  </si>
  <si>
    <t>124</t>
  </si>
  <si>
    <t>Медициналық сақтандыру</t>
  </si>
  <si>
    <t>131</t>
  </si>
  <si>
    <t>Техникалық қызметшілердің еңбек ақысы</t>
  </si>
  <si>
    <t>136</t>
  </si>
  <si>
    <t>Техникалық қызметшілердің ел  ішіндегі іссапарлары  мен қызметтік іссапарлары</t>
  </si>
  <si>
    <t>144</t>
  </si>
  <si>
    <t>Отын,жанар-жағар майларды сатып алу</t>
  </si>
  <si>
    <t>149</t>
  </si>
  <si>
    <t>Өзге де тауарлар сатып алу</t>
  </si>
  <si>
    <t>152</t>
  </si>
  <si>
    <t xml:space="preserve">Байланыс қызметтеріне ақы төлеу </t>
  </si>
  <si>
    <t>153</t>
  </si>
  <si>
    <t>Көліктік қызмет көрсетулерге ақы төлеу</t>
  </si>
  <si>
    <t>158</t>
  </si>
  <si>
    <t>Ақпараттық технологиялар саласындағы жұмыстар мен қызметтерге ақы төлеу</t>
  </si>
  <si>
    <t>159</t>
  </si>
  <si>
    <t xml:space="preserve">Өзге де қызметтер мен жұмыстарға ақы төлеу </t>
  </si>
  <si>
    <t>161</t>
  </si>
  <si>
    <t xml:space="preserve">Ел ішіндегі іссапарлар мен қызметтік  іссапарлар </t>
  </si>
  <si>
    <t>169</t>
  </si>
  <si>
    <t>Өзге де ағымдағы шығындар</t>
  </si>
  <si>
    <t>003</t>
  </si>
  <si>
    <t>Автомобиль жолдарының жұмыс істеуін қамтамасыз ету</t>
  </si>
  <si>
    <t>005</t>
  </si>
  <si>
    <t>Әлеуметтік маңызы бар ауданаралық (қалааралық) қатынастар бойынша жолаушылар тасымалын субсидиялау</t>
  </si>
  <si>
    <t>311</t>
  </si>
  <si>
    <t>Заңды тұлғалалға соның ішінде шаруа (фермер) қожалықтарына берілетін субсидиялау</t>
  </si>
  <si>
    <t>Мемлекеттік органның күрделі шығыстары</t>
  </si>
  <si>
    <t>414</t>
  </si>
  <si>
    <t>Машиналар, жабдықтар, өндірістік және шаруашылық мүккамал құралдарын сатып алу</t>
  </si>
  <si>
    <t>416</t>
  </si>
  <si>
    <t>Материальдық емес активтерді сатып алу</t>
  </si>
  <si>
    <t>028</t>
  </si>
  <si>
    <t xml:space="preserve">Көлік инфрақұрылымының басым жобаларын іске асыру </t>
  </si>
  <si>
    <t>096</t>
  </si>
  <si>
    <t>Мемлекеттік-жекеменшік әріптестік жобалар бойынша мемлекеттік міндеттемелерді орындау</t>
  </si>
  <si>
    <t>812</t>
  </si>
  <si>
    <t>Мемлекеттік-жекеменшік әріптестік жобалар бойынша инвестициялық шығындар өтемақысы бойынша мемлекеттік міндеттемелерді орындау</t>
  </si>
  <si>
    <t>813</t>
  </si>
  <si>
    <t>Мемлекеттік-жекеменшік әріптестік жобалар бойынша операциялық (пайдалану) шығындар өтемақысының мемлекеттік міндеттемелерін орындау</t>
  </si>
  <si>
    <t>814</t>
  </si>
  <si>
    <t>Мемлекеттік-жекеменшік әріптестік объектілерін бақылауды жүзеге асыру үшін сыйлықақы төлеу бойынша мемлекеттік міндеттемелерді орындау</t>
  </si>
  <si>
    <t>Төмендегі тұрған бюджеттерге берілетін  нысаналы ағымдағы трансферттер</t>
  </si>
  <si>
    <t>Жамбыл ауданы</t>
  </si>
  <si>
    <t>Қордай ауданы</t>
  </si>
  <si>
    <t>Байзақ ауданы</t>
  </si>
  <si>
    <t>339</t>
  </si>
  <si>
    <t>Мемлекеттік басқарудың басқа деңгейлерін ағымдағы трансферттер</t>
  </si>
  <si>
    <t>Төмендегі тұрған бюджеттерге берілетін  нысаналы даму трансферттері</t>
  </si>
  <si>
    <t>Мойынкум ауданы</t>
  </si>
  <si>
    <t>Жамбыл облысы Мойынқұм ауданында "Радай" өзені арқылы өтетін көпір салу</t>
  </si>
  <si>
    <t>Жамбыл облысы Мойынқұм ауданы Қарабөгет ауылына кірме автомобиль жолының үлесінде Шу өзені арқылы өтетін автожол көпір салу</t>
  </si>
  <si>
    <t>Жуалы ауданы</t>
  </si>
  <si>
    <t>Жамбыл облысы Жуалы ауданы Боранды станциясы ПК7 (ПЧ-52 Түлкібас) 3441 км-де су өткізгіш темірбетон құбыр жанында автокөлік құралдарының өтуіне арналған жасанды құрылыс салу</t>
  </si>
  <si>
    <t>Меркі ауданы</t>
  </si>
  <si>
    <t>Жамбыл облысы Ойтал ауданының теміржол өткелі үстінде жаяу жүргіншілер көпірін салу</t>
  </si>
  <si>
    <t>Тараз қаласы</t>
  </si>
  <si>
    <t>Тараз қаласы Абай даңғылының жол өтпесі мен темір жол үстінен жаяу жүргіншілер өткелі бар участкесінің құрылысына</t>
  </si>
  <si>
    <t>Тараз қаласында "Бурыл" А, Б, В тұрғын алқабының асфальт төсемін салу</t>
  </si>
  <si>
    <t>Тараз қаласы, Қойгелді көшесін қайта жаңғырту (Төле би даңғылынан Қапал көшесіне дейін)</t>
  </si>
  <si>
    <t>Тараз қаласы, Рысбек батыр (Төле би даңғылынан Сүлейменов көшесіне дейін) көшесін қайта жаңғырту</t>
  </si>
  <si>
    <t>Тараз қаласы, Асқаров көшесін қайта жаңғырту</t>
  </si>
  <si>
    <t>Талас ауданы</t>
  </si>
  <si>
    <t xml:space="preserve">Жамбыл облысы Талас ауданы Қаратау қаласындағы Панфилов көшесінің автомобиль жолын қайта жаңарту </t>
  </si>
  <si>
    <t xml:space="preserve">Жамбыл облысы Талас ауданы Қаратау қаласындағы Тамды Әулие көшесінің автомобиль жолын қайта жаңарту </t>
  </si>
  <si>
    <t xml:space="preserve">Жамбыл облысы Талас ауданы Қаратау қаласындағы Арбатас көшесінің автомобиль жолын қайта жаңарту </t>
  </si>
  <si>
    <t>441</t>
  </si>
  <si>
    <t>Мемлекеттік басқарудың басқа деңгейлерін дамытуға арналған  нысаналы трансферттер</t>
  </si>
  <si>
    <t>Қаржыландыру жоспарын жасауға жауапты бюджеттік бағдарламалар әкімшісінің                                                                құрылымдық бөлімшесінің басшысы</t>
  </si>
  <si>
    <t xml:space="preserve">    ____________</t>
  </si>
  <si>
    <t>(қолды таратып жазу)</t>
  </si>
  <si>
    <t>312</t>
  </si>
  <si>
    <t>Мемлекеттік кәсіпорындар болып табылмайтын заңды тұлғаларға субсидиялар</t>
  </si>
  <si>
    <t>313</t>
  </si>
  <si>
    <t>Жеке тұлғаларға берілетін субсидиялар</t>
  </si>
  <si>
    <t>168</t>
  </si>
  <si>
    <t>Мемлекеттік мекеменің басқа да ағымдағы шығыстары</t>
  </si>
  <si>
    <t>Атқарушы құжатт, сот актілерін орындау</t>
  </si>
  <si>
    <t>"21" тамыз 2026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</si>
</sst>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m"/>
  </numFmts>
  <fonts count="18" x14ac:knownFonts="1">
    <font>
      <sz val="11"/>
      <color theme="1"/>
      <name val="Calibri"/>
      <charset val="204"/>
      <scheme val="minor"/>
    </font>
    <font>
      <sz val="9"/>
      <name val="Arial Cyr"/>
      <charset val="204"/>
    </font>
    <font>
      <sz val="12"/>
      <name val="Arial Cyr"/>
      <charset val="204"/>
    </font>
    <font>
      <sz val="10"/>
      <name val="Helv"/>
      <charset val="204"/>
    </font>
    <font>
      <sz val="12"/>
      <name val="Helv"/>
      <charset val="204"/>
    </font>
    <font>
      <b/>
      <sz val="12"/>
      <name val="Helv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8" fillId="0" borderId="0">
      <alignment horizontal="left" vertical="top"/>
    </xf>
    <xf numFmtId="0" fontId="9" fillId="0" borderId="0">
      <alignment horizontal="center"/>
    </xf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/>
    <xf numFmtId="49" fontId="6" fillId="4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164" fontId="6" fillId="4" borderId="3" xfId="0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0" fontId="10" fillId="0" borderId="0" xfId="0" applyFont="1" applyAlignment="1"/>
    <xf numFmtId="0" fontId="11" fillId="2" borderId="0" xfId="0" applyFont="1" applyFill="1"/>
    <xf numFmtId="0" fontId="10" fillId="0" borderId="0" xfId="0" applyFont="1"/>
    <xf numFmtId="0" fontId="12" fillId="0" borderId="0" xfId="0" applyFont="1"/>
    <xf numFmtId="165" fontId="10" fillId="0" borderId="0" xfId="0" applyNumberFormat="1" applyFont="1" applyAlignment="1">
      <alignment vertical="center" wrapText="1"/>
    </xf>
    <xf numFmtId="0" fontId="12" fillId="2" borderId="0" xfId="0" applyFont="1" applyFill="1"/>
    <xf numFmtId="0" fontId="10" fillId="2" borderId="0" xfId="0" applyFont="1" applyFill="1"/>
    <xf numFmtId="0" fontId="10" fillId="2" borderId="7" xfId="0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vertical="center" wrapText="1"/>
    </xf>
    <xf numFmtId="164" fontId="14" fillId="4" borderId="3" xfId="0" applyNumberFormat="1" applyFont="1" applyFill="1" applyBorder="1" applyAlignment="1">
      <alignment vertical="center" wrapText="1"/>
    </xf>
    <xf numFmtId="164" fontId="10" fillId="4" borderId="3" xfId="0" applyNumberFormat="1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164" fontId="17" fillId="2" borderId="2" xfId="0" applyNumberFormat="1" applyFont="1" applyFill="1" applyBorder="1" applyAlignment="1">
      <alignment horizontal="center" vertical="center" wrapText="1"/>
    </xf>
    <xf numFmtId="164" fontId="17" fillId="2" borderId="0" xfId="0" applyNumberFormat="1" applyFont="1" applyFill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4" fontId="10" fillId="2" borderId="0" xfId="0" applyNumberFormat="1" applyFont="1" applyFill="1"/>
    <xf numFmtId="164" fontId="14" fillId="2" borderId="3" xfId="0" applyNumberFormat="1" applyFont="1" applyFill="1" applyBorder="1" applyAlignment="1">
      <alignment vertical="center" wrapText="1"/>
    </xf>
    <xf numFmtId="164" fontId="10" fillId="2" borderId="3" xfId="0" applyNumberFormat="1" applyFont="1" applyFill="1" applyBorder="1" applyAlignment="1">
      <alignment vertical="center" wrapText="1"/>
    </xf>
    <xf numFmtId="164" fontId="10" fillId="0" borderId="3" xfId="0" applyNumberFormat="1" applyFont="1" applyBorder="1" applyAlignment="1">
      <alignment vertical="center" wrapText="1"/>
    </xf>
    <xf numFmtId="164" fontId="14" fillId="0" borderId="3" xfId="0" applyNumberFormat="1" applyFont="1" applyFill="1" applyBorder="1" applyAlignment="1">
      <alignment vertical="center" wrapText="1"/>
    </xf>
    <xf numFmtId="164" fontId="14" fillId="3" borderId="3" xfId="1" applyNumberFormat="1" applyFont="1" applyFill="1" applyBorder="1" applyAlignment="1">
      <alignment vertical="center" wrapText="1"/>
    </xf>
    <xf numFmtId="164" fontId="14" fillId="3" borderId="3" xfId="2" applyNumberFormat="1" applyFont="1" applyFill="1" applyBorder="1" applyAlignment="1">
      <alignment vertical="center" wrapText="1"/>
    </xf>
    <xf numFmtId="164" fontId="10" fillId="0" borderId="3" xfId="0" applyNumberFormat="1" applyFont="1" applyFill="1" applyBorder="1" applyAlignment="1">
      <alignment vertical="center" wrapText="1"/>
    </xf>
    <xf numFmtId="164" fontId="10" fillId="2" borderId="9" xfId="0" applyNumberFormat="1" applyFont="1" applyFill="1" applyBorder="1" applyAlignment="1">
      <alignment vertical="center" wrapText="1"/>
    </xf>
    <xf numFmtId="1" fontId="14" fillId="3" borderId="3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164" fontId="14" fillId="3" borderId="7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164" fontId="14" fillId="4" borderId="3" xfId="0" applyNumberFormat="1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" fontId="10" fillId="4" borderId="3" xfId="0" applyNumberFormat="1" applyFont="1" applyFill="1" applyBorder="1" applyAlignment="1">
      <alignment horizontal="center" vertical="center" wrapText="1"/>
    </xf>
    <xf numFmtId="1" fontId="14" fillId="4" borderId="3" xfId="0" applyNumberFormat="1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1" fontId="10" fillId="2" borderId="3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wrapText="1"/>
    </xf>
    <xf numFmtId="0" fontId="17" fillId="0" borderId="2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S8" xfId="1"/>
    <cellStyle name="Обычный" xfId="0" builtinId="0"/>
    <cellStyle name="Обычный_Пост февраль 2009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tabSelected="1" workbookViewId="0">
      <selection activeCell="J54" sqref="J54"/>
    </sheetView>
  </sheetViews>
  <sheetFormatPr defaultColWidth="9" defaultRowHeight="15.75" x14ac:dyDescent="0.25"/>
  <cols>
    <col min="1" max="1" width="5" style="14" customWidth="1"/>
    <col min="2" max="2" width="5.7109375" style="14" customWidth="1"/>
    <col min="3" max="4" width="5.140625" style="2" customWidth="1"/>
    <col min="5" max="5" width="6.140625" style="2" customWidth="1"/>
    <col min="6" max="6" width="40.85546875" style="2" customWidth="1"/>
    <col min="7" max="7" width="11.7109375" style="2" customWidth="1"/>
    <col min="8" max="8" width="9.42578125" style="2" customWidth="1"/>
    <col min="9" max="9" width="9.28515625" style="2" customWidth="1"/>
    <col min="10" max="10" width="10.42578125" style="2" customWidth="1"/>
    <col min="11" max="11" width="10.7109375" style="2" customWidth="1"/>
    <col min="12" max="12" width="10.42578125" style="2" customWidth="1"/>
    <col min="13" max="13" width="10.140625" style="2" customWidth="1"/>
    <col min="14" max="14" width="10.7109375" style="2" customWidth="1"/>
    <col min="15" max="15" width="10.5703125" style="2" customWidth="1"/>
    <col min="16" max="16" width="10.42578125" style="2" customWidth="1"/>
    <col min="17" max="17" width="10.5703125" style="2" customWidth="1"/>
    <col min="18" max="18" width="10.7109375" style="2" customWidth="1"/>
    <col min="19" max="19" width="11" style="2" customWidth="1"/>
    <col min="20" max="21" width="9" style="14"/>
    <col min="22" max="22" width="9" style="14" customWidth="1"/>
    <col min="23" max="237" width="9" style="14"/>
    <col min="238" max="238" width="4.85546875" style="14" customWidth="1"/>
    <col min="239" max="239" width="5.42578125" style="14" customWidth="1"/>
    <col min="240" max="240" width="4.28515625" style="14" customWidth="1"/>
    <col min="241" max="241" width="5.140625" style="14" customWidth="1"/>
    <col min="242" max="242" width="6.85546875" style="14" customWidth="1"/>
    <col min="243" max="243" width="47.42578125" style="14" customWidth="1"/>
    <col min="244" max="244" width="11.5703125" style="14" customWidth="1"/>
    <col min="245" max="245" width="8.5703125" style="14" customWidth="1"/>
    <col min="246" max="246" width="9.7109375" style="14" customWidth="1"/>
    <col min="247" max="247" width="9" style="14" customWidth="1"/>
    <col min="248" max="248" width="10.140625" style="14" customWidth="1"/>
    <col min="249" max="249" width="10.5703125" style="14" customWidth="1"/>
    <col min="250" max="250" width="11.140625" style="14" customWidth="1"/>
    <col min="251" max="251" width="10.85546875" style="14" customWidth="1"/>
    <col min="252" max="254" width="10.5703125" style="14" customWidth="1"/>
    <col min="255" max="255" width="11.140625" style="14" customWidth="1"/>
    <col min="256" max="256" width="10.85546875" style="14" customWidth="1"/>
    <col min="257" max="493" width="9" style="14"/>
    <col min="494" max="494" width="4.85546875" style="14" customWidth="1"/>
    <col min="495" max="495" width="5.42578125" style="14" customWidth="1"/>
    <col min="496" max="496" width="4.28515625" style="14" customWidth="1"/>
    <col min="497" max="497" width="5.140625" style="14" customWidth="1"/>
    <col min="498" max="498" width="6.85546875" style="14" customWidth="1"/>
    <col min="499" max="499" width="47.42578125" style="14" customWidth="1"/>
    <col min="500" max="500" width="11.5703125" style="14" customWidth="1"/>
    <col min="501" max="501" width="8.5703125" style="14" customWidth="1"/>
    <col min="502" max="502" width="9.7109375" style="14" customWidth="1"/>
    <col min="503" max="503" width="9" style="14" customWidth="1"/>
    <col min="504" max="504" width="10.140625" style="14" customWidth="1"/>
    <col min="505" max="505" width="10.5703125" style="14" customWidth="1"/>
    <col min="506" max="506" width="11.140625" style="14" customWidth="1"/>
    <col min="507" max="507" width="10.85546875" style="14" customWidth="1"/>
    <col min="508" max="510" width="10.5703125" style="14" customWidth="1"/>
    <col min="511" max="511" width="11.140625" style="14" customWidth="1"/>
    <col min="512" max="512" width="10.85546875" style="14" customWidth="1"/>
    <col min="513" max="749" width="9" style="14"/>
    <col min="750" max="750" width="4.85546875" style="14" customWidth="1"/>
    <col min="751" max="751" width="5.42578125" style="14" customWidth="1"/>
    <col min="752" max="752" width="4.28515625" style="14" customWidth="1"/>
    <col min="753" max="753" width="5.140625" style="14" customWidth="1"/>
    <col min="754" max="754" width="6.85546875" style="14" customWidth="1"/>
    <col min="755" max="755" width="47.42578125" style="14" customWidth="1"/>
    <col min="756" max="756" width="11.5703125" style="14" customWidth="1"/>
    <col min="757" max="757" width="8.5703125" style="14" customWidth="1"/>
    <col min="758" max="758" width="9.7109375" style="14" customWidth="1"/>
    <col min="759" max="759" width="9" style="14" customWidth="1"/>
    <col min="760" max="760" width="10.140625" style="14" customWidth="1"/>
    <col min="761" max="761" width="10.5703125" style="14" customWidth="1"/>
    <col min="762" max="762" width="11.140625" style="14" customWidth="1"/>
    <col min="763" max="763" width="10.85546875" style="14" customWidth="1"/>
    <col min="764" max="766" width="10.5703125" style="14" customWidth="1"/>
    <col min="767" max="767" width="11.140625" style="14" customWidth="1"/>
    <col min="768" max="768" width="10.85546875" style="14" customWidth="1"/>
    <col min="769" max="1005" width="9" style="14"/>
    <col min="1006" max="1006" width="4.85546875" style="14" customWidth="1"/>
    <col min="1007" max="1007" width="5.42578125" style="14" customWidth="1"/>
    <col min="1008" max="1008" width="4.28515625" style="14" customWidth="1"/>
    <col min="1009" max="1009" width="5.140625" style="14" customWidth="1"/>
    <col min="1010" max="1010" width="6.85546875" style="14" customWidth="1"/>
    <col min="1011" max="1011" width="47.42578125" style="14" customWidth="1"/>
    <col min="1012" max="1012" width="11.5703125" style="14" customWidth="1"/>
    <col min="1013" max="1013" width="8.5703125" style="14" customWidth="1"/>
    <col min="1014" max="1014" width="9.7109375" style="14" customWidth="1"/>
    <col min="1015" max="1015" width="9" style="14" customWidth="1"/>
    <col min="1016" max="1016" width="10.140625" style="14" customWidth="1"/>
    <col min="1017" max="1017" width="10.5703125" style="14" customWidth="1"/>
    <col min="1018" max="1018" width="11.140625" style="14" customWidth="1"/>
    <col min="1019" max="1019" width="10.85546875" style="14" customWidth="1"/>
    <col min="1020" max="1022" width="10.5703125" style="14" customWidth="1"/>
    <col min="1023" max="1023" width="11.140625" style="14" customWidth="1"/>
    <col min="1024" max="1024" width="10.85546875" style="14" customWidth="1"/>
    <col min="1025" max="1261" width="9" style="14"/>
    <col min="1262" max="1262" width="4.85546875" style="14" customWidth="1"/>
    <col min="1263" max="1263" width="5.42578125" style="14" customWidth="1"/>
    <col min="1264" max="1264" width="4.28515625" style="14" customWidth="1"/>
    <col min="1265" max="1265" width="5.140625" style="14" customWidth="1"/>
    <col min="1266" max="1266" width="6.85546875" style="14" customWidth="1"/>
    <col min="1267" max="1267" width="47.42578125" style="14" customWidth="1"/>
    <col min="1268" max="1268" width="11.5703125" style="14" customWidth="1"/>
    <col min="1269" max="1269" width="8.5703125" style="14" customWidth="1"/>
    <col min="1270" max="1270" width="9.7109375" style="14" customWidth="1"/>
    <col min="1271" max="1271" width="9" style="14" customWidth="1"/>
    <col min="1272" max="1272" width="10.140625" style="14" customWidth="1"/>
    <col min="1273" max="1273" width="10.5703125" style="14" customWidth="1"/>
    <col min="1274" max="1274" width="11.140625" style="14" customWidth="1"/>
    <col min="1275" max="1275" width="10.85546875" style="14" customWidth="1"/>
    <col min="1276" max="1278" width="10.5703125" style="14" customWidth="1"/>
    <col min="1279" max="1279" width="11.140625" style="14" customWidth="1"/>
    <col min="1280" max="1280" width="10.85546875" style="14" customWidth="1"/>
    <col min="1281" max="1517" width="9" style="14"/>
    <col min="1518" max="1518" width="4.85546875" style="14" customWidth="1"/>
    <col min="1519" max="1519" width="5.42578125" style="14" customWidth="1"/>
    <col min="1520" max="1520" width="4.28515625" style="14" customWidth="1"/>
    <col min="1521" max="1521" width="5.140625" style="14" customWidth="1"/>
    <col min="1522" max="1522" width="6.85546875" style="14" customWidth="1"/>
    <col min="1523" max="1523" width="47.42578125" style="14" customWidth="1"/>
    <col min="1524" max="1524" width="11.5703125" style="14" customWidth="1"/>
    <col min="1525" max="1525" width="8.5703125" style="14" customWidth="1"/>
    <col min="1526" max="1526" width="9.7109375" style="14" customWidth="1"/>
    <col min="1527" max="1527" width="9" style="14" customWidth="1"/>
    <col min="1528" max="1528" width="10.140625" style="14" customWidth="1"/>
    <col min="1529" max="1529" width="10.5703125" style="14" customWidth="1"/>
    <col min="1530" max="1530" width="11.140625" style="14" customWidth="1"/>
    <col min="1531" max="1531" width="10.85546875" style="14" customWidth="1"/>
    <col min="1532" max="1534" width="10.5703125" style="14" customWidth="1"/>
    <col min="1535" max="1535" width="11.140625" style="14" customWidth="1"/>
    <col min="1536" max="1536" width="10.85546875" style="14" customWidth="1"/>
    <col min="1537" max="1773" width="9" style="14"/>
    <col min="1774" max="1774" width="4.85546875" style="14" customWidth="1"/>
    <col min="1775" max="1775" width="5.42578125" style="14" customWidth="1"/>
    <col min="1776" max="1776" width="4.28515625" style="14" customWidth="1"/>
    <col min="1777" max="1777" width="5.140625" style="14" customWidth="1"/>
    <col min="1778" max="1778" width="6.85546875" style="14" customWidth="1"/>
    <col min="1779" max="1779" width="47.42578125" style="14" customWidth="1"/>
    <col min="1780" max="1780" width="11.5703125" style="14" customWidth="1"/>
    <col min="1781" max="1781" width="8.5703125" style="14" customWidth="1"/>
    <col min="1782" max="1782" width="9.7109375" style="14" customWidth="1"/>
    <col min="1783" max="1783" width="9" style="14" customWidth="1"/>
    <col min="1784" max="1784" width="10.140625" style="14" customWidth="1"/>
    <col min="1785" max="1785" width="10.5703125" style="14" customWidth="1"/>
    <col min="1786" max="1786" width="11.140625" style="14" customWidth="1"/>
    <col min="1787" max="1787" width="10.85546875" style="14" customWidth="1"/>
    <col min="1788" max="1790" width="10.5703125" style="14" customWidth="1"/>
    <col min="1791" max="1791" width="11.140625" style="14" customWidth="1"/>
    <col min="1792" max="1792" width="10.85546875" style="14" customWidth="1"/>
    <col min="1793" max="2029" width="9" style="14"/>
    <col min="2030" max="2030" width="4.85546875" style="14" customWidth="1"/>
    <col min="2031" max="2031" width="5.42578125" style="14" customWidth="1"/>
    <col min="2032" max="2032" width="4.28515625" style="14" customWidth="1"/>
    <col min="2033" max="2033" width="5.140625" style="14" customWidth="1"/>
    <col min="2034" max="2034" width="6.85546875" style="14" customWidth="1"/>
    <col min="2035" max="2035" width="47.42578125" style="14" customWidth="1"/>
    <col min="2036" max="2036" width="11.5703125" style="14" customWidth="1"/>
    <col min="2037" max="2037" width="8.5703125" style="14" customWidth="1"/>
    <col min="2038" max="2038" width="9.7109375" style="14" customWidth="1"/>
    <col min="2039" max="2039" width="9" style="14" customWidth="1"/>
    <col min="2040" max="2040" width="10.140625" style="14" customWidth="1"/>
    <col min="2041" max="2041" width="10.5703125" style="14" customWidth="1"/>
    <col min="2042" max="2042" width="11.140625" style="14" customWidth="1"/>
    <col min="2043" max="2043" width="10.85546875" style="14" customWidth="1"/>
    <col min="2044" max="2046" width="10.5703125" style="14" customWidth="1"/>
    <col min="2047" max="2047" width="11.140625" style="14" customWidth="1"/>
    <col min="2048" max="2048" width="10.85546875" style="14" customWidth="1"/>
    <col min="2049" max="2285" width="9" style="14"/>
    <col min="2286" max="2286" width="4.85546875" style="14" customWidth="1"/>
    <col min="2287" max="2287" width="5.42578125" style="14" customWidth="1"/>
    <col min="2288" max="2288" width="4.28515625" style="14" customWidth="1"/>
    <col min="2289" max="2289" width="5.140625" style="14" customWidth="1"/>
    <col min="2290" max="2290" width="6.85546875" style="14" customWidth="1"/>
    <col min="2291" max="2291" width="47.42578125" style="14" customWidth="1"/>
    <col min="2292" max="2292" width="11.5703125" style="14" customWidth="1"/>
    <col min="2293" max="2293" width="8.5703125" style="14" customWidth="1"/>
    <col min="2294" max="2294" width="9.7109375" style="14" customWidth="1"/>
    <col min="2295" max="2295" width="9" style="14" customWidth="1"/>
    <col min="2296" max="2296" width="10.140625" style="14" customWidth="1"/>
    <col min="2297" max="2297" width="10.5703125" style="14" customWidth="1"/>
    <col min="2298" max="2298" width="11.140625" style="14" customWidth="1"/>
    <col min="2299" max="2299" width="10.85546875" style="14" customWidth="1"/>
    <col min="2300" max="2302" width="10.5703125" style="14" customWidth="1"/>
    <col min="2303" max="2303" width="11.140625" style="14" customWidth="1"/>
    <col min="2304" max="2304" width="10.85546875" style="14" customWidth="1"/>
    <col min="2305" max="2541" width="9" style="14"/>
    <col min="2542" max="2542" width="4.85546875" style="14" customWidth="1"/>
    <col min="2543" max="2543" width="5.42578125" style="14" customWidth="1"/>
    <col min="2544" max="2544" width="4.28515625" style="14" customWidth="1"/>
    <col min="2545" max="2545" width="5.140625" style="14" customWidth="1"/>
    <col min="2546" max="2546" width="6.85546875" style="14" customWidth="1"/>
    <col min="2547" max="2547" width="47.42578125" style="14" customWidth="1"/>
    <col min="2548" max="2548" width="11.5703125" style="14" customWidth="1"/>
    <col min="2549" max="2549" width="8.5703125" style="14" customWidth="1"/>
    <col min="2550" max="2550" width="9.7109375" style="14" customWidth="1"/>
    <col min="2551" max="2551" width="9" style="14" customWidth="1"/>
    <col min="2552" max="2552" width="10.140625" style="14" customWidth="1"/>
    <col min="2553" max="2553" width="10.5703125" style="14" customWidth="1"/>
    <col min="2554" max="2554" width="11.140625" style="14" customWidth="1"/>
    <col min="2555" max="2555" width="10.85546875" style="14" customWidth="1"/>
    <col min="2556" max="2558" width="10.5703125" style="14" customWidth="1"/>
    <col min="2559" max="2559" width="11.140625" style="14" customWidth="1"/>
    <col min="2560" max="2560" width="10.85546875" style="14" customWidth="1"/>
    <col min="2561" max="2797" width="9" style="14"/>
    <col min="2798" max="2798" width="4.85546875" style="14" customWidth="1"/>
    <col min="2799" max="2799" width="5.42578125" style="14" customWidth="1"/>
    <col min="2800" max="2800" width="4.28515625" style="14" customWidth="1"/>
    <col min="2801" max="2801" width="5.140625" style="14" customWidth="1"/>
    <col min="2802" max="2802" width="6.85546875" style="14" customWidth="1"/>
    <col min="2803" max="2803" width="47.42578125" style="14" customWidth="1"/>
    <col min="2804" max="2804" width="11.5703125" style="14" customWidth="1"/>
    <col min="2805" max="2805" width="8.5703125" style="14" customWidth="1"/>
    <col min="2806" max="2806" width="9.7109375" style="14" customWidth="1"/>
    <col min="2807" max="2807" width="9" style="14" customWidth="1"/>
    <col min="2808" max="2808" width="10.140625" style="14" customWidth="1"/>
    <col min="2809" max="2809" width="10.5703125" style="14" customWidth="1"/>
    <col min="2810" max="2810" width="11.140625" style="14" customWidth="1"/>
    <col min="2811" max="2811" width="10.85546875" style="14" customWidth="1"/>
    <col min="2812" max="2814" width="10.5703125" style="14" customWidth="1"/>
    <col min="2815" max="2815" width="11.140625" style="14" customWidth="1"/>
    <col min="2816" max="2816" width="10.85546875" style="14" customWidth="1"/>
    <col min="2817" max="3053" width="9" style="14"/>
    <col min="3054" max="3054" width="4.85546875" style="14" customWidth="1"/>
    <col min="3055" max="3055" width="5.42578125" style="14" customWidth="1"/>
    <col min="3056" max="3056" width="4.28515625" style="14" customWidth="1"/>
    <col min="3057" max="3057" width="5.140625" style="14" customWidth="1"/>
    <col min="3058" max="3058" width="6.85546875" style="14" customWidth="1"/>
    <col min="3059" max="3059" width="47.42578125" style="14" customWidth="1"/>
    <col min="3060" max="3060" width="11.5703125" style="14" customWidth="1"/>
    <col min="3061" max="3061" width="8.5703125" style="14" customWidth="1"/>
    <col min="3062" max="3062" width="9.7109375" style="14" customWidth="1"/>
    <col min="3063" max="3063" width="9" style="14" customWidth="1"/>
    <col min="3064" max="3064" width="10.140625" style="14" customWidth="1"/>
    <col min="3065" max="3065" width="10.5703125" style="14" customWidth="1"/>
    <col min="3066" max="3066" width="11.140625" style="14" customWidth="1"/>
    <col min="3067" max="3067" width="10.85546875" style="14" customWidth="1"/>
    <col min="3068" max="3070" width="10.5703125" style="14" customWidth="1"/>
    <col min="3071" max="3071" width="11.140625" style="14" customWidth="1"/>
    <col min="3072" max="3072" width="10.85546875" style="14" customWidth="1"/>
    <col min="3073" max="3309" width="9" style="14"/>
    <col min="3310" max="3310" width="4.85546875" style="14" customWidth="1"/>
    <col min="3311" max="3311" width="5.42578125" style="14" customWidth="1"/>
    <col min="3312" max="3312" width="4.28515625" style="14" customWidth="1"/>
    <col min="3313" max="3313" width="5.140625" style="14" customWidth="1"/>
    <col min="3314" max="3314" width="6.85546875" style="14" customWidth="1"/>
    <col min="3315" max="3315" width="47.42578125" style="14" customWidth="1"/>
    <col min="3316" max="3316" width="11.5703125" style="14" customWidth="1"/>
    <col min="3317" max="3317" width="8.5703125" style="14" customWidth="1"/>
    <col min="3318" max="3318" width="9.7109375" style="14" customWidth="1"/>
    <col min="3319" max="3319" width="9" style="14" customWidth="1"/>
    <col min="3320" max="3320" width="10.140625" style="14" customWidth="1"/>
    <col min="3321" max="3321" width="10.5703125" style="14" customWidth="1"/>
    <col min="3322" max="3322" width="11.140625" style="14" customWidth="1"/>
    <col min="3323" max="3323" width="10.85546875" style="14" customWidth="1"/>
    <col min="3324" max="3326" width="10.5703125" style="14" customWidth="1"/>
    <col min="3327" max="3327" width="11.140625" style="14" customWidth="1"/>
    <col min="3328" max="3328" width="10.85546875" style="14" customWidth="1"/>
    <col min="3329" max="3565" width="9" style="14"/>
    <col min="3566" max="3566" width="4.85546875" style="14" customWidth="1"/>
    <col min="3567" max="3567" width="5.42578125" style="14" customWidth="1"/>
    <col min="3568" max="3568" width="4.28515625" style="14" customWidth="1"/>
    <col min="3569" max="3569" width="5.140625" style="14" customWidth="1"/>
    <col min="3570" max="3570" width="6.85546875" style="14" customWidth="1"/>
    <col min="3571" max="3571" width="47.42578125" style="14" customWidth="1"/>
    <col min="3572" max="3572" width="11.5703125" style="14" customWidth="1"/>
    <col min="3573" max="3573" width="8.5703125" style="14" customWidth="1"/>
    <col min="3574" max="3574" width="9.7109375" style="14" customWidth="1"/>
    <col min="3575" max="3575" width="9" style="14" customWidth="1"/>
    <col min="3576" max="3576" width="10.140625" style="14" customWidth="1"/>
    <col min="3577" max="3577" width="10.5703125" style="14" customWidth="1"/>
    <col min="3578" max="3578" width="11.140625" style="14" customWidth="1"/>
    <col min="3579" max="3579" width="10.85546875" style="14" customWidth="1"/>
    <col min="3580" max="3582" width="10.5703125" style="14" customWidth="1"/>
    <col min="3583" max="3583" width="11.140625" style="14" customWidth="1"/>
    <col min="3584" max="3584" width="10.85546875" style="14" customWidth="1"/>
    <col min="3585" max="3821" width="9" style="14"/>
    <col min="3822" max="3822" width="4.85546875" style="14" customWidth="1"/>
    <col min="3823" max="3823" width="5.42578125" style="14" customWidth="1"/>
    <col min="3824" max="3824" width="4.28515625" style="14" customWidth="1"/>
    <col min="3825" max="3825" width="5.140625" style="14" customWidth="1"/>
    <col min="3826" max="3826" width="6.85546875" style="14" customWidth="1"/>
    <col min="3827" max="3827" width="47.42578125" style="14" customWidth="1"/>
    <col min="3828" max="3828" width="11.5703125" style="14" customWidth="1"/>
    <col min="3829" max="3829" width="8.5703125" style="14" customWidth="1"/>
    <col min="3830" max="3830" width="9.7109375" style="14" customWidth="1"/>
    <col min="3831" max="3831" width="9" style="14" customWidth="1"/>
    <col min="3832" max="3832" width="10.140625" style="14" customWidth="1"/>
    <col min="3833" max="3833" width="10.5703125" style="14" customWidth="1"/>
    <col min="3834" max="3834" width="11.140625" style="14" customWidth="1"/>
    <col min="3835" max="3835" width="10.85546875" style="14" customWidth="1"/>
    <col min="3836" max="3838" width="10.5703125" style="14" customWidth="1"/>
    <col min="3839" max="3839" width="11.140625" style="14" customWidth="1"/>
    <col min="3840" max="3840" width="10.85546875" style="14" customWidth="1"/>
    <col min="3841" max="4077" width="9" style="14"/>
    <col min="4078" max="4078" width="4.85546875" style="14" customWidth="1"/>
    <col min="4079" max="4079" width="5.42578125" style="14" customWidth="1"/>
    <col min="4080" max="4080" width="4.28515625" style="14" customWidth="1"/>
    <col min="4081" max="4081" width="5.140625" style="14" customWidth="1"/>
    <col min="4082" max="4082" width="6.85546875" style="14" customWidth="1"/>
    <col min="4083" max="4083" width="47.42578125" style="14" customWidth="1"/>
    <col min="4084" max="4084" width="11.5703125" style="14" customWidth="1"/>
    <col min="4085" max="4085" width="8.5703125" style="14" customWidth="1"/>
    <col min="4086" max="4086" width="9.7109375" style="14" customWidth="1"/>
    <col min="4087" max="4087" width="9" style="14" customWidth="1"/>
    <col min="4088" max="4088" width="10.140625" style="14" customWidth="1"/>
    <col min="4089" max="4089" width="10.5703125" style="14" customWidth="1"/>
    <col min="4090" max="4090" width="11.140625" style="14" customWidth="1"/>
    <col min="4091" max="4091" width="10.85546875" style="14" customWidth="1"/>
    <col min="4092" max="4094" width="10.5703125" style="14" customWidth="1"/>
    <col min="4095" max="4095" width="11.140625" style="14" customWidth="1"/>
    <col min="4096" max="4096" width="10.85546875" style="14" customWidth="1"/>
    <col min="4097" max="4333" width="9" style="14"/>
    <col min="4334" max="4334" width="4.85546875" style="14" customWidth="1"/>
    <col min="4335" max="4335" width="5.42578125" style="14" customWidth="1"/>
    <col min="4336" max="4336" width="4.28515625" style="14" customWidth="1"/>
    <col min="4337" max="4337" width="5.140625" style="14" customWidth="1"/>
    <col min="4338" max="4338" width="6.85546875" style="14" customWidth="1"/>
    <col min="4339" max="4339" width="47.42578125" style="14" customWidth="1"/>
    <col min="4340" max="4340" width="11.5703125" style="14" customWidth="1"/>
    <col min="4341" max="4341" width="8.5703125" style="14" customWidth="1"/>
    <col min="4342" max="4342" width="9.7109375" style="14" customWidth="1"/>
    <col min="4343" max="4343" width="9" style="14" customWidth="1"/>
    <col min="4344" max="4344" width="10.140625" style="14" customWidth="1"/>
    <col min="4345" max="4345" width="10.5703125" style="14" customWidth="1"/>
    <col min="4346" max="4346" width="11.140625" style="14" customWidth="1"/>
    <col min="4347" max="4347" width="10.85546875" style="14" customWidth="1"/>
    <col min="4348" max="4350" width="10.5703125" style="14" customWidth="1"/>
    <col min="4351" max="4351" width="11.140625" style="14" customWidth="1"/>
    <col min="4352" max="4352" width="10.85546875" style="14" customWidth="1"/>
    <col min="4353" max="4589" width="9" style="14"/>
    <col min="4590" max="4590" width="4.85546875" style="14" customWidth="1"/>
    <col min="4591" max="4591" width="5.42578125" style="14" customWidth="1"/>
    <col min="4592" max="4592" width="4.28515625" style="14" customWidth="1"/>
    <col min="4593" max="4593" width="5.140625" style="14" customWidth="1"/>
    <col min="4594" max="4594" width="6.85546875" style="14" customWidth="1"/>
    <col min="4595" max="4595" width="47.42578125" style="14" customWidth="1"/>
    <col min="4596" max="4596" width="11.5703125" style="14" customWidth="1"/>
    <col min="4597" max="4597" width="8.5703125" style="14" customWidth="1"/>
    <col min="4598" max="4598" width="9.7109375" style="14" customWidth="1"/>
    <col min="4599" max="4599" width="9" style="14" customWidth="1"/>
    <col min="4600" max="4600" width="10.140625" style="14" customWidth="1"/>
    <col min="4601" max="4601" width="10.5703125" style="14" customWidth="1"/>
    <col min="4602" max="4602" width="11.140625" style="14" customWidth="1"/>
    <col min="4603" max="4603" width="10.85546875" style="14" customWidth="1"/>
    <col min="4604" max="4606" width="10.5703125" style="14" customWidth="1"/>
    <col min="4607" max="4607" width="11.140625" style="14" customWidth="1"/>
    <col min="4608" max="4608" width="10.85546875" style="14" customWidth="1"/>
    <col min="4609" max="4845" width="9" style="14"/>
    <col min="4846" max="4846" width="4.85546875" style="14" customWidth="1"/>
    <col min="4847" max="4847" width="5.42578125" style="14" customWidth="1"/>
    <col min="4848" max="4848" width="4.28515625" style="14" customWidth="1"/>
    <col min="4849" max="4849" width="5.140625" style="14" customWidth="1"/>
    <col min="4850" max="4850" width="6.85546875" style="14" customWidth="1"/>
    <col min="4851" max="4851" width="47.42578125" style="14" customWidth="1"/>
    <col min="4852" max="4852" width="11.5703125" style="14" customWidth="1"/>
    <col min="4853" max="4853" width="8.5703125" style="14" customWidth="1"/>
    <col min="4854" max="4854" width="9.7109375" style="14" customWidth="1"/>
    <col min="4855" max="4855" width="9" style="14" customWidth="1"/>
    <col min="4856" max="4856" width="10.140625" style="14" customWidth="1"/>
    <col min="4857" max="4857" width="10.5703125" style="14" customWidth="1"/>
    <col min="4858" max="4858" width="11.140625" style="14" customWidth="1"/>
    <col min="4859" max="4859" width="10.85546875" style="14" customWidth="1"/>
    <col min="4860" max="4862" width="10.5703125" style="14" customWidth="1"/>
    <col min="4863" max="4863" width="11.140625" style="14" customWidth="1"/>
    <col min="4864" max="4864" width="10.85546875" style="14" customWidth="1"/>
    <col min="4865" max="5101" width="9" style="14"/>
    <col min="5102" max="5102" width="4.85546875" style="14" customWidth="1"/>
    <col min="5103" max="5103" width="5.42578125" style="14" customWidth="1"/>
    <col min="5104" max="5104" width="4.28515625" style="14" customWidth="1"/>
    <col min="5105" max="5105" width="5.140625" style="14" customWidth="1"/>
    <col min="5106" max="5106" width="6.85546875" style="14" customWidth="1"/>
    <col min="5107" max="5107" width="47.42578125" style="14" customWidth="1"/>
    <col min="5108" max="5108" width="11.5703125" style="14" customWidth="1"/>
    <col min="5109" max="5109" width="8.5703125" style="14" customWidth="1"/>
    <col min="5110" max="5110" width="9.7109375" style="14" customWidth="1"/>
    <col min="5111" max="5111" width="9" style="14" customWidth="1"/>
    <col min="5112" max="5112" width="10.140625" style="14" customWidth="1"/>
    <col min="5113" max="5113" width="10.5703125" style="14" customWidth="1"/>
    <col min="5114" max="5114" width="11.140625" style="14" customWidth="1"/>
    <col min="5115" max="5115" width="10.85546875" style="14" customWidth="1"/>
    <col min="5116" max="5118" width="10.5703125" style="14" customWidth="1"/>
    <col min="5119" max="5119" width="11.140625" style="14" customWidth="1"/>
    <col min="5120" max="5120" width="10.85546875" style="14" customWidth="1"/>
    <col min="5121" max="5357" width="9" style="14"/>
    <col min="5358" max="5358" width="4.85546875" style="14" customWidth="1"/>
    <col min="5359" max="5359" width="5.42578125" style="14" customWidth="1"/>
    <col min="5360" max="5360" width="4.28515625" style="14" customWidth="1"/>
    <col min="5361" max="5361" width="5.140625" style="14" customWidth="1"/>
    <col min="5362" max="5362" width="6.85546875" style="14" customWidth="1"/>
    <col min="5363" max="5363" width="47.42578125" style="14" customWidth="1"/>
    <col min="5364" max="5364" width="11.5703125" style="14" customWidth="1"/>
    <col min="5365" max="5365" width="8.5703125" style="14" customWidth="1"/>
    <col min="5366" max="5366" width="9.7109375" style="14" customWidth="1"/>
    <col min="5367" max="5367" width="9" style="14" customWidth="1"/>
    <col min="5368" max="5368" width="10.140625" style="14" customWidth="1"/>
    <col min="5369" max="5369" width="10.5703125" style="14" customWidth="1"/>
    <col min="5370" max="5370" width="11.140625" style="14" customWidth="1"/>
    <col min="5371" max="5371" width="10.85546875" style="14" customWidth="1"/>
    <col min="5372" max="5374" width="10.5703125" style="14" customWidth="1"/>
    <col min="5375" max="5375" width="11.140625" style="14" customWidth="1"/>
    <col min="5376" max="5376" width="10.85546875" style="14" customWidth="1"/>
    <col min="5377" max="5613" width="9" style="14"/>
    <col min="5614" max="5614" width="4.85546875" style="14" customWidth="1"/>
    <col min="5615" max="5615" width="5.42578125" style="14" customWidth="1"/>
    <col min="5616" max="5616" width="4.28515625" style="14" customWidth="1"/>
    <col min="5617" max="5617" width="5.140625" style="14" customWidth="1"/>
    <col min="5618" max="5618" width="6.85546875" style="14" customWidth="1"/>
    <col min="5619" max="5619" width="47.42578125" style="14" customWidth="1"/>
    <col min="5620" max="5620" width="11.5703125" style="14" customWidth="1"/>
    <col min="5621" max="5621" width="8.5703125" style="14" customWidth="1"/>
    <col min="5622" max="5622" width="9.7109375" style="14" customWidth="1"/>
    <col min="5623" max="5623" width="9" style="14" customWidth="1"/>
    <col min="5624" max="5624" width="10.140625" style="14" customWidth="1"/>
    <col min="5625" max="5625" width="10.5703125" style="14" customWidth="1"/>
    <col min="5626" max="5626" width="11.140625" style="14" customWidth="1"/>
    <col min="5627" max="5627" width="10.85546875" style="14" customWidth="1"/>
    <col min="5628" max="5630" width="10.5703125" style="14" customWidth="1"/>
    <col min="5631" max="5631" width="11.140625" style="14" customWidth="1"/>
    <col min="5632" max="5632" width="10.85546875" style="14" customWidth="1"/>
    <col min="5633" max="5869" width="9" style="14"/>
    <col min="5870" max="5870" width="4.85546875" style="14" customWidth="1"/>
    <col min="5871" max="5871" width="5.42578125" style="14" customWidth="1"/>
    <col min="5872" max="5872" width="4.28515625" style="14" customWidth="1"/>
    <col min="5873" max="5873" width="5.140625" style="14" customWidth="1"/>
    <col min="5874" max="5874" width="6.85546875" style="14" customWidth="1"/>
    <col min="5875" max="5875" width="47.42578125" style="14" customWidth="1"/>
    <col min="5876" max="5876" width="11.5703125" style="14" customWidth="1"/>
    <col min="5877" max="5877" width="8.5703125" style="14" customWidth="1"/>
    <col min="5878" max="5878" width="9.7109375" style="14" customWidth="1"/>
    <col min="5879" max="5879" width="9" style="14" customWidth="1"/>
    <col min="5880" max="5880" width="10.140625" style="14" customWidth="1"/>
    <col min="5881" max="5881" width="10.5703125" style="14" customWidth="1"/>
    <col min="5882" max="5882" width="11.140625" style="14" customWidth="1"/>
    <col min="5883" max="5883" width="10.85546875" style="14" customWidth="1"/>
    <col min="5884" max="5886" width="10.5703125" style="14" customWidth="1"/>
    <col min="5887" max="5887" width="11.140625" style="14" customWidth="1"/>
    <col min="5888" max="5888" width="10.85546875" style="14" customWidth="1"/>
    <col min="5889" max="6125" width="9" style="14"/>
    <col min="6126" max="6126" width="4.85546875" style="14" customWidth="1"/>
    <col min="6127" max="6127" width="5.42578125" style="14" customWidth="1"/>
    <col min="6128" max="6128" width="4.28515625" style="14" customWidth="1"/>
    <col min="6129" max="6129" width="5.140625" style="14" customWidth="1"/>
    <col min="6130" max="6130" width="6.85546875" style="14" customWidth="1"/>
    <col min="6131" max="6131" width="47.42578125" style="14" customWidth="1"/>
    <col min="6132" max="6132" width="11.5703125" style="14" customWidth="1"/>
    <col min="6133" max="6133" width="8.5703125" style="14" customWidth="1"/>
    <col min="6134" max="6134" width="9.7109375" style="14" customWidth="1"/>
    <col min="6135" max="6135" width="9" style="14" customWidth="1"/>
    <col min="6136" max="6136" width="10.140625" style="14" customWidth="1"/>
    <col min="6137" max="6137" width="10.5703125" style="14" customWidth="1"/>
    <col min="6138" max="6138" width="11.140625" style="14" customWidth="1"/>
    <col min="6139" max="6139" width="10.85546875" style="14" customWidth="1"/>
    <col min="6140" max="6142" width="10.5703125" style="14" customWidth="1"/>
    <col min="6143" max="6143" width="11.140625" style="14" customWidth="1"/>
    <col min="6144" max="6144" width="10.85546875" style="14" customWidth="1"/>
    <col min="6145" max="6381" width="9" style="14"/>
    <col min="6382" max="6382" width="4.85546875" style="14" customWidth="1"/>
    <col min="6383" max="6383" width="5.42578125" style="14" customWidth="1"/>
    <col min="6384" max="6384" width="4.28515625" style="14" customWidth="1"/>
    <col min="6385" max="6385" width="5.140625" style="14" customWidth="1"/>
    <col min="6386" max="6386" width="6.85546875" style="14" customWidth="1"/>
    <col min="6387" max="6387" width="47.42578125" style="14" customWidth="1"/>
    <col min="6388" max="6388" width="11.5703125" style="14" customWidth="1"/>
    <col min="6389" max="6389" width="8.5703125" style="14" customWidth="1"/>
    <col min="6390" max="6390" width="9.7109375" style="14" customWidth="1"/>
    <col min="6391" max="6391" width="9" style="14" customWidth="1"/>
    <col min="6392" max="6392" width="10.140625" style="14" customWidth="1"/>
    <col min="6393" max="6393" width="10.5703125" style="14" customWidth="1"/>
    <col min="6394" max="6394" width="11.140625" style="14" customWidth="1"/>
    <col min="6395" max="6395" width="10.85546875" style="14" customWidth="1"/>
    <col min="6396" max="6398" width="10.5703125" style="14" customWidth="1"/>
    <col min="6399" max="6399" width="11.140625" style="14" customWidth="1"/>
    <col min="6400" max="6400" width="10.85546875" style="14" customWidth="1"/>
    <col min="6401" max="6637" width="9" style="14"/>
    <col min="6638" max="6638" width="4.85546875" style="14" customWidth="1"/>
    <col min="6639" max="6639" width="5.42578125" style="14" customWidth="1"/>
    <col min="6640" max="6640" width="4.28515625" style="14" customWidth="1"/>
    <col min="6641" max="6641" width="5.140625" style="14" customWidth="1"/>
    <col min="6642" max="6642" width="6.85546875" style="14" customWidth="1"/>
    <col min="6643" max="6643" width="47.42578125" style="14" customWidth="1"/>
    <col min="6644" max="6644" width="11.5703125" style="14" customWidth="1"/>
    <col min="6645" max="6645" width="8.5703125" style="14" customWidth="1"/>
    <col min="6646" max="6646" width="9.7109375" style="14" customWidth="1"/>
    <col min="6647" max="6647" width="9" style="14" customWidth="1"/>
    <col min="6648" max="6648" width="10.140625" style="14" customWidth="1"/>
    <col min="6649" max="6649" width="10.5703125" style="14" customWidth="1"/>
    <col min="6650" max="6650" width="11.140625" style="14" customWidth="1"/>
    <col min="6651" max="6651" width="10.85546875" style="14" customWidth="1"/>
    <col min="6652" max="6654" width="10.5703125" style="14" customWidth="1"/>
    <col min="6655" max="6655" width="11.140625" style="14" customWidth="1"/>
    <col min="6656" max="6656" width="10.85546875" style="14" customWidth="1"/>
    <col min="6657" max="6893" width="9" style="14"/>
    <col min="6894" max="6894" width="4.85546875" style="14" customWidth="1"/>
    <col min="6895" max="6895" width="5.42578125" style="14" customWidth="1"/>
    <col min="6896" max="6896" width="4.28515625" style="14" customWidth="1"/>
    <col min="6897" max="6897" width="5.140625" style="14" customWidth="1"/>
    <col min="6898" max="6898" width="6.85546875" style="14" customWidth="1"/>
    <col min="6899" max="6899" width="47.42578125" style="14" customWidth="1"/>
    <col min="6900" max="6900" width="11.5703125" style="14" customWidth="1"/>
    <col min="6901" max="6901" width="8.5703125" style="14" customWidth="1"/>
    <col min="6902" max="6902" width="9.7109375" style="14" customWidth="1"/>
    <col min="6903" max="6903" width="9" style="14" customWidth="1"/>
    <col min="6904" max="6904" width="10.140625" style="14" customWidth="1"/>
    <col min="6905" max="6905" width="10.5703125" style="14" customWidth="1"/>
    <col min="6906" max="6906" width="11.140625" style="14" customWidth="1"/>
    <col min="6907" max="6907" width="10.85546875" style="14" customWidth="1"/>
    <col min="6908" max="6910" width="10.5703125" style="14" customWidth="1"/>
    <col min="6911" max="6911" width="11.140625" style="14" customWidth="1"/>
    <col min="6912" max="6912" width="10.85546875" style="14" customWidth="1"/>
    <col min="6913" max="7149" width="9" style="14"/>
    <col min="7150" max="7150" width="4.85546875" style="14" customWidth="1"/>
    <col min="7151" max="7151" width="5.42578125" style="14" customWidth="1"/>
    <col min="7152" max="7152" width="4.28515625" style="14" customWidth="1"/>
    <col min="7153" max="7153" width="5.140625" style="14" customWidth="1"/>
    <col min="7154" max="7154" width="6.85546875" style="14" customWidth="1"/>
    <col min="7155" max="7155" width="47.42578125" style="14" customWidth="1"/>
    <col min="7156" max="7156" width="11.5703125" style="14" customWidth="1"/>
    <col min="7157" max="7157" width="8.5703125" style="14" customWidth="1"/>
    <col min="7158" max="7158" width="9.7109375" style="14" customWidth="1"/>
    <col min="7159" max="7159" width="9" style="14" customWidth="1"/>
    <col min="7160" max="7160" width="10.140625" style="14" customWidth="1"/>
    <col min="7161" max="7161" width="10.5703125" style="14" customWidth="1"/>
    <col min="7162" max="7162" width="11.140625" style="14" customWidth="1"/>
    <col min="7163" max="7163" width="10.85546875" style="14" customWidth="1"/>
    <col min="7164" max="7166" width="10.5703125" style="14" customWidth="1"/>
    <col min="7167" max="7167" width="11.140625" style="14" customWidth="1"/>
    <col min="7168" max="7168" width="10.85546875" style="14" customWidth="1"/>
    <col min="7169" max="7405" width="9" style="14"/>
    <col min="7406" max="7406" width="4.85546875" style="14" customWidth="1"/>
    <col min="7407" max="7407" width="5.42578125" style="14" customWidth="1"/>
    <col min="7408" max="7408" width="4.28515625" style="14" customWidth="1"/>
    <col min="7409" max="7409" width="5.140625" style="14" customWidth="1"/>
    <col min="7410" max="7410" width="6.85546875" style="14" customWidth="1"/>
    <col min="7411" max="7411" width="47.42578125" style="14" customWidth="1"/>
    <col min="7412" max="7412" width="11.5703125" style="14" customWidth="1"/>
    <col min="7413" max="7413" width="8.5703125" style="14" customWidth="1"/>
    <col min="7414" max="7414" width="9.7109375" style="14" customWidth="1"/>
    <col min="7415" max="7415" width="9" style="14" customWidth="1"/>
    <col min="7416" max="7416" width="10.140625" style="14" customWidth="1"/>
    <col min="7417" max="7417" width="10.5703125" style="14" customWidth="1"/>
    <col min="7418" max="7418" width="11.140625" style="14" customWidth="1"/>
    <col min="7419" max="7419" width="10.85546875" style="14" customWidth="1"/>
    <col min="7420" max="7422" width="10.5703125" style="14" customWidth="1"/>
    <col min="7423" max="7423" width="11.140625" style="14" customWidth="1"/>
    <col min="7424" max="7424" width="10.85546875" style="14" customWidth="1"/>
    <col min="7425" max="7661" width="9" style="14"/>
    <col min="7662" max="7662" width="4.85546875" style="14" customWidth="1"/>
    <col min="7663" max="7663" width="5.42578125" style="14" customWidth="1"/>
    <col min="7664" max="7664" width="4.28515625" style="14" customWidth="1"/>
    <col min="7665" max="7665" width="5.140625" style="14" customWidth="1"/>
    <col min="7666" max="7666" width="6.85546875" style="14" customWidth="1"/>
    <col min="7667" max="7667" width="47.42578125" style="14" customWidth="1"/>
    <col min="7668" max="7668" width="11.5703125" style="14" customWidth="1"/>
    <col min="7669" max="7669" width="8.5703125" style="14" customWidth="1"/>
    <col min="7670" max="7670" width="9.7109375" style="14" customWidth="1"/>
    <col min="7671" max="7671" width="9" style="14" customWidth="1"/>
    <col min="7672" max="7672" width="10.140625" style="14" customWidth="1"/>
    <col min="7673" max="7673" width="10.5703125" style="14" customWidth="1"/>
    <col min="7674" max="7674" width="11.140625" style="14" customWidth="1"/>
    <col min="7675" max="7675" width="10.85546875" style="14" customWidth="1"/>
    <col min="7676" max="7678" width="10.5703125" style="14" customWidth="1"/>
    <col min="7679" max="7679" width="11.140625" style="14" customWidth="1"/>
    <col min="7680" max="7680" width="10.85546875" style="14" customWidth="1"/>
    <col min="7681" max="7917" width="9" style="14"/>
    <col min="7918" max="7918" width="4.85546875" style="14" customWidth="1"/>
    <col min="7919" max="7919" width="5.42578125" style="14" customWidth="1"/>
    <col min="7920" max="7920" width="4.28515625" style="14" customWidth="1"/>
    <col min="7921" max="7921" width="5.140625" style="14" customWidth="1"/>
    <col min="7922" max="7922" width="6.85546875" style="14" customWidth="1"/>
    <col min="7923" max="7923" width="47.42578125" style="14" customWidth="1"/>
    <col min="7924" max="7924" width="11.5703125" style="14" customWidth="1"/>
    <col min="7925" max="7925" width="8.5703125" style="14" customWidth="1"/>
    <col min="7926" max="7926" width="9.7109375" style="14" customWidth="1"/>
    <col min="7927" max="7927" width="9" style="14" customWidth="1"/>
    <col min="7928" max="7928" width="10.140625" style="14" customWidth="1"/>
    <col min="7929" max="7929" width="10.5703125" style="14" customWidth="1"/>
    <col min="7930" max="7930" width="11.140625" style="14" customWidth="1"/>
    <col min="7931" max="7931" width="10.85546875" style="14" customWidth="1"/>
    <col min="7932" max="7934" width="10.5703125" style="14" customWidth="1"/>
    <col min="7935" max="7935" width="11.140625" style="14" customWidth="1"/>
    <col min="7936" max="7936" width="10.85546875" style="14" customWidth="1"/>
    <col min="7937" max="8173" width="9" style="14"/>
    <col min="8174" max="8174" width="4.85546875" style="14" customWidth="1"/>
    <col min="8175" max="8175" width="5.42578125" style="14" customWidth="1"/>
    <col min="8176" max="8176" width="4.28515625" style="14" customWidth="1"/>
    <col min="8177" max="8177" width="5.140625" style="14" customWidth="1"/>
    <col min="8178" max="8178" width="6.85546875" style="14" customWidth="1"/>
    <col min="8179" max="8179" width="47.42578125" style="14" customWidth="1"/>
    <col min="8180" max="8180" width="11.5703125" style="14" customWidth="1"/>
    <col min="8181" max="8181" width="8.5703125" style="14" customWidth="1"/>
    <col min="8182" max="8182" width="9.7109375" style="14" customWidth="1"/>
    <col min="8183" max="8183" width="9" style="14" customWidth="1"/>
    <col min="8184" max="8184" width="10.140625" style="14" customWidth="1"/>
    <col min="8185" max="8185" width="10.5703125" style="14" customWidth="1"/>
    <col min="8186" max="8186" width="11.140625" style="14" customWidth="1"/>
    <col min="8187" max="8187" width="10.85546875" style="14" customWidth="1"/>
    <col min="8188" max="8190" width="10.5703125" style="14" customWidth="1"/>
    <col min="8191" max="8191" width="11.140625" style="14" customWidth="1"/>
    <col min="8192" max="8192" width="10.85546875" style="14" customWidth="1"/>
    <col min="8193" max="8429" width="9" style="14"/>
    <col min="8430" max="8430" width="4.85546875" style="14" customWidth="1"/>
    <col min="8431" max="8431" width="5.42578125" style="14" customWidth="1"/>
    <col min="8432" max="8432" width="4.28515625" style="14" customWidth="1"/>
    <col min="8433" max="8433" width="5.140625" style="14" customWidth="1"/>
    <col min="8434" max="8434" width="6.85546875" style="14" customWidth="1"/>
    <col min="8435" max="8435" width="47.42578125" style="14" customWidth="1"/>
    <col min="8436" max="8436" width="11.5703125" style="14" customWidth="1"/>
    <col min="8437" max="8437" width="8.5703125" style="14" customWidth="1"/>
    <col min="8438" max="8438" width="9.7109375" style="14" customWidth="1"/>
    <col min="8439" max="8439" width="9" style="14" customWidth="1"/>
    <col min="8440" max="8440" width="10.140625" style="14" customWidth="1"/>
    <col min="8441" max="8441" width="10.5703125" style="14" customWidth="1"/>
    <col min="8442" max="8442" width="11.140625" style="14" customWidth="1"/>
    <col min="8443" max="8443" width="10.85546875" style="14" customWidth="1"/>
    <col min="8444" max="8446" width="10.5703125" style="14" customWidth="1"/>
    <col min="8447" max="8447" width="11.140625" style="14" customWidth="1"/>
    <col min="8448" max="8448" width="10.85546875" style="14" customWidth="1"/>
    <col min="8449" max="8685" width="9" style="14"/>
    <col min="8686" max="8686" width="4.85546875" style="14" customWidth="1"/>
    <col min="8687" max="8687" width="5.42578125" style="14" customWidth="1"/>
    <col min="8688" max="8688" width="4.28515625" style="14" customWidth="1"/>
    <col min="8689" max="8689" width="5.140625" style="14" customWidth="1"/>
    <col min="8690" max="8690" width="6.85546875" style="14" customWidth="1"/>
    <col min="8691" max="8691" width="47.42578125" style="14" customWidth="1"/>
    <col min="8692" max="8692" width="11.5703125" style="14" customWidth="1"/>
    <col min="8693" max="8693" width="8.5703125" style="14" customWidth="1"/>
    <col min="8694" max="8694" width="9.7109375" style="14" customWidth="1"/>
    <col min="8695" max="8695" width="9" style="14" customWidth="1"/>
    <col min="8696" max="8696" width="10.140625" style="14" customWidth="1"/>
    <col min="8697" max="8697" width="10.5703125" style="14" customWidth="1"/>
    <col min="8698" max="8698" width="11.140625" style="14" customWidth="1"/>
    <col min="8699" max="8699" width="10.85546875" style="14" customWidth="1"/>
    <col min="8700" max="8702" width="10.5703125" style="14" customWidth="1"/>
    <col min="8703" max="8703" width="11.140625" style="14" customWidth="1"/>
    <col min="8704" max="8704" width="10.85546875" style="14" customWidth="1"/>
    <col min="8705" max="8941" width="9" style="14"/>
    <col min="8942" max="8942" width="4.85546875" style="14" customWidth="1"/>
    <col min="8943" max="8943" width="5.42578125" style="14" customWidth="1"/>
    <col min="8944" max="8944" width="4.28515625" style="14" customWidth="1"/>
    <col min="8945" max="8945" width="5.140625" style="14" customWidth="1"/>
    <col min="8946" max="8946" width="6.85546875" style="14" customWidth="1"/>
    <col min="8947" max="8947" width="47.42578125" style="14" customWidth="1"/>
    <col min="8948" max="8948" width="11.5703125" style="14" customWidth="1"/>
    <col min="8949" max="8949" width="8.5703125" style="14" customWidth="1"/>
    <col min="8950" max="8950" width="9.7109375" style="14" customWidth="1"/>
    <col min="8951" max="8951" width="9" style="14" customWidth="1"/>
    <col min="8952" max="8952" width="10.140625" style="14" customWidth="1"/>
    <col min="8953" max="8953" width="10.5703125" style="14" customWidth="1"/>
    <col min="8954" max="8954" width="11.140625" style="14" customWidth="1"/>
    <col min="8955" max="8955" width="10.85546875" style="14" customWidth="1"/>
    <col min="8956" max="8958" width="10.5703125" style="14" customWidth="1"/>
    <col min="8959" max="8959" width="11.140625" style="14" customWidth="1"/>
    <col min="8960" max="8960" width="10.85546875" style="14" customWidth="1"/>
    <col min="8961" max="9197" width="9" style="14"/>
    <col min="9198" max="9198" width="4.85546875" style="14" customWidth="1"/>
    <col min="9199" max="9199" width="5.42578125" style="14" customWidth="1"/>
    <col min="9200" max="9200" width="4.28515625" style="14" customWidth="1"/>
    <col min="9201" max="9201" width="5.140625" style="14" customWidth="1"/>
    <col min="9202" max="9202" width="6.85546875" style="14" customWidth="1"/>
    <col min="9203" max="9203" width="47.42578125" style="14" customWidth="1"/>
    <col min="9204" max="9204" width="11.5703125" style="14" customWidth="1"/>
    <col min="9205" max="9205" width="8.5703125" style="14" customWidth="1"/>
    <col min="9206" max="9206" width="9.7109375" style="14" customWidth="1"/>
    <col min="9207" max="9207" width="9" style="14" customWidth="1"/>
    <col min="9208" max="9208" width="10.140625" style="14" customWidth="1"/>
    <col min="9209" max="9209" width="10.5703125" style="14" customWidth="1"/>
    <col min="9210" max="9210" width="11.140625" style="14" customWidth="1"/>
    <col min="9211" max="9211" width="10.85546875" style="14" customWidth="1"/>
    <col min="9212" max="9214" width="10.5703125" style="14" customWidth="1"/>
    <col min="9215" max="9215" width="11.140625" style="14" customWidth="1"/>
    <col min="9216" max="9216" width="10.85546875" style="14" customWidth="1"/>
    <col min="9217" max="9453" width="9" style="14"/>
    <col min="9454" max="9454" width="4.85546875" style="14" customWidth="1"/>
    <col min="9455" max="9455" width="5.42578125" style="14" customWidth="1"/>
    <col min="9456" max="9456" width="4.28515625" style="14" customWidth="1"/>
    <col min="9457" max="9457" width="5.140625" style="14" customWidth="1"/>
    <col min="9458" max="9458" width="6.85546875" style="14" customWidth="1"/>
    <col min="9459" max="9459" width="47.42578125" style="14" customWidth="1"/>
    <col min="9460" max="9460" width="11.5703125" style="14" customWidth="1"/>
    <col min="9461" max="9461" width="8.5703125" style="14" customWidth="1"/>
    <col min="9462" max="9462" width="9.7109375" style="14" customWidth="1"/>
    <col min="9463" max="9463" width="9" style="14" customWidth="1"/>
    <col min="9464" max="9464" width="10.140625" style="14" customWidth="1"/>
    <col min="9465" max="9465" width="10.5703125" style="14" customWidth="1"/>
    <col min="9466" max="9466" width="11.140625" style="14" customWidth="1"/>
    <col min="9467" max="9467" width="10.85546875" style="14" customWidth="1"/>
    <col min="9468" max="9470" width="10.5703125" style="14" customWidth="1"/>
    <col min="9471" max="9471" width="11.140625" style="14" customWidth="1"/>
    <col min="9472" max="9472" width="10.85546875" style="14" customWidth="1"/>
    <col min="9473" max="9709" width="9" style="14"/>
    <col min="9710" max="9710" width="4.85546875" style="14" customWidth="1"/>
    <col min="9711" max="9711" width="5.42578125" style="14" customWidth="1"/>
    <col min="9712" max="9712" width="4.28515625" style="14" customWidth="1"/>
    <col min="9713" max="9713" width="5.140625" style="14" customWidth="1"/>
    <col min="9714" max="9714" width="6.85546875" style="14" customWidth="1"/>
    <col min="9715" max="9715" width="47.42578125" style="14" customWidth="1"/>
    <col min="9716" max="9716" width="11.5703125" style="14" customWidth="1"/>
    <col min="9717" max="9717" width="8.5703125" style="14" customWidth="1"/>
    <col min="9718" max="9718" width="9.7109375" style="14" customWidth="1"/>
    <col min="9719" max="9719" width="9" style="14" customWidth="1"/>
    <col min="9720" max="9720" width="10.140625" style="14" customWidth="1"/>
    <col min="9721" max="9721" width="10.5703125" style="14" customWidth="1"/>
    <col min="9722" max="9722" width="11.140625" style="14" customWidth="1"/>
    <col min="9723" max="9723" width="10.85546875" style="14" customWidth="1"/>
    <col min="9724" max="9726" width="10.5703125" style="14" customWidth="1"/>
    <col min="9727" max="9727" width="11.140625" style="14" customWidth="1"/>
    <col min="9728" max="9728" width="10.85546875" style="14" customWidth="1"/>
    <col min="9729" max="9965" width="9" style="14"/>
    <col min="9966" max="9966" width="4.85546875" style="14" customWidth="1"/>
    <col min="9967" max="9967" width="5.42578125" style="14" customWidth="1"/>
    <col min="9968" max="9968" width="4.28515625" style="14" customWidth="1"/>
    <col min="9969" max="9969" width="5.140625" style="14" customWidth="1"/>
    <col min="9970" max="9970" width="6.85546875" style="14" customWidth="1"/>
    <col min="9971" max="9971" width="47.42578125" style="14" customWidth="1"/>
    <col min="9972" max="9972" width="11.5703125" style="14" customWidth="1"/>
    <col min="9973" max="9973" width="8.5703125" style="14" customWidth="1"/>
    <col min="9974" max="9974" width="9.7109375" style="14" customWidth="1"/>
    <col min="9975" max="9975" width="9" style="14" customWidth="1"/>
    <col min="9976" max="9976" width="10.140625" style="14" customWidth="1"/>
    <col min="9977" max="9977" width="10.5703125" style="14" customWidth="1"/>
    <col min="9978" max="9978" width="11.140625" style="14" customWidth="1"/>
    <col min="9979" max="9979" width="10.85546875" style="14" customWidth="1"/>
    <col min="9980" max="9982" width="10.5703125" style="14" customWidth="1"/>
    <col min="9983" max="9983" width="11.140625" style="14" customWidth="1"/>
    <col min="9984" max="9984" width="10.85546875" style="14" customWidth="1"/>
    <col min="9985" max="10221" width="9" style="14"/>
    <col min="10222" max="10222" width="4.85546875" style="14" customWidth="1"/>
    <col min="10223" max="10223" width="5.42578125" style="14" customWidth="1"/>
    <col min="10224" max="10224" width="4.28515625" style="14" customWidth="1"/>
    <col min="10225" max="10225" width="5.140625" style="14" customWidth="1"/>
    <col min="10226" max="10226" width="6.85546875" style="14" customWidth="1"/>
    <col min="10227" max="10227" width="47.42578125" style="14" customWidth="1"/>
    <col min="10228" max="10228" width="11.5703125" style="14" customWidth="1"/>
    <col min="10229" max="10229" width="8.5703125" style="14" customWidth="1"/>
    <col min="10230" max="10230" width="9.7109375" style="14" customWidth="1"/>
    <col min="10231" max="10231" width="9" style="14" customWidth="1"/>
    <col min="10232" max="10232" width="10.140625" style="14" customWidth="1"/>
    <col min="10233" max="10233" width="10.5703125" style="14" customWidth="1"/>
    <col min="10234" max="10234" width="11.140625" style="14" customWidth="1"/>
    <col min="10235" max="10235" width="10.85546875" style="14" customWidth="1"/>
    <col min="10236" max="10238" width="10.5703125" style="14" customWidth="1"/>
    <col min="10239" max="10239" width="11.140625" style="14" customWidth="1"/>
    <col min="10240" max="10240" width="10.85546875" style="14" customWidth="1"/>
    <col min="10241" max="10477" width="9" style="14"/>
    <col min="10478" max="10478" width="4.85546875" style="14" customWidth="1"/>
    <col min="10479" max="10479" width="5.42578125" style="14" customWidth="1"/>
    <col min="10480" max="10480" width="4.28515625" style="14" customWidth="1"/>
    <col min="10481" max="10481" width="5.140625" style="14" customWidth="1"/>
    <col min="10482" max="10482" width="6.85546875" style="14" customWidth="1"/>
    <col min="10483" max="10483" width="47.42578125" style="14" customWidth="1"/>
    <col min="10484" max="10484" width="11.5703125" style="14" customWidth="1"/>
    <col min="10485" max="10485" width="8.5703125" style="14" customWidth="1"/>
    <col min="10486" max="10486" width="9.7109375" style="14" customWidth="1"/>
    <col min="10487" max="10487" width="9" style="14" customWidth="1"/>
    <col min="10488" max="10488" width="10.140625" style="14" customWidth="1"/>
    <col min="10489" max="10489" width="10.5703125" style="14" customWidth="1"/>
    <col min="10490" max="10490" width="11.140625" style="14" customWidth="1"/>
    <col min="10491" max="10491" width="10.85546875" style="14" customWidth="1"/>
    <col min="10492" max="10494" width="10.5703125" style="14" customWidth="1"/>
    <col min="10495" max="10495" width="11.140625" style="14" customWidth="1"/>
    <col min="10496" max="10496" width="10.85546875" style="14" customWidth="1"/>
    <col min="10497" max="10733" width="9" style="14"/>
    <col min="10734" max="10734" width="4.85546875" style="14" customWidth="1"/>
    <col min="10735" max="10735" width="5.42578125" style="14" customWidth="1"/>
    <col min="10736" max="10736" width="4.28515625" style="14" customWidth="1"/>
    <col min="10737" max="10737" width="5.140625" style="14" customWidth="1"/>
    <col min="10738" max="10738" width="6.85546875" style="14" customWidth="1"/>
    <col min="10739" max="10739" width="47.42578125" style="14" customWidth="1"/>
    <col min="10740" max="10740" width="11.5703125" style="14" customWidth="1"/>
    <col min="10741" max="10741" width="8.5703125" style="14" customWidth="1"/>
    <col min="10742" max="10742" width="9.7109375" style="14" customWidth="1"/>
    <col min="10743" max="10743" width="9" style="14" customWidth="1"/>
    <col min="10744" max="10744" width="10.140625" style="14" customWidth="1"/>
    <col min="10745" max="10745" width="10.5703125" style="14" customWidth="1"/>
    <col min="10746" max="10746" width="11.140625" style="14" customWidth="1"/>
    <col min="10747" max="10747" width="10.85546875" style="14" customWidth="1"/>
    <col min="10748" max="10750" width="10.5703125" style="14" customWidth="1"/>
    <col min="10751" max="10751" width="11.140625" style="14" customWidth="1"/>
    <col min="10752" max="10752" width="10.85546875" style="14" customWidth="1"/>
    <col min="10753" max="10989" width="9" style="14"/>
    <col min="10990" max="10990" width="4.85546875" style="14" customWidth="1"/>
    <col min="10991" max="10991" width="5.42578125" style="14" customWidth="1"/>
    <col min="10992" max="10992" width="4.28515625" style="14" customWidth="1"/>
    <col min="10993" max="10993" width="5.140625" style="14" customWidth="1"/>
    <col min="10994" max="10994" width="6.85546875" style="14" customWidth="1"/>
    <col min="10995" max="10995" width="47.42578125" style="14" customWidth="1"/>
    <col min="10996" max="10996" width="11.5703125" style="14" customWidth="1"/>
    <col min="10997" max="10997" width="8.5703125" style="14" customWidth="1"/>
    <col min="10998" max="10998" width="9.7109375" style="14" customWidth="1"/>
    <col min="10999" max="10999" width="9" style="14" customWidth="1"/>
    <col min="11000" max="11000" width="10.140625" style="14" customWidth="1"/>
    <col min="11001" max="11001" width="10.5703125" style="14" customWidth="1"/>
    <col min="11002" max="11002" width="11.140625" style="14" customWidth="1"/>
    <col min="11003" max="11003" width="10.85546875" style="14" customWidth="1"/>
    <col min="11004" max="11006" width="10.5703125" style="14" customWidth="1"/>
    <col min="11007" max="11007" width="11.140625" style="14" customWidth="1"/>
    <col min="11008" max="11008" width="10.85546875" style="14" customWidth="1"/>
    <col min="11009" max="11245" width="9" style="14"/>
    <col min="11246" max="11246" width="4.85546875" style="14" customWidth="1"/>
    <col min="11247" max="11247" width="5.42578125" style="14" customWidth="1"/>
    <col min="11248" max="11248" width="4.28515625" style="14" customWidth="1"/>
    <col min="11249" max="11249" width="5.140625" style="14" customWidth="1"/>
    <col min="11250" max="11250" width="6.85546875" style="14" customWidth="1"/>
    <col min="11251" max="11251" width="47.42578125" style="14" customWidth="1"/>
    <col min="11252" max="11252" width="11.5703125" style="14" customWidth="1"/>
    <col min="11253" max="11253" width="8.5703125" style="14" customWidth="1"/>
    <col min="11254" max="11254" width="9.7109375" style="14" customWidth="1"/>
    <col min="11255" max="11255" width="9" style="14" customWidth="1"/>
    <col min="11256" max="11256" width="10.140625" style="14" customWidth="1"/>
    <col min="11257" max="11257" width="10.5703125" style="14" customWidth="1"/>
    <col min="11258" max="11258" width="11.140625" style="14" customWidth="1"/>
    <col min="11259" max="11259" width="10.85546875" style="14" customWidth="1"/>
    <col min="11260" max="11262" width="10.5703125" style="14" customWidth="1"/>
    <col min="11263" max="11263" width="11.140625" style="14" customWidth="1"/>
    <col min="11264" max="11264" width="10.85546875" style="14" customWidth="1"/>
    <col min="11265" max="11501" width="9" style="14"/>
    <col min="11502" max="11502" width="4.85546875" style="14" customWidth="1"/>
    <col min="11503" max="11503" width="5.42578125" style="14" customWidth="1"/>
    <col min="11504" max="11504" width="4.28515625" style="14" customWidth="1"/>
    <col min="11505" max="11505" width="5.140625" style="14" customWidth="1"/>
    <col min="11506" max="11506" width="6.85546875" style="14" customWidth="1"/>
    <col min="11507" max="11507" width="47.42578125" style="14" customWidth="1"/>
    <col min="11508" max="11508" width="11.5703125" style="14" customWidth="1"/>
    <col min="11509" max="11509" width="8.5703125" style="14" customWidth="1"/>
    <col min="11510" max="11510" width="9.7109375" style="14" customWidth="1"/>
    <col min="11511" max="11511" width="9" style="14" customWidth="1"/>
    <col min="11512" max="11512" width="10.140625" style="14" customWidth="1"/>
    <col min="11513" max="11513" width="10.5703125" style="14" customWidth="1"/>
    <col min="11514" max="11514" width="11.140625" style="14" customWidth="1"/>
    <col min="11515" max="11515" width="10.85546875" style="14" customWidth="1"/>
    <col min="11516" max="11518" width="10.5703125" style="14" customWidth="1"/>
    <col min="11519" max="11519" width="11.140625" style="14" customWidth="1"/>
    <col min="11520" max="11520" width="10.85546875" style="14" customWidth="1"/>
    <col min="11521" max="11757" width="9" style="14"/>
    <col min="11758" max="11758" width="4.85546875" style="14" customWidth="1"/>
    <col min="11759" max="11759" width="5.42578125" style="14" customWidth="1"/>
    <col min="11760" max="11760" width="4.28515625" style="14" customWidth="1"/>
    <col min="11761" max="11761" width="5.140625" style="14" customWidth="1"/>
    <col min="11762" max="11762" width="6.85546875" style="14" customWidth="1"/>
    <col min="11763" max="11763" width="47.42578125" style="14" customWidth="1"/>
    <col min="11764" max="11764" width="11.5703125" style="14" customWidth="1"/>
    <col min="11765" max="11765" width="8.5703125" style="14" customWidth="1"/>
    <col min="11766" max="11766" width="9.7109375" style="14" customWidth="1"/>
    <col min="11767" max="11767" width="9" style="14" customWidth="1"/>
    <col min="11768" max="11768" width="10.140625" style="14" customWidth="1"/>
    <col min="11769" max="11769" width="10.5703125" style="14" customWidth="1"/>
    <col min="11770" max="11770" width="11.140625" style="14" customWidth="1"/>
    <col min="11771" max="11771" width="10.85546875" style="14" customWidth="1"/>
    <col min="11772" max="11774" width="10.5703125" style="14" customWidth="1"/>
    <col min="11775" max="11775" width="11.140625" style="14" customWidth="1"/>
    <col min="11776" max="11776" width="10.85546875" style="14" customWidth="1"/>
    <col min="11777" max="12013" width="9" style="14"/>
    <col min="12014" max="12014" width="4.85546875" style="14" customWidth="1"/>
    <col min="12015" max="12015" width="5.42578125" style="14" customWidth="1"/>
    <col min="12016" max="12016" width="4.28515625" style="14" customWidth="1"/>
    <col min="12017" max="12017" width="5.140625" style="14" customWidth="1"/>
    <col min="12018" max="12018" width="6.85546875" style="14" customWidth="1"/>
    <col min="12019" max="12019" width="47.42578125" style="14" customWidth="1"/>
    <col min="12020" max="12020" width="11.5703125" style="14" customWidth="1"/>
    <col min="12021" max="12021" width="8.5703125" style="14" customWidth="1"/>
    <col min="12022" max="12022" width="9.7109375" style="14" customWidth="1"/>
    <col min="12023" max="12023" width="9" style="14" customWidth="1"/>
    <col min="12024" max="12024" width="10.140625" style="14" customWidth="1"/>
    <col min="12025" max="12025" width="10.5703125" style="14" customWidth="1"/>
    <col min="12026" max="12026" width="11.140625" style="14" customWidth="1"/>
    <col min="12027" max="12027" width="10.85546875" style="14" customWidth="1"/>
    <col min="12028" max="12030" width="10.5703125" style="14" customWidth="1"/>
    <col min="12031" max="12031" width="11.140625" style="14" customWidth="1"/>
    <col min="12032" max="12032" width="10.85546875" style="14" customWidth="1"/>
    <col min="12033" max="12269" width="9" style="14"/>
    <col min="12270" max="12270" width="4.85546875" style="14" customWidth="1"/>
    <col min="12271" max="12271" width="5.42578125" style="14" customWidth="1"/>
    <col min="12272" max="12272" width="4.28515625" style="14" customWidth="1"/>
    <col min="12273" max="12273" width="5.140625" style="14" customWidth="1"/>
    <col min="12274" max="12274" width="6.85546875" style="14" customWidth="1"/>
    <col min="12275" max="12275" width="47.42578125" style="14" customWidth="1"/>
    <col min="12276" max="12276" width="11.5703125" style="14" customWidth="1"/>
    <col min="12277" max="12277" width="8.5703125" style="14" customWidth="1"/>
    <col min="12278" max="12278" width="9.7109375" style="14" customWidth="1"/>
    <col min="12279" max="12279" width="9" style="14" customWidth="1"/>
    <col min="12280" max="12280" width="10.140625" style="14" customWidth="1"/>
    <col min="12281" max="12281" width="10.5703125" style="14" customWidth="1"/>
    <col min="12282" max="12282" width="11.140625" style="14" customWidth="1"/>
    <col min="12283" max="12283" width="10.85546875" style="14" customWidth="1"/>
    <col min="12284" max="12286" width="10.5703125" style="14" customWidth="1"/>
    <col min="12287" max="12287" width="11.140625" style="14" customWidth="1"/>
    <col min="12288" max="12288" width="10.85546875" style="14" customWidth="1"/>
    <col min="12289" max="12525" width="9" style="14"/>
    <col min="12526" max="12526" width="4.85546875" style="14" customWidth="1"/>
    <col min="12527" max="12527" width="5.42578125" style="14" customWidth="1"/>
    <col min="12528" max="12528" width="4.28515625" style="14" customWidth="1"/>
    <col min="12529" max="12529" width="5.140625" style="14" customWidth="1"/>
    <col min="12530" max="12530" width="6.85546875" style="14" customWidth="1"/>
    <col min="12531" max="12531" width="47.42578125" style="14" customWidth="1"/>
    <col min="12532" max="12532" width="11.5703125" style="14" customWidth="1"/>
    <col min="12533" max="12533" width="8.5703125" style="14" customWidth="1"/>
    <col min="12534" max="12534" width="9.7109375" style="14" customWidth="1"/>
    <col min="12535" max="12535" width="9" style="14" customWidth="1"/>
    <col min="12536" max="12536" width="10.140625" style="14" customWidth="1"/>
    <col min="12537" max="12537" width="10.5703125" style="14" customWidth="1"/>
    <col min="12538" max="12538" width="11.140625" style="14" customWidth="1"/>
    <col min="12539" max="12539" width="10.85546875" style="14" customWidth="1"/>
    <col min="12540" max="12542" width="10.5703125" style="14" customWidth="1"/>
    <col min="12543" max="12543" width="11.140625" style="14" customWidth="1"/>
    <col min="12544" max="12544" width="10.85546875" style="14" customWidth="1"/>
    <col min="12545" max="12781" width="9" style="14"/>
    <col min="12782" max="12782" width="4.85546875" style="14" customWidth="1"/>
    <col min="12783" max="12783" width="5.42578125" style="14" customWidth="1"/>
    <col min="12784" max="12784" width="4.28515625" style="14" customWidth="1"/>
    <col min="12785" max="12785" width="5.140625" style="14" customWidth="1"/>
    <col min="12786" max="12786" width="6.85546875" style="14" customWidth="1"/>
    <col min="12787" max="12787" width="47.42578125" style="14" customWidth="1"/>
    <col min="12788" max="12788" width="11.5703125" style="14" customWidth="1"/>
    <col min="12789" max="12789" width="8.5703125" style="14" customWidth="1"/>
    <col min="12790" max="12790" width="9.7109375" style="14" customWidth="1"/>
    <col min="12791" max="12791" width="9" style="14" customWidth="1"/>
    <col min="12792" max="12792" width="10.140625" style="14" customWidth="1"/>
    <col min="12793" max="12793" width="10.5703125" style="14" customWidth="1"/>
    <col min="12794" max="12794" width="11.140625" style="14" customWidth="1"/>
    <col min="12795" max="12795" width="10.85546875" style="14" customWidth="1"/>
    <col min="12796" max="12798" width="10.5703125" style="14" customWidth="1"/>
    <col min="12799" max="12799" width="11.140625" style="14" customWidth="1"/>
    <col min="12800" max="12800" width="10.85546875" style="14" customWidth="1"/>
    <col min="12801" max="13037" width="9" style="14"/>
    <col min="13038" max="13038" width="4.85546875" style="14" customWidth="1"/>
    <col min="13039" max="13039" width="5.42578125" style="14" customWidth="1"/>
    <col min="13040" max="13040" width="4.28515625" style="14" customWidth="1"/>
    <col min="13041" max="13041" width="5.140625" style="14" customWidth="1"/>
    <col min="13042" max="13042" width="6.85546875" style="14" customWidth="1"/>
    <col min="13043" max="13043" width="47.42578125" style="14" customWidth="1"/>
    <col min="13044" max="13044" width="11.5703125" style="14" customWidth="1"/>
    <col min="13045" max="13045" width="8.5703125" style="14" customWidth="1"/>
    <col min="13046" max="13046" width="9.7109375" style="14" customWidth="1"/>
    <col min="13047" max="13047" width="9" style="14" customWidth="1"/>
    <col min="13048" max="13048" width="10.140625" style="14" customWidth="1"/>
    <col min="13049" max="13049" width="10.5703125" style="14" customWidth="1"/>
    <col min="13050" max="13050" width="11.140625" style="14" customWidth="1"/>
    <col min="13051" max="13051" width="10.85546875" style="14" customWidth="1"/>
    <col min="13052" max="13054" width="10.5703125" style="14" customWidth="1"/>
    <col min="13055" max="13055" width="11.140625" style="14" customWidth="1"/>
    <col min="13056" max="13056" width="10.85546875" style="14" customWidth="1"/>
    <col min="13057" max="13293" width="9" style="14"/>
    <col min="13294" max="13294" width="4.85546875" style="14" customWidth="1"/>
    <col min="13295" max="13295" width="5.42578125" style="14" customWidth="1"/>
    <col min="13296" max="13296" width="4.28515625" style="14" customWidth="1"/>
    <col min="13297" max="13297" width="5.140625" style="14" customWidth="1"/>
    <col min="13298" max="13298" width="6.85546875" style="14" customWidth="1"/>
    <col min="13299" max="13299" width="47.42578125" style="14" customWidth="1"/>
    <col min="13300" max="13300" width="11.5703125" style="14" customWidth="1"/>
    <col min="13301" max="13301" width="8.5703125" style="14" customWidth="1"/>
    <col min="13302" max="13302" width="9.7109375" style="14" customWidth="1"/>
    <col min="13303" max="13303" width="9" style="14" customWidth="1"/>
    <col min="13304" max="13304" width="10.140625" style="14" customWidth="1"/>
    <col min="13305" max="13305" width="10.5703125" style="14" customWidth="1"/>
    <col min="13306" max="13306" width="11.140625" style="14" customWidth="1"/>
    <col min="13307" max="13307" width="10.85546875" style="14" customWidth="1"/>
    <col min="13308" max="13310" width="10.5703125" style="14" customWidth="1"/>
    <col min="13311" max="13311" width="11.140625" style="14" customWidth="1"/>
    <col min="13312" max="13312" width="10.85546875" style="14" customWidth="1"/>
    <col min="13313" max="13549" width="9" style="14"/>
    <col min="13550" max="13550" width="4.85546875" style="14" customWidth="1"/>
    <col min="13551" max="13551" width="5.42578125" style="14" customWidth="1"/>
    <col min="13552" max="13552" width="4.28515625" style="14" customWidth="1"/>
    <col min="13553" max="13553" width="5.140625" style="14" customWidth="1"/>
    <col min="13554" max="13554" width="6.85546875" style="14" customWidth="1"/>
    <col min="13555" max="13555" width="47.42578125" style="14" customWidth="1"/>
    <col min="13556" max="13556" width="11.5703125" style="14" customWidth="1"/>
    <col min="13557" max="13557" width="8.5703125" style="14" customWidth="1"/>
    <col min="13558" max="13558" width="9.7109375" style="14" customWidth="1"/>
    <col min="13559" max="13559" width="9" style="14" customWidth="1"/>
    <col min="13560" max="13560" width="10.140625" style="14" customWidth="1"/>
    <col min="13561" max="13561" width="10.5703125" style="14" customWidth="1"/>
    <col min="13562" max="13562" width="11.140625" style="14" customWidth="1"/>
    <col min="13563" max="13563" width="10.85546875" style="14" customWidth="1"/>
    <col min="13564" max="13566" width="10.5703125" style="14" customWidth="1"/>
    <col min="13567" max="13567" width="11.140625" style="14" customWidth="1"/>
    <col min="13568" max="13568" width="10.85546875" style="14" customWidth="1"/>
    <col min="13569" max="13805" width="9" style="14"/>
    <col min="13806" max="13806" width="4.85546875" style="14" customWidth="1"/>
    <col min="13807" max="13807" width="5.42578125" style="14" customWidth="1"/>
    <col min="13808" max="13808" width="4.28515625" style="14" customWidth="1"/>
    <col min="13809" max="13809" width="5.140625" style="14" customWidth="1"/>
    <col min="13810" max="13810" width="6.85546875" style="14" customWidth="1"/>
    <col min="13811" max="13811" width="47.42578125" style="14" customWidth="1"/>
    <col min="13812" max="13812" width="11.5703125" style="14" customWidth="1"/>
    <col min="13813" max="13813" width="8.5703125" style="14" customWidth="1"/>
    <col min="13814" max="13814" width="9.7109375" style="14" customWidth="1"/>
    <col min="13815" max="13815" width="9" style="14" customWidth="1"/>
    <col min="13816" max="13816" width="10.140625" style="14" customWidth="1"/>
    <col min="13817" max="13817" width="10.5703125" style="14" customWidth="1"/>
    <col min="13818" max="13818" width="11.140625" style="14" customWidth="1"/>
    <col min="13819" max="13819" width="10.85546875" style="14" customWidth="1"/>
    <col min="13820" max="13822" width="10.5703125" style="14" customWidth="1"/>
    <col min="13823" max="13823" width="11.140625" style="14" customWidth="1"/>
    <col min="13824" max="13824" width="10.85546875" style="14" customWidth="1"/>
    <col min="13825" max="14061" width="9" style="14"/>
    <col min="14062" max="14062" width="4.85546875" style="14" customWidth="1"/>
    <col min="14063" max="14063" width="5.42578125" style="14" customWidth="1"/>
    <col min="14064" max="14064" width="4.28515625" style="14" customWidth="1"/>
    <col min="14065" max="14065" width="5.140625" style="14" customWidth="1"/>
    <col min="14066" max="14066" width="6.85546875" style="14" customWidth="1"/>
    <col min="14067" max="14067" width="47.42578125" style="14" customWidth="1"/>
    <col min="14068" max="14068" width="11.5703125" style="14" customWidth="1"/>
    <col min="14069" max="14069" width="8.5703125" style="14" customWidth="1"/>
    <col min="14070" max="14070" width="9.7109375" style="14" customWidth="1"/>
    <col min="14071" max="14071" width="9" style="14" customWidth="1"/>
    <col min="14072" max="14072" width="10.140625" style="14" customWidth="1"/>
    <col min="14073" max="14073" width="10.5703125" style="14" customWidth="1"/>
    <col min="14074" max="14074" width="11.140625" style="14" customWidth="1"/>
    <col min="14075" max="14075" width="10.85546875" style="14" customWidth="1"/>
    <col min="14076" max="14078" width="10.5703125" style="14" customWidth="1"/>
    <col min="14079" max="14079" width="11.140625" style="14" customWidth="1"/>
    <col min="14080" max="14080" width="10.85546875" style="14" customWidth="1"/>
    <col min="14081" max="14317" width="9" style="14"/>
    <col min="14318" max="14318" width="4.85546875" style="14" customWidth="1"/>
    <col min="14319" max="14319" width="5.42578125" style="14" customWidth="1"/>
    <col min="14320" max="14320" width="4.28515625" style="14" customWidth="1"/>
    <col min="14321" max="14321" width="5.140625" style="14" customWidth="1"/>
    <col min="14322" max="14322" width="6.85546875" style="14" customWidth="1"/>
    <col min="14323" max="14323" width="47.42578125" style="14" customWidth="1"/>
    <col min="14324" max="14324" width="11.5703125" style="14" customWidth="1"/>
    <col min="14325" max="14325" width="8.5703125" style="14" customWidth="1"/>
    <col min="14326" max="14326" width="9.7109375" style="14" customWidth="1"/>
    <col min="14327" max="14327" width="9" style="14" customWidth="1"/>
    <col min="14328" max="14328" width="10.140625" style="14" customWidth="1"/>
    <col min="14329" max="14329" width="10.5703125" style="14" customWidth="1"/>
    <col min="14330" max="14330" width="11.140625" style="14" customWidth="1"/>
    <col min="14331" max="14331" width="10.85546875" style="14" customWidth="1"/>
    <col min="14332" max="14334" width="10.5703125" style="14" customWidth="1"/>
    <col min="14335" max="14335" width="11.140625" style="14" customWidth="1"/>
    <col min="14336" max="14336" width="10.85546875" style="14" customWidth="1"/>
    <col min="14337" max="14573" width="9" style="14"/>
    <col min="14574" max="14574" width="4.85546875" style="14" customWidth="1"/>
    <col min="14575" max="14575" width="5.42578125" style="14" customWidth="1"/>
    <col min="14576" max="14576" width="4.28515625" style="14" customWidth="1"/>
    <col min="14577" max="14577" width="5.140625" style="14" customWidth="1"/>
    <col min="14578" max="14578" width="6.85546875" style="14" customWidth="1"/>
    <col min="14579" max="14579" width="47.42578125" style="14" customWidth="1"/>
    <col min="14580" max="14580" width="11.5703125" style="14" customWidth="1"/>
    <col min="14581" max="14581" width="8.5703125" style="14" customWidth="1"/>
    <col min="14582" max="14582" width="9.7109375" style="14" customWidth="1"/>
    <col min="14583" max="14583" width="9" style="14" customWidth="1"/>
    <col min="14584" max="14584" width="10.140625" style="14" customWidth="1"/>
    <col min="14585" max="14585" width="10.5703125" style="14" customWidth="1"/>
    <col min="14586" max="14586" width="11.140625" style="14" customWidth="1"/>
    <col min="14587" max="14587" width="10.85546875" style="14" customWidth="1"/>
    <col min="14588" max="14590" width="10.5703125" style="14" customWidth="1"/>
    <col min="14591" max="14591" width="11.140625" style="14" customWidth="1"/>
    <col min="14592" max="14592" width="10.85546875" style="14" customWidth="1"/>
    <col min="14593" max="14829" width="9" style="14"/>
    <col min="14830" max="14830" width="4.85546875" style="14" customWidth="1"/>
    <col min="14831" max="14831" width="5.42578125" style="14" customWidth="1"/>
    <col min="14832" max="14832" width="4.28515625" style="14" customWidth="1"/>
    <col min="14833" max="14833" width="5.140625" style="14" customWidth="1"/>
    <col min="14834" max="14834" width="6.85546875" style="14" customWidth="1"/>
    <col min="14835" max="14835" width="47.42578125" style="14" customWidth="1"/>
    <col min="14836" max="14836" width="11.5703125" style="14" customWidth="1"/>
    <col min="14837" max="14837" width="8.5703125" style="14" customWidth="1"/>
    <col min="14838" max="14838" width="9.7109375" style="14" customWidth="1"/>
    <col min="14839" max="14839" width="9" style="14" customWidth="1"/>
    <col min="14840" max="14840" width="10.140625" style="14" customWidth="1"/>
    <col min="14841" max="14841" width="10.5703125" style="14" customWidth="1"/>
    <col min="14842" max="14842" width="11.140625" style="14" customWidth="1"/>
    <col min="14843" max="14843" width="10.85546875" style="14" customWidth="1"/>
    <col min="14844" max="14846" width="10.5703125" style="14" customWidth="1"/>
    <col min="14847" max="14847" width="11.140625" style="14" customWidth="1"/>
    <col min="14848" max="14848" width="10.85546875" style="14" customWidth="1"/>
    <col min="14849" max="15085" width="9" style="14"/>
    <col min="15086" max="15086" width="4.85546875" style="14" customWidth="1"/>
    <col min="15087" max="15087" width="5.42578125" style="14" customWidth="1"/>
    <col min="15088" max="15088" width="4.28515625" style="14" customWidth="1"/>
    <col min="15089" max="15089" width="5.140625" style="14" customWidth="1"/>
    <col min="15090" max="15090" width="6.85546875" style="14" customWidth="1"/>
    <col min="15091" max="15091" width="47.42578125" style="14" customWidth="1"/>
    <col min="15092" max="15092" width="11.5703125" style="14" customWidth="1"/>
    <col min="15093" max="15093" width="8.5703125" style="14" customWidth="1"/>
    <col min="15094" max="15094" width="9.7109375" style="14" customWidth="1"/>
    <col min="15095" max="15095" width="9" style="14" customWidth="1"/>
    <col min="15096" max="15096" width="10.140625" style="14" customWidth="1"/>
    <col min="15097" max="15097" width="10.5703125" style="14" customWidth="1"/>
    <col min="15098" max="15098" width="11.140625" style="14" customWidth="1"/>
    <col min="15099" max="15099" width="10.85546875" style="14" customWidth="1"/>
    <col min="15100" max="15102" width="10.5703125" style="14" customWidth="1"/>
    <col min="15103" max="15103" width="11.140625" style="14" customWidth="1"/>
    <col min="15104" max="15104" width="10.85546875" style="14" customWidth="1"/>
    <col min="15105" max="15341" width="9" style="14"/>
    <col min="15342" max="15342" width="4.85546875" style="14" customWidth="1"/>
    <col min="15343" max="15343" width="5.42578125" style="14" customWidth="1"/>
    <col min="15344" max="15344" width="4.28515625" style="14" customWidth="1"/>
    <col min="15345" max="15345" width="5.140625" style="14" customWidth="1"/>
    <col min="15346" max="15346" width="6.85546875" style="14" customWidth="1"/>
    <col min="15347" max="15347" width="47.42578125" style="14" customWidth="1"/>
    <col min="15348" max="15348" width="11.5703125" style="14" customWidth="1"/>
    <col min="15349" max="15349" width="8.5703125" style="14" customWidth="1"/>
    <col min="15350" max="15350" width="9.7109375" style="14" customWidth="1"/>
    <col min="15351" max="15351" width="9" style="14" customWidth="1"/>
    <col min="15352" max="15352" width="10.140625" style="14" customWidth="1"/>
    <col min="15353" max="15353" width="10.5703125" style="14" customWidth="1"/>
    <col min="15354" max="15354" width="11.140625" style="14" customWidth="1"/>
    <col min="15355" max="15355" width="10.85546875" style="14" customWidth="1"/>
    <col min="15356" max="15358" width="10.5703125" style="14" customWidth="1"/>
    <col min="15359" max="15359" width="11.140625" style="14" customWidth="1"/>
    <col min="15360" max="15360" width="10.85546875" style="14" customWidth="1"/>
    <col min="15361" max="15597" width="9" style="14"/>
    <col min="15598" max="15598" width="4.85546875" style="14" customWidth="1"/>
    <col min="15599" max="15599" width="5.42578125" style="14" customWidth="1"/>
    <col min="15600" max="15600" width="4.28515625" style="14" customWidth="1"/>
    <col min="15601" max="15601" width="5.140625" style="14" customWidth="1"/>
    <col min="15602" max="15602" width="6.85546875" style="14" customWidth="1"/>
    <col min="15603" max="15603" width="47.42578125" style="14" customWidth="1"/>
    <col min="15604" max="15604" width="11.5703125" style="14" customWidth="1"/>
    <col min="15605" max="15605" width="8.5703125" style="14" customWidth="1"/>
    <col min="15606" max="15606" width="9.7109375" style="14" customWidth="1"/>
    <col min="15607" max="15607" width="9" style="14" customWidth="1"/>
    <col min="15608" max="15608" width="10.140625" style="14" customWidth="1"/>
    <col min="15609" max="15609" width="10.5703125" style="14" customWidth="1"/>
    <col min="15610" max="15610" width="11.140625" style="14" customWidth="1"/>
    <col min="15611" max="15611" width="10.85546875" style="14" customWidth="1"/>
    <col min="15612" max="15614" width="10.5703125" style="14" customWidth="1"/>
    <col min="15615" max="15615" width="11.140625" style="14" customWidth="1"/>
    <col min="15616" max="15616" width="10.85546875" style="14" customWidth="1"/>
    <col min="15617" max="15853" width="9" style="14"/>
    <col min="15854" max="15854" width="4.85546875" style="14" customWidth="1"/>
    <col min="15855" max="15855" width="5.42578125" style="14" customWidth="1"/>
    <col min="15856" max="15856" width="4.28515625" style="14" customWidth="1"/>
    <col min="15857" max="15857" width="5.140625" style="14" customWidth="1"/>
    <col min="15858" max="15858" width="6.85546875" style="14" customWidth="1"/>
    <col min="15859" max="15859" width="47.42578125" style="14" customWidth="1"/>
    <col min="15860" max="15860" width="11.5703125" style="14" customWidth="1"/>
    <col min="15861" max="15861" width="8.5703125" style="14" customWidth="1"/>
    <col min="15862" max="15862" width="9.7109375" style="14" customWidth="1"/>
    <col min="15863" max="15863" width="9" style="14" customWidth="1"/>
    <col min="15864" max="15864" width="10.140625" style="14" customWidth="1"/>
    <col min="15865" max="15865" width="10.5703125" style="14" customWidth="1"/>
    <col min="15866" max="15866" width="11.140625" style="14" customWidth="1"/>
    <col min="15867" max="15867" width="10.85546875" style="14" customWidth="1"/>
    <col min="15868" max="15870" width="10.5703125" style="14" customWidth="1"/>
    <col min="15871" max="15871" width="11.140625" style="14" customWidth="1"/>
    <col min="15872" max="15872" width="10.85546875" style="14" customWidth="1"/>
    <col min="15873" max="16109" width="9" style="14"/>
    <col min="16110" max="16110" width="4.85546875" style="14" customWidth="1"/>
    <col min="16111" max="16111" width="5.42578125" style="14" customWidth="1"/>
    <col min="16112" max="16112" width="4.28515625" style="14" customWidth="1"/>
    <col min="16113" max="16113" width="5.140625" style="14" customWidth="1"/>
    <col min="16114" max="16114" width="6.85546875" style="14" customWidth="1"/>
    <col min="16115" max="16115" width="47.42578125" style="14" customWidth="1"/>
    <col min="16116" max="16116" width="11.5703125" style="14" customWidth="1"/>
    <col min="16117" max="16117" width="8.5703125" style="14" customWidth="1"/>
    <col min="16118" max="16118" width="9.7109375" style="14" customWidth="1"/>
    <col min="16119" max="16119" width="9" style="14" customWidth="1"/>
    <col min="16120" max="16120" width="10.140625" style="14" customWidth="1"/>
    <col min="16121" max="16121" width="10.5703125" style="14" customWidth="1"/>
    <col min="16122" max="16122" width="11.140625" style="14" customWidth="1"/>
    <col min="16123" max="16123" width="10.85546875" style="14" customWidth="1"/>
    <col min="16124" max="16126" width="10.5703125" style="14" customWidth="1"/>
    <col min="16127" max="16127" width="11.140625" style="14" customWidth="1"/>
    <col min="16128" max="16128" width="10.85546875" style="14" customWidth="1"/>
    <col min="16129" max="16384" width="9" style="14"/>
  </cols>
  <sheetData>
    <row r="1" spans="1:19" x14ac:dyDescent="0.25">
      <c r="A1" s="3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3" t="s">
        <v>0</v>
      </c>
      <c r="P1" s="4"/>
      <c r="Q1" s="4"/>
      <c r="R1" s="4"/>
      <c r="S1" s="4"/>
    </row>
    <row r="2" spans="1:19" x14ac:dyDescent="0.25">
      <c r="A2" s="3"/>
      <c r="B2" s="3"/>
      <c r="C2" s="4"/>
      <c r="D2" s="4"/>
      <c r="E2" s="4"/>
      <c r="F2" s="5"/>
      <c r="G2" s="4"/>
      <c r="H2" s="76"/>
      <c r="I2" s="76"/>
      <c r="J2" s="76"/>
      <c r="K2" s="76"/>
      <c r="L2" s="4"/>
      <c r="M2" s="4"/>
      <c r="N2" s="4"/>
      <c r="O2" s="13" t="s">
        <v>1</v>
      </c>
      <c r="P2" s="4"/>
      <c r="Q2" s="4"/>
      <c r="R2" s="4"/>
      <c r="S2" s="4"/>
    </row>
    <row r="3" spans="1:19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3" t="s">
        <v>2</v>
      </c>
      <c r="P3" s="4"/>
      <c r="Q3" s="4"/>
      <c r="R3" s="4"/>
      <c r="S3" s="4"/>
    </row>
    <row r="4" spans="1:19" x14ac:dyDescent="0.2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5"/>
      <c r="O4" s="15"/>
      <c r="P4" s="15" t="s">
        <v>3</v>
      </c>
      <c r="Q4" s="15"/>
      <c r="R4" s="15"/>
      <c r="S4" s="15"/>
    </row>
    <row r="5" spans="1:19" ht="35.25" customHeight="1" x14ac:dyDescent="0.25">
      <c r="A5" s="6"/>
      <c r="B5" s="6"/>
      <c r="C5" s="7"/>
      <c r="D5" s="7"/>
      <c r="E5" s="7"/>
      <c r="F5" s="7"/>
      <c r="G5" s="7"/>
      <c r="H5" s="7" t="s">
        <v>4</v>
      </c>
      <c r="I5" s="7"/>
      <c r="J5" s="7"/>
      <c r="K5" s="7"/>
      <c r="L5" s="7"/>
      <c r="M5" s="7"/>
      <c r="N5" s="77" t="s">
        <v>5</v>
      </c>
      <c r="O5" s="77"/>
      <c r="P5" s="77"/>
      <c r="Q5" s="77"/>
      <c r="R5" s="77"/>
      <c r="S5" s="77"/>
    </row>
    <row r="6" spans="1:19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8" t="s">
        <v>6</v>
      </c>
      <c r="N6" s="78"/>
      <c r="O6" s="78"/>
      <c r="P6" s="13" t="s">
        <v>7</v>
      </c>
      <c r="Q6" s="13"/>
      <c r="R6" s="13" t="s">
        <v>8</v>
      </c>
      <c r="S6" s="13"/>
    </row>
    <row r="7" spans="1:19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13"/>
      <c r="P7" s="79" t="s">
        <v>9</v>
      </c>
      <c r="Q7" s="79"/>
      <c r="R7" s="13"/>
      <c r="S7" s="13"/>
    </row>
    <row r="8" spans="1:19" x14ac:dyDescent="0.25">
      <c r="A8" s="6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13" t="s">
        <v>10</v>
      </c>
      <c r="N8" s="13"/>
      <c r="O8" s="12" t="s">
        <v>142</v>
      </c>
      <c r="P8" s="58"/>
      <c r="Q8" s="58"/>
      <c r="R8" s="13"/>
      <c r="S8" s="13"/>
    </row>
    <row r="9" spans="1:19" x14ac:dyDescent="0.25">
      <c r="A9" s="80" t="s">
        <v>11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</row>
    <row r="10" spans="1:19" x14ac:dyDescent="0.25">
      <c r="A10" s="16" t="s">
        <v>12</v>
      </c>
      <c r="B10" s="16"/>
      <c r="C10" s="15"/>
      <c r="D10" s="15"/>
      <c r="E10" s="15"/>
      <c r="F10" s="15" t="s">
        <v>4</v>
      </c>
      <c r="G10" s="15" t="s">
        <v>13</v>
      </c>
      <c r="H10" s="15"/>
      <c r="I10" s="15"/>
      <c r="J10" s="15"/>
      <c r="K10" s="15"/>
      <c r="L10" s="15"/>
      <c r="M10" s="15"/>
      <c r="N10" s="15"/>
      <c r="O10" s="15"/>
      <c r="P10" s="13"/>
      <c r="Q10" s="13"/>
      <c r="R10" s="13"/>
      <c r="S10" s="13"/>
    </row>
    <row r="11" spans="1:19" x14ac:dyDescent="0.25">
      <c r="A11" s="16" t="s">
        <v>14</v>
      </c>
      <c r="B11" s="16"/>
      <c r="C11" s="15"/>
      <c r="D11" s="15"/>
      <c r="E11" s="15"/>
      <c r="F11" s="15"/>
      <c r="G11" s="15" t="s">
        <v>15</v>
      </c>
      <c r="H11" s="15"/>
      <c r="I11" s="15"/>
      <c r="J11" s="15"/>
      <c r="K11" s="15"/>
      <c r="L11" s="15" t="s">
        <v>4</v>
      </c>
      <c r="M11" s="15"/>
      <c r="N11" s="15"/>
      <c r="O11" s="15"/>
      <c r="P11" s="17"/>
      <c r="Q11" s="17"/>
      <c r="R11" s="17"/>
      <c r="S11" s="15"/>
    </row>
    <row r="12" spans="1:19" x14ac:dyDescent="0.25">
      <c r="A12" s="16" t="s">
        <v>16</v>
      </c>
      <c r="B12" s="16"/>
      <c r="C12" s="15"/>
      <c r="D12" s="15"/>
      <c r="E12" s="15"/>
      <c r="F12" s="15"/>
      <c r="G12" s="15" t="s">
        <v>17</v>
      </c>
      <c r="H12" s="15"/>
      <c r="I12" s="15"/>
      <c r="J12" s="15"/>
      <c r="K12" s="15"/>
      <c r="L12" s="15" t="s">
        <v>4</v>
      </c>
      <c r="M12" s="15"/>
      <c r="N12" s="15"/>
      <c r="O12" s="15"/>
      <c r="P12" s="15"/>
      <c r="Q12" s="15"/>
      <c r="R12" s="15"/>
      <c r="S12" s="15"/>
    </row>
    <row r="13" spans="1:19" x14ac:dyDescent="0.25">
      <c r="A13" s="16" t="s">
        <v>18</v>
      </c>
      <c r="B13" s="16"/>
      <c r="C13" s="15"/>
      <c r="D13" s="15"/>
      <c r="E13" s="15"/>
      <c r="F13" s="15"/>
      <c r="G13" s="15" t="s">
        <v>19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x14ac:dyDescent="0.25">
      <c r="A14" s="16" t="s">
        <v>20</v>
      </c>
      <c r="B14" s="16"/>
      <c r="C14" s="15"/>
      <c r="D14" s="15"/>
      <c r="E14" s="15"/>
      <c r="F14" s="15"/>
      <c r="G14" s="15" t="s">
        <v>21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19" x14ac:dyDescent="0.25">
      <c r="A15" s="18" t="s">
        <v>22</v>
      </c>
      <c r="B15" s="18"/>
      <c r="C15" s="19"/>
      <c r="D15" s="19"/>
      <c r="E15" s="19"/>
      <c r="F15" s="19"/>
      <c r="G15" s="19" t="s">
        <v>21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x14ac:dyDescent="0.25">
      <c r="A16" s="18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70" t="s">
        <v>23</v>
      </c>
      <c r="S16" s="70"/>
    </row>
    <row r="17" spans="1:19" x14ac:dyDescent="0.25">
      <c r="A17" s="64" t="s">
        <v>24</v>
      </c>
      <c r="B17" s="65"/>
      <c r="C17" s="65"/>
      <c r="D17" s="65"/>
      <c r="E17" s="65"/>
      <c r="F17" s="63" t="s">
        <v>25</v>
      </c>
      <c r="G17" s="63" t="s">
        <v>26</v>
      </c>
      <c r="H17" s="63" t="s">
        <v>27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</row>
    <row r="18" spans="1:19" ht="3.75" customHeight="1" x14ac:dyDescent="0.25">
      <c r="A18" s="66"/>
      <c r="B18" s="67"/>
      <c r="C18" s="67"/>
      <c r="D18" s="67"/>
      <c r="E18" s="67"/>
      <c r="F18" s="63"/>
      <c r="G18" s="63"/>
      <c r="H18" s="63" t="s">
        <v>28</v>
      </c>
      <c r="I18" s="63" t="s">
        <v>29</v>
      </c>
      <c r="J18" s="63" t="s">
        <v>30</v>
      </c>
      <c r="K18" s="63" t="s">
        <v>31</v>
      </c>
      <c r="L18" s="63" t="s">
        <v>32</v>
      </c>
      <c r="M18" s="63" t="s">
        <v>33</v>
      </c>
      <c r="N18" s="63" t="s">
        <v>34</v>
      </c>
      <c r="O18" s="63" t="s">
        <v>35</v>
      </c>
      <c r="P18" s="63" t="s">
        <v>36</v>
      </c>
      <c r="Q18" s="63" t="s">
        <v>37</v>
      </c>
      <c r="R18" s="63" t="s">
        <v>38</v>
      </c>
      <c r="S18" s="63" t="s">
        <v>39</v>
      </c>
    </row>
    <row r="19" spans="1:19" ht="3.75" customHeight="1" x14ac:dyDescent="0.25">
      <c r="A19" s="68"/>
      <c r="B19" s="69"/>
      <c r="C19" s="69"/>
      <c r="D19" s="69"/>
      <c r="E19" s="69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</row>
    <row r="20" spans="1:19" ht="15" x14ac:dyDescent="0.25">
      <c r="A20" s="62"/>
      <c r="B20" s="71" t="s">
        <v>40</v>
      </c>
      <c r="C20" s="72"/>
      <c r="D20" s="72"/>
      <c r="E20" s="7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</row>
    <row r="21" spans="1:19" x14ac:dyDescent="0.25">
      <c r="A21" s="62"/>
      <c r="B21" s="62"/>
      <c r="C21" s="73" t="s">
        <v>41</v>
      </c>
      <c r="D21" s="73"/>
      <c r="E21" s="74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 x14ac:dyDescent="0.25">
      <c r="A22" s="62"/>
      <c r="B22" s="62"/>
      <c r="C22" s="63"/>
      <c r="D22" s="74" t="s">
        <v>42</v>
      </c>
      <c r="E22" s="75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</row>
    <row r="23" spans="1:19" ht="31.5" x14ac:dyDescent="0.25">
      <c r="A23" s="62"/>
      <c r="B23" s="62"/>
      <c r="C23" s="63"/>
      <c r="D23" s="57"/>
      <c r="E23" s="20" t="s">
        <v>43</v>
      </c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</row>
    <row r="24" spans="1:19" s="1" customFormat="1" ht="49.5" customHeight="1" x14ac:dyDescent="0.2">
      <c r="A24" s="41">
        <v>268</v>
      </c>
      <c r="B24" s="41">
        <v>1751</v>
      </c>
      <c r="C24" s="42"/>
      <c r="D24" s="42"/>
      <c r="E24" s="43"/>
      <c r="F24" s="21" t="s">
        <v>44</v>
      </c>
      <c r="G24" s="21">
        <f t="shared" ref="G24:S24" si="0">G25+G50+G54+G59+G63+G67+G72+G80</f>
        <v>19429791</v>
      </c>
      <c r="H24" s="21">
        <f t="shared" si="0"/>
        <v>478835</v>
      </c>
      <c r="I24" s="21">
        <f t="shared" si="0"/>
        <v>731055</v>
      </c>
      <c r="J24" s="21">
        <f t="shared" si="0"/>
        <v>2623736</v>
      </c>
      <c r="K24" s="21">
        <f t="shared" si="0"/>
        <v>2034221</v>
      </c>
      <c r="L24" s="21">
        <f t="shared" si="0"/>
        <v>1306149</v>
      </c>
      <c r="M24" s="21">
        <f t="shared" si="0"/>
        <v>470093</v>
      </c>
      <c r="N24" s="21">
        <f t="shared" si="0"/>
        <v>2644046</v>
      </c>
      <c r="O24" s="21">
        <f t="shared" si="0"/>
        <v>3320836</v>
      </c>
      <c r="P24" s="21">
        <f t="shared" si="0"/>
        <v>1152237</v>
      </c>
      <c r="Q24" s="21">
        <f t="shared" si="0"/>
        <v>2128547</v>
      </c>
      <c r="R24" s="21">
        <f t="shared" si="0"/>
        <v>496155</v>
      </c>
      <c r="S24" s="21">
        <f t="shared" si="0"/>
        <v>2043881</v>
      </c>
    </row>
    <row r="25" spans="1:19" s="1" customFormat="1" ht="63.75" customHeight="1" x14ac:dyDescent="0.2">
      <c r="A25" s="44"/>
      <c r="B25" s="44"/>
      <c r="C25" s="42" t="s">
        <v>45</v>
      </c>
      <c r="D25" s="42"/>
      <c r="E25" s="42"/>
      <c r="F25" s="21" t="s">
        <v>46</v>
      </c>
      <c r="G25" s="21">
        <f>G26+G28</f>
        <v>209828</v>
      </c>
      <c r="H25" s="21">
        <f t="shared" ref="H25:S25" si="1">H26+H28</f>
        <v>13141</v>
      </c>
      <c r="I25" s="21">
        <f t="shared" si="1"/>
        <v>17357</v>
      </c>
      <c r="J25" s="21">
        <f t="shared" si="1"/>
        <v>6832</v>
      </c>
      <c r="K25" s="21">
        <f t="shared" si="1"/>
        <v>21169</v>
      </c>
      <c r="L25" s="21">
        <f t="shared" si="1"/>
        <v>25294</v>
      </c>
      <c r="M25" s="21">
        <f t="shared" si="1"/>
        <v>21869</v>
      </c>
      <c r="N25" s="21">
        <f t="shared" si="1"/>
        <v>15619</v>
      </c>
      <c r="O25" s="21">
        <f t="shared" si="1"/>
        <v>15567</v>
      </c>
      <c r="P25" s="21">
        <f t="shared" si="1"/>
        <v>29633</v>
      </c>
      <c r="Q25" s="21">
        <f t="shared" si="1"/>
        <v>16152</v>
      </c>
      <c r="R25" s="21">
        <f t="shared" si="1"/>
        <v>13470</v>
      </c>
      <c r="S25" s="21">
        <f t="shared" si="1"/>
        <v>13725</v>
      </c>
    </row>
    <row r="26" spans="1:19" s="1" customFormat="1" ht="31.5" x14ac:dyDescent="0.2">
      <c r="A26" s="44"/>
      <c r="B26" s="44"/>
      <c r="C26" s="45"/>
      <c r="D26" s="46" t="s">
        <v>47</v>
      </c>
      <c r="E26" s="46"/>
      <c r="F26" s="33" t="s">
        <v>48</v>
      </c>
      <c r="G26" s="22">
        <f>G27</f>
        <v>0</v>
      </c>
      <c r="H26" s="22">
        <f t="shared" ref="H26:S26" si="2">H27</f>
        <v>0</v>
      </c>
      <c r="I26" s="22">
        <f t="shared" si="2"/>
        <v>0</v>
      </c>
      <c r="J26" s="22">
        <f t="shared" si="2"/>
        <v>0</v>
      </c>
      <c r="K26" s="22">
        <f t="shared" si="2"/>
        <v>0</v>
      </c>
      <c r="L26" s="22">
        <f t="shared" si="2"/>
        <v>0</v>
      </c>
      <c r="M26" s="22">
        <f t="shared" si="2"/>
        <v>0</v>
      </c>
      <c r="N26" s="22">
        <f t="shared" si="2"/>
        <v>0</v>
      </c>
      <c r="O26" s="22">
        <f t="shared" si="2"/>
        <v>0</v>
      </c>
      <c r="P26" s="22">
        <f t="shared" si="2"/>
        <v>0</v>
      </c>
      <c r="Q26" s="22">
        <f t="shared" si="2"/>
        <v>0</v>
      </c>
      <c r="R26" s="22">
        <f t="shared" si="2"/>
        <v>0</v>
      </c>
      <c r="S26" s="22">
        <f t="shared" si="2"/>
        <v>0</v>
      </c>
    </row>
    <row r="27" spans="1:19" s="1" customFormat="1" x14ac:dyDescent="0.2">
      <c r="A27" s="44"/>
      <c r="B27" s="44"/>
      <c r="C27" s="45"/>
      <c r="D27" s="45"/>
      <c r="E27" s="47" t="s">
        <v>49</v>
      </c>
      <c r="F27" s="23" t="s">
        <v>50</v>
      </c>
      <c r="G27" s="23">
        <f t="shared" ref="G27" si="3">H27+I27+J27+K27+L27+M27+N27+O27+P27+Q27+R27+S27</f>
        <v>0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s="1" customFormat="1" ht="18" customHeight="1" x14ac:dyDescent="0.2">
      <c r="A28" s="44"/>
      <c r="B28" s="44"/>
      <c r="C28" s="45"/>
      <c r="D28" s="45" t="s">
        <v>51</v>
      </c>
      <c r="E28" s="48"/>
      <c r="F28" s="22" t="s">
        <v>52</v>
      </c>
      <c r="G28" s="22">
        <f>G29+G30+G31+G32+G33+G34+G35+G36+G37+G38+G39+G40+G41+G42+G43+G44+G45+G46+G47+G48+G49</f>
        <v>209828</v>
      </c>
      <c r="H28" s="22">
        <f t="shared" ref="H28:S28" si="4">H29+H30+H31+H32+H33+H34+H35+H36+H37+H38+H39+H40+H41+H42+H43+H44+H45+H46+H47+H48+H49</f>
        <v>13141</v>
      </c>
      <c r="I28" s="22">
        <f t="shared" si="4"/>
        <v>17357</v>
      </c>
      <c r="J28" s="22">
        <f t="shared" si="4"/>
        <v>6832</v>
      </c>
      <c r="K28" s="22">
        <f t="shared" si="4"/>
        <v>21169</v>
      </c>
      <c r="L28" s="22">
        <f t="shared" si="4"/>
        <v>25294</v>
      </c>
      <c r="M28" s="22">
        <f t="shared" si="4"/>
        <v>21869</v>
      </c>
      <c r="N28" s="22">
        <f t="shared" si="4"/>
        <v>15619</v>
      </c>
      <c r="O28" s="22">
        <f t="shared" si="4"/>
        <v>15567</v>
      </c>
      <c r="P28" s="22">
        <f t="shared" si="4"/>
        <v>29633</v>
      </c>
      <c r="Q28" s="22">
        <f t="shared" si="4"/>
        <v>16152</v>
      </c>
      <c r="R28" s="22">
        <f t="shared" si="4"/>
        <v>13470</v>
      </c>
      <c r="S28" s="22">
        <f t="shared" si="4"/>
        <v>13725</v>
      </c>
    </row>
    <row r="29" spans="1:19" s="1" customFormat="1" x14ac:dyDescent="0.2">
      <c r="A29" s="44"/>
      <c r="B29" s="44"/>
      <c r="C29" s="45"/>
      <c r="D29" s="49"/>
      <c r="E29" s="47">
        <v>111</v>
      </c>
      <c r="F29" s="23" t="s">
        <v>53</v>
      </c>
      <c r="G29" s="23">
        <f>H29+I29+J29+K29+L29+M29+N29+O29+P29+Q29+R29+S29</f>
        <v>55690</v>
      </c>
      <c r="H29" s="23">
        <v>700</v>
      </c>
      <c r="I29" s="23">
        <v>4811</v>
      </c>
      <c r="J29" s="23">
        <v>3723</v>
      </c>
      <c r="K29" s="23">
        <v>9399</v>
      </c>
      <c r="L29" s="23">
        <v>3831</v>
      </c>
      <c r="M29" s="23">
        <v>4231</v>
      </c>
      <c r="N29" s="23">
        <v>4261</v>
      </c>
      <c r="O29" s="23">
        <v>5161</v>
      </c>
      <c r="P29" s="23">
        <v>4877</v>
      </c>
      <c r="Q29" s="23">
        <v>5097</v>
      </c>
      <c r="R29" s="23">
        <v>5097</v>
      </c>
      <c r="S29" s="23">
        <v>4502</v>
      </c>
    </row>
    <row r="30" spans="1:19" s="1" customFormat="1" x14ac:dyDescent="0.2">
      <c r="A30" s="44"/>
      <c r="B30" s="44"/>
      <c r="C30" s="45"/>
      <c r="D30" s="49"/>
      <c r="E30" s="50" t="s">
        <v>54</v>
      </c>
      <c r="F30" s="35" t="s">
        <v>55</v>
      </c>
      <c r="G30" s="23">
        <f>H30+I30+J30+K30+L30+M30+N30+O30+P30+Q30+R30+S30</f>
        <v>16001</v>
      </c>
      <c r="H30" s="23">
        <v>7801</v>
      </c>
      <c r="I30" s="23"/>
      <c r="J30" s="23">
        <v>2300</v>
      </c>
      <c r="K30" s="23"/>
      <c r="L30" s="23">
        <v>3862</v>
      </c>
      <c r="M30" s="23"/>
      <c r="N30" s="23">
        <v>1980</v>
      </c>
      <c r="O30" s="23"/>
      <c r="P30" s="23"/>
      <c r="Q30" s="23">
        <v>58</v>
      </c>
      <c r="R30" s="23"/>
      <c r="S30" s="23"/>
    </row>
    <row r="31" spans="1:19" s="1" customFormat="1" x14ac:dyDescent="0.2">
      <c r="A31" s="44"/>
      <c r="B31" s="44"/>
      <c r="C31" s="45"/>
      <c r="D31" s="49"/>
      <c r="E31" s="47">
        <v>113</v>
      </c>
      <c r="F31" s="23" t="s">
        <v>56</v>
      </c>
      <c r="G31" s="23">
        <f>H31+I31+J31+K31+L31+M31+N31+O31+P31+Q31+R31+S31</f>
        <v>9067</v>
      </c>
      <c r="H31" s="23">
        <v>610</v>
      </c>
      <c r="I31" s="23">
        <v>820</v>
      </c>
      <c r="J31" s="23">
        <v>-30</v>
      </c>
      <c r="K31" s="23">
        <v>1320</v>
      </c>
      <c r="L31" s="23"/>
      <c r="M31" s="23">
        <v>1370</v>
      </c>
      <c r="N31" s="23">
        <v>640</v>
      </c>
      <c r="O31" s="23">
        <v>570</v>
      </c>
      <c r="P31" s="23">
        <v>3090</v>
      </c>
      <c r="Q31" s="23">
        <v>677</v>
      </c>
      <c r="R31" s="23"/>
      <c r="S31" s="23"/>
    </row>
    <row r="32" spans="1:19" s="1" customFormat="1" x14ac:dyDescent="0.2">
      <c r="A32" s="44"/>
      <c r="B32" s="44"/>
      <c r="C32" s="45"/>
      <c r="D32" s="49"/>
      <c r="E32" s="47" t="s">
        <v>57</v>
      </c>
      <c r="F32" s="23" t="s">
        <v>58</v>
      </c>
      <c r="G32" s="23">
        <f>H32+I32+J32+K32+L32+M32+N32+O32+P32+Q32+R32+S32</f>
        <v>2498</v>
      </c>
      <c r="H32" s="23"/>
      <c r="I32" s="23">
        <v>365</v>
      </c>
      <c r="J32" s="23">
        <v>205</v>
      </c>
      <c r="K32" s="23">
        <v>285</v>
      </c>
      <c r="L32" s="23">
        <v>230</v>
      </c>
      <c r="M32" s="23">
        <v>125</v>
      </c>
      <c r="N32" s="23">
        <v>205</v>
      </c>
      <c r="O32" s="23">
        <v>165</v>
      </c>
      <c r="P32" s="23">
        <v>393</v>
      </c>
      <c r="Q32" s="23">
        <v>195</v>
      </c>
      <c r="R32" s="23">
        <v>195</v>
      </c>
      <c r="S32" s="23">
        <v>135</v>
      </c>
    </row>
    <row r="33" spans="1:19" s="1" customFormat="1" x14ac:dyDescent="0.2">
      <c r="A33" s="44"/>
      <c r="B33" s="44"/>
      <c r="C33" s="45"/>
      <c r="D33" s="49"/>
      <c r="E33" s="47">
        <v>121</v>
      </c>
      <c r="F33" s="23" t="s">
        <v>59</v>
      </c>
      <c r="G33" s="23">
        <f t="shared" ref="G33:G49" si="5">H33+I33+J33+K33+L33+M33+N33+O33+P33+Q33+R33+S33</f>
        <v>3828</v>
      </c>
      <c r="H33" s="23"/>
      <c r="I33" s="23">
        <v>656</v>
      </c>
      <c r="J33" s="23">
        <v>461</v>
      </c>
      <c r="K33" s="23">
        <v>396</v>
      </c>
      <c r="L33" s="23">
        <v>411</v>
      </c>
      <c r="M33" s="23">
        <v>316</v>
      </c>
      <c r="N33" s="23">
        <v>356</v>
      </c>
      <c r="O33" s="23">
        <v>326</v>
      </c>
      <c r="P33" s="23">
        <v>462</v>
      </c>
      <c r="Q33" s="23">
        <v>286</v>
      </c>
      <c r="R33" s="23">
        <v>151</v>
      </c>
      <c r="S33" s="23">
        <v>7</v>
      </c>
    </row>
    <row r="34" spans="1:19" s="1" customFormat="1" ht="31.5" x14ac:dyDescent="0.2">
      <c r="A34" s="44"/>
      <c r="B34" s="44"/>
      <c r="C34" s="45"/>
      <c r="D34" s="49"/>
      <c r="E34" s="47">
        <v>122</v>
      </c>
      <c r="F34" s="23" t="s">
        <v>60</v>
      </c>
      <c r="G34" s="23">
        <f t="shared" si="5"/>
        <v>3156</v>
      </c>
      <c r="H34" s="23"/>
      <c r="I34" s="23">
        <v>388</v>
      </c>
      <c r="J34" s="23">
        <v>308</v>
      </c>
      <c r="K34" s="23">
        <v>408</v>
      </c>
      <c r="L34" s="23">
        <v>318</v>
      </c>
      <c r="M34" s="23">
        <v>178</v>
      </c>
      <c r="N34" s="23">
        <v>278</v>
      </c>
      <c r="O34" s="23">
        <v>228</v>
      </c>
      <c r="P34" s="23">
        <v>488</v>
      </c>
      <c r="Q34" s="23">
        <v>248</v>
      </c>
      <c r="R34" s="23">
        <v>248</v>
      </c>
      <c r="S34" s="23">
        <v>66</v>
      </c>
    </row>
    <row r="35" spans="1:19" s="1" customFormat="1" ht="15.75" customHeight="1" x14ac:dyDescent="0.2">
      <c r="A35" s="44"/>
      <c r="B35" s="44"/>
      <c r="C35" s="45"/>
      <c r="D35" s="49"/>
      <c r="E35" s="47" t="s">
        <v>61</v>
      </c>
      <c r="F35" s="23" t="s">
        <v>62</v>
      </c>
      <c r="G35" s="23">
        <f t="shared" si="5"/>
        <v>100</v>
      </c>
      <c r="H35" s="23"/>
      <c r="I35" s="23"/>
      <c r="J35" s="23"/>
      <c r="K35" s="23">
        <v>76</v>
      </c>
      <c r="L35" s="23"/>
      <c r="M35" s="23"/>
      <c r="N35" s="23"/>
      <c r="O35" s="23"/>
      <c r="P35" s="23"/>
      <c r="Q35" s="23">
        <v>24</v>
      </c>
      <c r="R35" s="23"/>
      <c r="S35" s="23"/>
    </row>
    <row r="36" spans="1:19" s="1" customFormat="1" x14ac:dyDescent="0.2">
      <c r="A36" s="44"/>
      <c r="B36" s="44"/>
      <c r="C36" s="45"/>
      <c r="D36" s="49"/>
      <c r="E36" s="47" t="s">
        <v>63</v>
      </c>
      <c r="F36" s="23" t="s">
        <v>64</v>
      </c>
      <c r="G36" s="23">
        <f t="shared" si="5"/>
        <v>2198</v>
      </c>
      <c r="H36" s="23"/>
      <c r="I36" s="23">
        <v>375</v>
      </c>
      <c r="J36" s="23">
        <v>215</v>
      </c>
      <c r="K36" s="23">
        <v>280</v>
      </c>
      <c r="L36" s="23">
        <v>235</v>
      </c>
      <c r="M36" s="23">
        <v>115</v>
      </c>
      <c r="N36" s="23">
        <v>190</v>
      </c>
      <c r="O36" s="23">
        <v>160</v>
      </c>
      <c r="P36" s="23">
        <v>303</v>
      </c>
      <c r="Q36" s="23">
        <v>165</v>
      </c>
      <c r="R36" s="23">
        <v>115</v>
      </c>
      <c r="S36" s="23">
        <v>45</v>
      </c>
    </row>
    <row r="37" spans="1:19" s="1" customFormat="1" ht="15.75" customHeight="1" x14ac:dyDescent="0.2">
      <c r="A37" s="44"/>
      <c r="B37" s="44"/>
      <c r="C37" s="45"/>
      <c r="D37" s="49"/>
      <c r="E37" s="47" t="s">
        <v>65</v>
      </c>
      <c r="F37" s="23" t="s">
        <v>66</v>
      </c>
      <c r="G37" s="23">
        <f t="shared" si="5"/>
        <v>22845</v>
      </c>
      <c r="H37" s="23"/>
      <c r="I37" s="23">
        <v>1654</v>
      </c>
      <c r="J37" s="23">
        <v>2474</v>
      </c>
      <c r="K37" s="23">
        <v>3034</v>
      </c>
      <c r="L37" s="23">
        <v>2449</v>
      </c>
      <c r="M37" s="23">
        <v>1654</v>
      </c>
      <c r="N37" s="23">
        <v>2324</v>
      </c>
      <c r="O37" s="23">
        <v>1654</v>
      </c>
      <c r="P37" s="23">
        <v>1854</v>
      </c>
      <c r="Q37" s="23">
        <v>2054</v>
      </c>
      <c r="R37" s="23">
        <v>1796</v>
      </c>
      <c r="S37" s="23">
        <v>1898</v>
      </c>
    </row>
    <row r="38" spans="1:19" s="1" customFormat="1" x14ac:dyDescent="0.2">
      <c r="A38" s="44"/>
      <c r="B38" s="44"/>
      <c r="C38" s="45"/>
      <c r="D38" s="49"/>
      <c r="E38" s="47" t="s">
        <v>49</v>
      </c>
      <c r="F38" s="23" t="s">
        <v>50</v>
      </c>
      <c r="G38" s="23">
        <f t="shared" si="5"/>
        <v>3126</v>
      </c>
      <c r="H38" s="23"/>
      <c r="I38" s="23">
        <v>268</v>
      </c>
      <c r="J38" s="23">
        <v>288</v>
      </c>
      <c r="K38" s="23">
        <v>383</v>
      </c>
      <c r="L38" s="23">
        <v>318</v>
      </c>
      <c r="M38" s="23">
        <v>218</v>
      </c>
      <c r="N38" s="23">
        <v>228</v>
      </c>
      <c r="O38" s="23">
        <v>198</v>
      </c>
      <c r="P38" s="23">
        <v>268</v>
      </c>
      <c r="Q38" s="23">
        <v>468</v>
      </c>
      <c r="R38" s="23">
        <v>268</v>
      </c>
      <c r="S38" s="23">
        <v>221</v>
      </c>
    </row>
    <row r="39" spans="1:19" s="1" customFormat="1" ht="31.5" x14ac:dyDescent="0.2">
      <c r="A39" s="44"/>
      <c r="B39" s="44"/>
      <c r="C39" s="45"/>
      <c r="D39" s="49"/>
      <c r="E39" s="47" t="s">
        <v>67</v>
      </c>
      <c r="F39" s="23" t="s">
        <v>68</v>
      </c>
      <c r="G39" s="23">
        <f t="shared" si="5"/>
        <v>3460</v>
      </c>
      <c r="H39" s="23">
        <v>100</v>
      </c>
      <c r="I39" s="23">
        <v>300</v>
      </c>
      <c r="J39" s="23">
        <v>-60</v>
      </c>
      <c r="K39" s="23">
        <v>172</v>
      </c>
      <c r="L39" s="23">
        <v>143</v>
      </c>
      <c r="M39" s="23">
        <v>177</v>
      </c>
      <c r="N39" s="23">
        <v>318</v>
      </c>
      <c r="O39" s="23">
        <v>170</v>
      </c>
      <c r="P39" s="23">
        <v>500</v>
      </c>
      <c r="Q39" s="23">
        <v>750</v>
      </c>
      <c r="R39" s="23">
        <v>440</v>
      </c>
      <c r="S39" s="23">
        <v>450</v>
      </c>
    </row>
    <row r="40" spans="1:19" s="1" customFormat="1" ht="15.75" customHeight="1" x14ac:dyDescent="0.2">
      <c r="A40" s="44"/>
      <c r="B40" s="44"/>
      <c r="C40" s="45"/>
      <c r="D40" s="49"/>
      <c r="E40" s="49" t="s">
        <v>69</v>
      </c>
      <c r="F40" s="23" t="s">
        <v>70</v>
      </c>
      <c r="G40" s="23">
        <f t="shared" si="5"/>
        <v>2215</v>
      </c>
      <c r="H40" s="23"/>
      <c r="I40" s="23"/>
      <c r="J40" s="23"/>
      <c r="K40" s="23"/>
      <c r="L40" s="23">
        <v>178</v>
      </c>
      <c r="M40" s="23">
        <v>181</v>
      </c>
      <c r="N40" s="23">
        <v>187</v>
      </c>
      <c r="O40" s="23">
        <v>254</v>
      </c>
      <c r="P40" s="23">
        <v>450</v>
      </c>
      <c r="Q40" s="23">
        <v>250</v>
      </c>
      <c r="R40" s="23">
        <v>250</v>
      </c>
      <c r="S40" s="23">
        <v>465</v>
      </c>
    </row>
    <row r="41" spans="1:19" s="1" customFormat="1" x14ac:dyDescent="0.2">
      <c r="A41" s="44"/>
      <c r="B41" s="44"/>
      <c r="C41" s="45"/>
      <c r="D41" s="49"/>
      <c r="E41" s="49" t="s">
        <v>71</v>
      </c>
      <c r="F41" s="23" t="s">
        <v>72</v>
      </c>
      <c r="G41" s="23">
        <f t="shared" si="5"/>
        <v>1090</v>
      </c>
      <c r="H41" s="23"/>
      <c r="I41" s="23">
        <v>1000</v>
      </c>
      <c r="J41" s="23">
        <v>-559</v>
      </c>
      <c r="K41" s="23">
        <v>225</v>
      </c>
      <c r="L41" s="23"/>
      <c r="M41" s="23">
        <v>60</v>
      </c>
      <c r="N41" s="23">
        <v>75</v>
      </c>
      <c r="O41" s="23">
        <v>-3</v>
      </c>
      <c r="P41" s="23">
        <v>292</v>
      </c>
      <c r="Q41" s="23"/>
      <c r="R41" s="23"/>
      <c r="S41" s="23"/>
    </row>
    <row r="42" spans="1:19" s="1" customFormat="1" x14ac:dyDescent="0.2">
      <c r="A42" s="44"/>
      <c r="B42" s="44"/>
      <c r="C42" s="45"/>
      <c r="D42" s="49"/>
      <c r="E42" s="49" t="s">
        <v>73</v>
      </c>
      <c r="F42" s="23" t="s">
        <v>74</v>
      </c>
      <c r="G42" s="23">
        <f t="shared" si="5"/>
        <v>2505</v>
      </c>
      <c r="H42" s="23">
        <v>250</v>
      </c>
      <c r="I42" s="23">
        <v>250</v>
      </c>
      <c r="J42" s="23">
        <v>-128</v>
      </c>
      <c r="K42" s="23">
        <v>149</v>
      </c>
      <c r="L42" s="23">
        <v>152</v>
      </c>
      <c r="M42" s="23">
        <v>152</v>
      </c>
      <c r="N42" s="23">
        <v>153</v>
      </c>
      <c r="O42" s="23">
        <v>157</v>
      </c>
      <c r="P42" s="23">
        <v>250</v>
      </c>
      <c r="Q42" s="23">
        <v>620</v>
      </c>
      <c r="R42" s="23">
        <v>250</v>
      </c>
      <c r="S42" s="23">
        <v>250</v>
      </c>
    </row>
    <row r="43" spans="1:19" s="1" customFormat="1" x14ac:dyDescent="0.2">
      <c r="A43" s="44"/>
      <c r="B43" s="44"/>
      <c r="C43" s="45"/>
      <c r="D43" s="49"/>
      <c r="E43" s="49" t="s">
        <v>75</v>
      </c>
      <c r="F43" s="23" t="s">
        <v>76</v>
      </c>
      <c r="G43" s="23">
        <f t="shared" si="5"/>
        <v>27000</v>
      </c>
      <c r="H43" s="23"/>
      <c r="I43" s="23">
        <v>2000</v>
      </c>
      <c r="J43" s="23">
        <v>-2000</v>
      </c>
      <c r="K43" s="23">
        <v>1200</v>
      </c>
      <c r="L43" s="23">
        <v>9016</v>
      </c>
      <c r="M43" s="23">
        <v>7116</v>
      </c>
      <c r="N43" s="23">
        <v>380</v>
      </c>
      <c r="O43" s="23"/>
      <c r="P43" s="23">
        <v>7288</v>
      </c>
      <c r="Q43" s="23">
        <v>500</v>
      </c>
      <c r="R43" s="23">
        <v>500</v>
      </c>
      <c r="S43" s="23">
        <v>1000</v>
      </c>
    </row>
    <row r="44" spans="1:19" s="1" customFormat="1" ht="31.5" customHeight="1" x14ac:dyDescent="0.2">
      <c r="A44" s="44"/>
      <c r="B44" s="44"/>
      <c r="C44" s="45"/>
      <c r="D44" s="49"/>
      <c r="E44" s="49" t="s">
        <v>77</v>
      </c>
      <c r="F44" s="23" t="s">
        <v>78</v>
      </c>
      <c r="G44" s="23">
        <f t="shared" si="5"/>
        <v>41158</v>
      </c>
      <c r="H44" s="23">
        <v>3330</v>
      </c>
      <c r="I44" s="23">
        <v>3330</v>
      </c>
      <c r="J44" s="23"/>
      <c r="K44" s="23">
        <v>3330</v>
      </c>
      <c r="L44" s="23">
        <v>2952</v>
      </c>
      <c r="M44" s="23">
        <v>2900</v>
      </c>
      <c r="N44" s="23">
        <v>3382</v>
      </c>
      <c r="O44" s="23">
        <v>5800</v>
      </c>
      <c r="P44" s="23">
        <v>5788</v>
      </c>
      <c r="Q44" s="23">
        <v>3330</v>
      </c>
      <c r="R44" s="23">
        <v>3330</v>
      </c>
      <c r="S44" s="23">
        <v>3686</v>
      </c>
    </row>
    <row r="45" spans="1:19" s="1" customFormat="1" ht="31.5" x14ac:dyDescent="0.2">
      <c r="A45" s="44"/>
      <c r="B45" s="44"/>
      <c r="C45" s="45"/>
      <c r="D45" s="49"/>
      <c r="E45" s="49" t="s">
        <v>79</v>
      </c>
      <c r="F45" s="23" t="s">
        <v>80</v>
      </c>
      <c r="G45" s="23">
        <f t="shared" si="5"/>
        <v>4777</v>
      </c>
      <c r="H45" s="23"/>
      <c r="I45" s="23">
        <v>610</v>
      </c>
      <c r="J45" s="23">
        <v>-310</v>
      </c>
      <c r="K45" s="23"/>
      <c r="L45" s="10">
        <v>814</v>
      </c>
      <c r="M45" s="23">
        <v>1516</v>
      </c>
      <c r="N45" s="23">
        <v>350</v>
      </c>
      <c r="O45" s="23">
        <v>165</v>
      </c>
      <c r="P45" s="23">
        <v>1632</v>
      </c>
      <c r="Q45" s="23"/>
      <c r="R45" s="23"/>
      <c r="S45" s="23"/>
    </row>
    <row r="46" spans="1:19" s="1" customFormat="1" ht="31.5" x14ac:dyDescent="0.2">
      <c r="A46" s="44"/>
      <c r="B46" s="44"/>
      <c r="C46" s="45"/>
      <c r="D46" s="49"/>
      <c r="E46" s="49" t="s">
        <v>81</v>
      </c>
      <c r="F46" s="23" t="s">
        <v>82</v>
      </c>
      <c r="G46" s="23">
        <f t="shared" si="5"/>
        <v>7283</v>
      </c>
      <c r="H46" s="23">
        <v>350</v>
      </c>
      <c r="I46" s="23">
        <v>500</v>
      </c>
      <c r="J46" s="23">
        <v>-25</v>
      </c>
      <c r="K46" s="23">
        <v>500</v>
      </c>
      <c r="L46" s="23">
        <v>392</v>
      </c>
      <c r="M46" s="23">
        <v>900</v>
      </c>
      <c r="N46" s="23">
        <v>300</v>
      </c>
      <c r="O46" s="23">
        <v>500</v>
      </c>
      <c r="P46" s="23">
        <v>900</v>
      </c>
      <c r="Q46" s="23">
        <v>1200</v>
      </c>
      <c r="R46" s="23">
        <v>800</v>
      </c>
      <c r="S46" s="23">
        <v>966</v>
      </c>
    </row>
    <row r="47" spans="1:19" s="1" customFormat="1" ht="15.75" customHeight="1" x14ac:dyDescent="0.2">
      <c r="A47" s="44"/>
      <c r="B47" s="44"/>
      <c r="C47" s="45"/>
      <c r="D47" s="49"/>
      <c r="E47" s="56">
        <v>165</v>
      </c>
      <c r="F47" s="10" t="s">
        <v>141</v>
      </c>
      <c r="G47" s="23">
        <f t="shared" si="5"/>
        <v>1200</v>
      </c>
      <c r="H47" s="23"/>
      <c r="I47" s="23"/>
      <c r="J47" s="23"/>
      <c r="K47" s="23"/>
      <c r="L47" s="23"/>
      <c r="M47" s="23">
        <v>500</v>
      </c>
      <c r="N47" s="23"/>
      <c r="O47" s="23"/>
      <c r="P47" s="23">
        <v>700</v>
      </c>
      <c r="Q47" s="23"/>
      <c r="R47" s="23"/>
      <c r="S47" s="23"/>
    </row>
    <row r="48" spans="1:19" s="1" customFormat="1" ht="31.5" x14ac:dyDescent="0.2">
      <c r="A48" s="44"/>
      <c r="B48" s="44"/>
      <c r="C48" s="45"/>
      <c r="D48" s="49"/>
      <c r="E48" s="8" t="s">
        <v>139</v>
      </c>
      <c r="F48" s="9" t="s">
        <v>140</v>
      </c>
      <c r="G48" s="54">
        <f t="shared" si="5"/>
        <v>300</v>
      </c>
      <c r="H48" s="54"/>
      <c r="I48" s="54"/>
      <c r="J48" s="54"/>
      <c r="K48" s="54"/>
      <c r="L48" s="54">
        <v>5</v>
      </c>
      <c r="M48" s="54">
        <v>160</v>
      </c>
      <c r="N48" s="54">
        <v>5</v>
      </c>
      <c r="O48" s="54">
        <v>62</v>
      </c>
      <c r="P48" s="54">
        <v>68</v>
      </c>
      <c r="Q48" s="54"/>
      <c r="R48" s="54"/>
      <c r="S48" s="54"/>
    </row>
    <row r="49" spans="1:19" s="1" customFormat="1" x14ac:dyDescent="0.2">
      <c r="A49" s="44"/>
      <c r="B49" s="44"/>
      <c r="C49" s="45"/>
      <c r="D49" s="49"/>
      <c r="E49" s="49" t="s">
        <v>83</v>
      </c>
      <c r="F49" s="23" t="s">
        <v>84</v>
      </c>
      <c r="G49" s="23">
        <f t="shared" si="5"/>
        <v>331</v>
      </c>
      <c r="H49" s="23"/>
      <c r="I49" s="23">
        <v>30</v>
      </c>
      <c r="J49" s="23">
        <v>-30</v>
      </c>
      <c r="K49" s="23">
        <v>12</v>
      </c>
      <c r="L49" s="23">
        <v>-12</v>
      </c>
      <c r="M49" s="23"/>
      <c r="N49" s="23">
        <v>7</v>
      </c>
      <c r="O49" s="23"/>
      <c r="P49" s="23">
        <v>30</v>
      </c>
      <c r="Q49" s="23">
        <v>230</v>
      </c>
      <c r="R49" s="23">
        <v>30</v>
      </c>
      <c r="S49" s="23">
        <v>34</v>
      </c>
    </row>
    <row r="50" spans="1:19" s="1" customFormat="1" ht="31.5" x14ac:dyDescent="0.2">
      <c r="A50" s="44"/>
      <c r="B50" s="44"/>
      <c r="C50" s="42" t="s">
        <v>85</v>
      </c>
      <c r="D50" s="42"/>
      <c r="E50" s="42"/>
      <c r="F50" s="21" t="s">
        <v>86</v>
      </c>
      <c r="G50" s="21">
        <f>G51</f>
        <v>1040000</v>
      </c>
      <c r="H50" s="21">
        <f t="shared" ref="H50:S50" si="6">H51</f>
        <v>0</v>
      </c>
      <c r="I50" s="21">
        <f t="shared" si="6"/>
        <v>107495</v>
      </c>
      <c r="J50" s="21">
        <f t="shared" si="6"/>
        <v>55879</v>
      </c>
      <c r="K50" s="21">
        <f t="shared" si="6"/>
        <v>25000</v>
      </c>
      <c r="L50" s="21">
        <f t="shared" si="6"/>
        <v>149888</v>
      </c>
      <c r="M50" s="21">
        <f t="shared" si="6"/>
        <v>98800</v>
      </c>
      <c r="N50" s="21">
        <f t="shared" si="6"/>
        <v>241200</v>
      </c>
      <c r="O50" s="21">
        <f t="shared" si="6"/>
        <v>45302</v>
      </c>
      <c r="P50" s="21">
        <f t="shared" si="6"/>
        <v>50000</v>
      </c>
      <c r="Q50" s="21">
        <f t="shared" si="6"/>
        <v>70000</v>
      </c>
      <c r="R50" s="21">
        <f t="shared" si="6"/>
        <v>60000</v>
      </c>
      <c r="S50" s="21">
        <f t="shared" si="6"/>
        <v>136436</v>
      </c>
    </row>
    <row r="51" spans="1:19" s="1" customFormat="1" ht="16.5" customHeight="1" x14ac:dyDescent="0.2">
      <c r="A51" s="44"/>
      <c r="B51" s="44"/>
      <c r="C51" s="46"/>
      <c r="D51" s="46" t="s">
        <v>51</v>
      </c>
      <c r="E51" s="46"/>
      <c r="F51" s="33" t="s">
        <v>52</v>
      </c>
      <c r="G51" s="36">
        <f>G52+G53</f>
        <v>1040000</v>
      </c>
      <c r="H51" s="36">
        <f t="shared" ref="H51:S51" si="7">H52+H53</f>
        <v>0</v>
      </c>
      <c r="I51" s="36">
        <f t="shared" si="7"/>
        <v>107495</v>
      </c>
      <c r="J51" s="36">
        <f t="shared" si="7"/>
        <v>55879</v>
      </c>
      <c r="K51" s="36">
        <f t="shared" si="7"/>
        <v>25000</v>
      </c>
      <c r="L51" s="36">
        <f t="shared" si="7"/>
        <v>149888</v>
      </c>
      <c r="M51" s="36">
        <f t="shared" si="7"/>
        <v>98800</v>
      </c>
      <c r="N51" s="36">
        <f t="shared" si="7"/>
        <v>241200</v>
      </c>
      <c r="O51" s="36">
        <f t="shared" si="7"/>
        <v>45302</v>
      </c>
      <c r="P51" s="36">
        <f t="shared" si="7"/>
        <v>50000</v>
      </c>
      <c r="Q51" s="36">
        <f t="shared" si="7"/>
        <v>70000</v>
      </c>
      <c r="R51" s="36">
        <f t="shared" si="7"/>
        <v>60000</v>
      </c>
      <c r="S51" s="36">
        <f t="shared" si="7"/>
        <v>136436</v>
      </c>
    </row>
    <row r="52" spans="1:19" s="1" customFormat="1" ht="31.5" x14ac:dyDescent="0.2">
      <c r="A52" s="44"/>
      <c r="B52" s="44"/>
      <c r="C52" s="51"/>
      <c r="D52" s="51"/>
      <c r="E52" s="51" t="s">
        <v>79</v>
      </c>
      <c r="F52" s="34" t="s">
        <v>80</v>
      </c>
      <c r="G52" s="34">
        <f>H52+I52+J52+K52+L52+M52+N52+O52+P52+Q52+R52+S52</f>
        <v>1040000</v>
      </c>
      <c r="H52" s="34"/>
      <c r="I52" s="34">
        <v>107495</v>
      </c>
      <c r="J52" s="34">
        <v>55879</v>
      </c>
      <c r="K52" s="34">
        <v>25000</v>
      </c>
      <c r="L52" s="34">
        <v>149888</v>
      </c>
      <c r="M52" s="34">
        <v>98800</v>
      </c>
      <c r="N52" s="34">
        <v>241200</v>
      </c>
      <c r="O52" s="34">
        <v>45302</v>
      </c>
      <c r="P52" s="34">
        <v>50000</v>
      </c>
      <c r="Q52" s="34">
        <v>70000</v>
      </c>
      <c r="R52" s="34">
        <v>60000</v>
      </c>
      <c r="S52" s="34">
        <v>136436</v>
      </c>
    </row>
    <row r="53" spans="1:19" s="1" customFormat="1" ht="18" customHeight="1" x14ac:dyDescent="0.2">
      <c r="A53" s="44"/>
      <c r="B53" s="44"/>
      <c r="C53" s="51"/>
      <c r="D53" s="51"/>
      <c r="E53" s="56">
        <v>165</v>
      </c>
      <c r="F53" s="10" t="s">
        <v>141</v>
      </c>
      <c r="G53" s="23">
        <f t="shared" ref="G53" si="8">H53+I53+J53+K53+L53+M53+N53+O53+P53+Q53+R53+S53</f>
        <v>0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s="1" customFormat="1" ht="45.75" customHeight="1" x14ac:dyDescent="0.2">
      <c r="A54" s="44"/>
      <c r="B54" s="44"/>
      <c r="C54" s="42" t="s">
        <v>87</v>
      </c>
      <c r="D54" s="42"/>
      <c r="E54" s="42"/>
      <c r="F54" s="21" t="s">
        <v>88</v>
      </c>
      <c r="G54" s="21">
        <f>G55</f>
        <v>639587</v>
      </c>
      <c r="H54" s="21">
        <f t="shared" ref="H54:S54" si="9">H55</f>
        <v>32170</v>
      </c>
      <c r="I54" s="21">
        <f t="shared" si="9"/>
        <v>47895</v>
      </c>
      <c r="J54" s="21">
        <f t="shared" si="9"/>
        <v>20758</v>
      </c>
      <c r="K54" s="21">
        <f t="shared" si="9"/>
        <v>40706</v>
      </c>
      <c r="L54" s="21">
        <f t="shared" si="9"/>
        <v>52283</v>
      </c>
      <c r="M54" s="21">
        <f t="shared" si="9"/>
        <v>41399</v>
      </c>
      <c r="N54" s="21">
        <f t="shared" si="9"/>
        <v>35596</v>
      </c>
      <c r="O54" s="21">
        <f t="shared" si="9"/>
        <v>47190</v>
      </c>
      <c r="P54" s="21">
        <f t="shared" si="9"/>
        <v>46624</v>
      </c>
      <c r="Q54" s="21">
        <f t="shared" si="9"/>
        <v>52625</v>
      </c>
      <c r="R54" s="21">
        <f t="shared" si="9"/>
        <v>52624</v>
      </c>
      <c r="S54" s="21">
        <f t="shared" si="9"/>
        <v>169717</v>
      </c>
    </row>
    <row r="55" spans="1:19" s="1" customFormat="1" ht="16.5" customHeight="1" x14ac:dyDescent="0.2">
      <c r="A55" s="44"/>
      <c r="B55" s="44"/>
      <c r="C55" s="46"/>
      <c r="D55" s="46" t="s">
        <v>51</v>
      </c>
      <c r="E55" s="46"/>
      <c r="F55" s="33" t="s">
        <v>52</v>
      </c>
      <c r="G55" s="36">
        <f t="shared" ref="G55:S55" si="10">G56+G57++G58</f>
        <v>639587</v>
      </c>
      <c r="H55" s="36">
        <f t="shared" si="10"/>
        <v>32170</v>
      </c>
      <c r="I55" s="36">
        <f t="shared" si="10"/>
        <v>47895</v>
      </c>
      <c r="J55" s="36">
        <f t="shared" si="10"/>
        <v>20758</v>
      </c>
      <c r="K55" s="36">
        <f t="shared" si="10"/>
        <v>40706</v>
      </c>
      <c r="L55" s="36">
        <f t="shared" si="10"/>
        <v>52283</v>
      </c>
      <c r="M55" s="36">
        <f t="shared" si="10"/>
        <v>41399</v>
      </c>
      <c r="N55" s="36">
        <f t="shared" si="10"/>
        <v>35596</v>
      </c>
      <c r="O55" s="36">
        <f t="shared" si="10"/>
        <v>47190</v>
      </c>
      <c r="P55" s="36">
        <f t="shared" si="10"/>
        <v>46624</v>
      </c>
      <c r="Q55" s="36">
        <f t="shared" si="10"/>
        <v>52625</v>
      </c>
      <c r="R55" s="36">
        <f t="shared" si="10"/>
        <v>52624</v>
      </c>
      <c r="S55" s="36">
        <f t="shared" si="10"/>
        <v>169717</v>
      </c>
    </row>
    <row r="56" spans="1:19" s="1" customFormat="1" ht="47.25" x14ac:dyDescent="0.2">
      <c r="A56" s="44"/>
      <c r="B56" s="44"/>
      <c r="C56" s="46"/>
      <c r="D56" s="51"/>
      <c r="E56" s="51" t="s">
        <v>89</v>
      </c>
      <c r="F56" s="34" t="s">
        <v>90</v>
      </c>
      <c r="G56" s="34">
        <f>H56+I56+J56+K56+L56+M56+N56+O56+P56+Q56+S56+R56</f>
        <v>71510</v>
      </c>
      <c r="H56" s="34">
        <v>32170</v>
      </c>
      <c r="I56" s="34">
        <v>47895</v>
      </c>
      <c r="J56" s="34">
        <v>-8440</v>
      </c>
      <c r="K56" s="34">
        <v>-115</v>
      </c>
      <c r="L56" s="34"/>
      <c r="M56" s="34"/>
      <c r="N56" s="34"/>
      <c r="O56" s="34"/>
      <c r="P56" s="34"/>
      <c r="Q56" s="34"/>
      <c r="R56" s="34"/>
      <c r="S56" s="34"/>
    </row>
    <row r="57" spans="1:19" s="1" customFormat="1" ht="47.25" x14ac:dyDescent="0.2">
      <c r="A57" s="44"/>
      <c r="B57" s="44"/>
      <c r="C57" s="46"/>
      <c r="D57" s="51"/>
      <c r="E57" s="11" t="s">
        <v>135</v>
      </c>
      <c r="F57" s="59" t="s">
        <v>136</v>
      </c>
      <c r="G57" s="34">
        <f>H57+I57+J57+K57+L57+M57+N57+O57+P57+Q57+S57+R57</f>
        <v>479533</v>
      </c>
      <c r="H57" s="34"/>
      <c r="I57" s="34"/>
      <c r="J57" s="34">
        <v>29198</v>
      </c>
      <c r="K57" s="34">
        <v>20619</v>
      </c>
      <c r="L57" s="34">
        <v>44936</v>
      </c>
      <c r="M57" s="34">
        <v>34331</v>
      </c>
      <c r="N57" s="34">
        <v>28466</v>
      </c>
      <c r="O57" s="34">
        <v>39438</v>
      </c>
      <c r="P57" s="34">
        <v>38824</v>
      </c>
      <c r="Q57" s="34">
        <v>44825</v>
      </c>
      <c r="R57" s="34">
        <v>44824</v>
      </c>
      <c r="S57" s="34">
        <v>154072</v>
      </c>
    </row>
    <row r="58" spans="1:19" s="1" customFormat="1" x14ac:dyDescent="0.2">
      <c r="A58" s="44"/>
      <c r="B58" s="44"/>
      <c r="C58" s="46"/>
      <c r="D58" s="51"/>
      <c r="E58" s="11" t="s">
        <v>137</v>
      </c>
      <c r="F58" s="59" t="s">
        <v>138</v>
      </c>
      <c r="G58" s="34">
        <f>H58+I58+J58+K58+L58+M58+N58+O58+P58+Q58+S58+R58</f>
        <v>88544</v>
      </c>
      <c r="H58" s="34"/>
      <c r="I58" s="34"/>
      <c r="J58" s="34"/>
      <c r="K58" s="34">
        <v>20202</v>
      </c>
      <c r="L58" s="34">
        <v>7347</v>
      </c>
      <c r="M58" s="34">
        <v>7068</v>
      </c>
      <c r="N58" s="34">
        <v>7130</v>
      </c>
      <c r="O58" s="34">
        <v>7752</v>
      </c>
      <c r="P58" s="34">
        <v>7800</v>
      </c>
      <c r="Q58" s="34">
        <v>7800</v>
      </c>
      <c r="R58" s="34">
        <v>7800</v>
      </c>
      <c r="S58" s="34">
        <v>15645</v>
      </c>
    </row>
    <row r="59" spans="1:19" s="1" customFormat="1" ht="31.5" x14ac:dyDescent="0.2">
      <c r="A59" s="44"/>
      <c r="B59" s="44"/>
      <c r="C59" s="42" t="s">
        <v>47</v>
      </c>
      <c r="D59" s="42"/>
      <c r="E59" s="42"/>
      <c r="F59" s="21" t="s">
        <v>91</v>
      </c>
      <c r="G59" s="21">
        <f>G60</f>
        <v>3273</v>
      </c>
      <c r="H59" s="21">
        <f t="shared" ref="H59:S59" si="11">H60</f>
        <v>0</v>
      </c>
      <c r="I59" s="21">
        <f t="shared" si="11"/>
        <v>0</v>
      </c>
      <c r="J59" s="21">
        <f t="shared" si="11"/>
        <v>648</v>
      </c>
      <c r="K59" s="21">
        <f t="shared" si="11"/>
        <v>0</v>
      </c>
      <c r="L59" s="21">
        <f t="shared" si="11"/>
        <v>0</v>
      </c>
      <c r="M59" s="21">
        <f t="shared" si="11"/>
        <v>0</v>
      </c>
      <c r="N59" s="21">
        <f t="shared" si="11"/>
        <v>0</v>
      </c>
      <c r="O59" s="21">
        <f t="shared" si="11"/>
        <v>1740</v>
      </c>
      <c r="P59" s="21">
        <f t="shared" si="11"/>
        <v>885</v>
      </c>
      <c r="Q59" s="21">
        <f t="shared" si="11"/>
        <v>0</v>
      </c>
      <c r="R59" s="21">
        <f t="shared" si="11"/>
        <v>0</v>
      </c>
      <c r="S59" s="21">
        <f t="shared" si="11"/>
        <v>0</v>
      </c>
    </row>
    <row r="60" spans="1:19" s="1" customFormat="1" ht="16.5" customHeight="1" x14ac:dyDescent="0.2">
      <c r="A60" s="44"/>
      <c r="B60" s="44"/>
      <c r="C60" s="46"/>
      <c r="D60" s="46" t="s">
        <v>51</v>
      </c>
      <c r="E60" s="46"/>
      <c r="F60" s="33" t="s">
        <v>52</v>
      </c>
      <c r="G60" s="36">
        <f>G61+G62</f>
        <v>3273</v>
      </c>
      <c r="H60" s="36">
        <f t="shared" ref="H60:S60" si="12">H61+H62</f>
        <v>0</v>
      </c>
      <c r="I60" s="36">
        <f t="shared" si="12"/>
        <v>0</v>
      </c>
      <c r="J60" s="36">
        <f t="shared" si="12"/>
        <v>648</v>
      </c>
      <c r="K60" s="36">
        <f t="shared" si="12"/>
        <v>0</v>
      </c>
      <c r="L60" s="36">
        <f t="shared" si="12"/>
        <v>0</v>
      </c>
      <c r="M60" s="36">
        <f t="shared" si="12"/>
        <v>0</v>
      </c>
      <c r="N60" s="36">
        <f t="shared" si="12"/>
        <v>0</v>
      </c>
      <c r="O60" s="36">
        <f t="shared" si="12"/>
        <v>1740</v>
      </c>
      <c r="P60" s="36">
        <f t="shared" si="12"/>
        <v>885</v>
      </c>
      <c r="Q60" s="36">
        <f t="shared" si="12"/>
        <v>0</v>
      </c>
      <c r="R60" s="36">
        <f t="shared" si="12"/>
        <v>0</v>
      </c>
      <c r="S60" s="36">
        <f t="shared" si="12"/>
        <v>0</v>
      </c>
    </row>
    <row r="61" spans="1:19" s="1" customFormat="1" ht="47.25" x14ac:dyDescent="0.2">
      <c r="A61" s="44"/>
      <c r="B61" s="44"/>
      <c r="C61" s="52"/>
      <c r="D61" s="46"/>
      <c r="E61" s="51" t="s">
        <v>92</v>
      </c>
      <c r="F61" s="34" t="s">
        <v>93</v>
      </c>
      <c r="G61" s="34">
        <f>H61+I61+J61+K61+L61+M61+N61+O61+P61+Q61+R61+S61</f>
        <v>3273</v>
      </c>
      <c r="H61" s="34"/>
      <c r="I61" s="34"/>
      <c r="J61" s="34">
        <v>648</v>
      </c>
      <c r="K61" s="34"/>
      <c r="L61" s="34"/>
      <c r="M61" s="34"/>
      <c r="N61" s="34"/>
      <c r="O61" s="34">
        <v>1740</v>
      </c>
      <c r="P61" s="34">
        <v>885</v>
      </c>
      <c r="Q61" s="34"/>
      <c r="R61" s="34"/>
      <c r="S61" s="34"/>
    </row>
    <row r="62" spans="1:19" s="1" customFormat="1" ht="18.75" customHeight="1" x14ac:dyDescent="0.2">
      <c r="A62" s="44"/>
      <c r="B62" s="44"/>
      <c r="C62" s="51"/>
      <c r="D62" s="51"/>
      <c r="E62" s="51" t="s">
        <v>94</v>
      </c>
      <c r="F62" s="34" t="s">
        <v>95</v>
      </c>
      <c r="G62" s="34">
        <f>H62+I62+J62+K62+L62+M62+N62+O62+P62+Q62+R62+S62</f>
        <v>0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3"/>
    </row>
    <row r="63" spans="1:19" s="1" customFormat="1" ht="36" customHeight="1" x14ac:dyDescent="0.2">
      <c r="A63" s="44"/>
      <c r="B63" s="44"/>
      <c r="C63" s="42" t="s">
        <v>96</v>
      </c>
      <c r="D63" s="42"/>
      <c r="E63" s="42"/>
      <c r="F63" s="37" t="s">
        <v>97</v>
      </c>
      <c r="G63" s="21">
        <f>G64</f>
        <v>1566893</v>
      </c>
      <c r="H63" s="21">
        <f t="shared" ref="H63:S64" si="13">H64</f>
        <v>248002</v>
      </c>
      <c r="I63" s="21">
        <f t="shared" si="13"/>
        <v>250298</v>
      </c>
      <c r="J63" s="21">
        <f t="shared" si="13"/>
        <v>4430</v>
      </c>
      <c r="K63" s="21">
        <f t="shared" si="13"/>
        <v>0</v>
      </c>
      <c r="L63" s="21">
        <f t="shared" si="13"/>
        <v>316524</v>
      </c>
      <c r="M63" s="21">
        <f t="shared" si="13"/>
        <v>70069</v>
      </c>
      <c r="N63" s="21">
        <f t="shared" si="13"/>
        <v>331144</v>
      </c>
      <c r="O63" s="21">
        <f t="shared" si="13"/>
        <v>100000</v>
      </c>
      <c r="P63" s="21">
        <f t="shared" si="13"/>
        <v>75308</v>
      </c>
      <c r="Q63" s="21">
        <f t="shared" si="13"/>
        <v>42618</v>
      </c>
      <c r="R63" s="21">
        <f t="shared" si="13"/>
        <v>0</v>
      </c>
      <c r="S63" s="21">
        <f t="shared" si="13"/>
        <v>128500</v>
      </c>
    </row>
    <row r="64" spans="1:19" s="1" customFormat="1" ht="16.5" customHeight="1" x14ac:dyDescent="0.2">
      <c r="A64" s="44"/>
      <c r="B64" s="44"/>
      <c r="C64" s="51"/>
      <c r="D64" s="46" t="s">
        <v>51</v>
      </c>
      <c r="E64" s="46"/>
      <c r="F64" s="33" t="s">
        <v>52</v>
      </c>
      <c r="G64" s="34">
        <f>H64+I64+J64+K64+L64+M64+N64+O64+P64+Q64+R64+S64</f>
        <v>1566893</v>
      </c>
      <c r="H64" s="33">
        <f t="shared" si="13"/>
        <v>248002</v>
      </c>
      <c r="I64" s="33">
        <f t="shared" si="13"/>
        <v>250298</v>
      </c>
      <c r="J64" s="33">
        <f t="shared" si="13"/>
        <v>4430</v>
      </c>
      <c r="K64" s="33">
        <f t="shared" si="13"/>
        <v>0</v>
      </c>
      <c r="L64" s="33">
        <f t="shared" si="13"/>
        <v>316524</v>
      </c>
      <c r="M64" s="33">
        <f t="shared" si="13"/>
        <v>70069</v>
      </c>
      <c r="N64" s="33">
        <f t="shared" si="13"/>
        <v>331144</v>
      </c>
      <c r="O64" s="33">
        <f t="shared" si="13"/>
        <v>100000</v>
      </c>
      <c r="P64" s="33">
        <f t="shared" si="13"/>
        <v>75308</v>
      </c>
      <c r="Q64" s="33">
        <f t="shared" si="13"/>
        <v>42618</v>
      </c>
      <c r="R64" s="33">
        <f t="shared" si="13"/>
        <v>0</v>
      </c>
      <c r="S64" s="33">
        <f t="shared" si="13"/>
        <v>128500</v>
      </c>
    </row>
    <row r="65" spans="1:19" s="1" customFormat="1" ht="16.5" customHeight="1" x14ac:dyDescent="0.2">
      <c r="A65" s="44"/>
      <c r="B65" s="44"/>
      <c r="C65" s="51"/>
      <c r="D65" s="46"/>
      <c r="E65" s="51"/>
      <c r="F65" s="34"/>
      <c r="G65" s="34">
        <f>H65+I65+J65+K65+L65+M65+N65+O65+P65+Q65+R65+S65</f>
        <v>1566893</v>
      </c>
      <c r="H65" s="34">
        <v>248002</v>
      </c>
      <c r="I65" s="34">
        <v>250298</v>
      </c>
      <c r="J65" s="34">
        <v>4430</v>
      </c>
      <c r="K65" s="34"/>
      <c r="L65" s="34">
        <v>316524</v>
      </c>
      <c r="M65" s="34">
        <v>70069</v>
      </c>
      <c r="N65" s="34">
        <v>331144</v>
      </c>
      <c r="O65" s="34">
        <v>100000</v>
      </c>
      <c r="P65" s="34">
        <v>75308</v>
      </c>
      <c r="Q65" s="34">
        <v>42618</v>
      </c>
      <c r="R65" s="34"/>
      <c r="S65" s="34">
        <v>128500</v>
      </c>
    </row>
    <row r="66" spans="1:19" s="1" customFormat="1" ht="31.5" x14ac:dyDescent="0.2">
      <c r="A66" s="44"/>
      <c r="B66" s="44"/>
      <c r="C66" s="51"/>
      <c r="D66" s="46"/>
      <c r="E66" s="51" t="s">
        <v>79</v>
      </c>
      <c r="F66" s="34" t="s">
        <v>80</v>
      </c>
      <c r="G66" s="34">
        <f>G63</f>
        <v>1566893</v>
      </c>
      <c r="H66" s="34">
        <f t="shared" ref="H66:S66" si="14">H63</f>
        <v>248002</v>
      </c>
      <c r="I66" s="34">
        <f t="shared" si="14"/>
        <v>250298</v>
      </c>
      <c r="J66" s="34">
        <f t="shared" si="14"/>
        <v>4430</v>
      </c>
      <c r="K66" s="34">
        <f t="shared" si="14"/>
        <v>0</v>
      </c>
      <c r="L66" s="34">
        <f t="shared" si="14"/>
        <v>316524</v>
      </c>
      <c r="M66" s="34">
        <f t="shared" si="14"/>
        <v>70069</v>
      </c>
      <c r="N66" s="34">
        <f t="shared" si="14"/>
        <v>331144</v>
      </c>
      <c r="O66" s="34">
        <f t="shared" si="14"/>
        <v>100000</v>
      </c>
      <c r="P66" s="34">
        <f t="shared" si="14"/>
        <v>75308</v>
      </c>
      <c r="Q66" s="34">
        <f t="shared" si="14"/>
        <v>42618</v>
      </c>
      <c r="R66" s="34">
        <f t="shared" si="14"/>
        <v>0</v>
      </c>
      <c r="S66" s="34">
        <f t="shared" si="14"/>
        <v>128500</v>
      </c>
    </row>
    <row r="67" spans="1:19" s="1" customFormat="1" ht="47.25" x14ac:dyDescent="0.2">
      <c r="A67" s="44"/>
      <c r="B67" s="44"/>
      <c r="C67" s="42" t="s">
        <v>98</v>
      </c>
      <c r="D67" s="42"/>
      <c r="E67" s="42"/>
      <c r="F67" s="21" t="s">
        <v>99</v>
      </c>
      <c r="G67" s="21">
        <f>G68</f>
        <v>2226260</v>
      </c>
      <c r="H67" s="21">
        <f t="shared" ref="H67:S67" si="15">H68</f>
        <v>185522</v>
      </c>
      <c r="I67" s="21">
        <f t="shared" si="15"/>
        <v>185522</v>
      </c>
      <c r="J67" s="21">
        <f t="shared" si="15"/>
        <v>177641</v>
      </c>
      <c r="K67" s="21">
        <f t="shared" si="15"/>
        <v>102454</v>
      </c>
      <c r="L67" s="21">
        <f t="shared" si="15"/>
        <v>268591</v>
      </c>
      <c r="M67" s="21">
        <f t="shared" si="15"/>
        <v>185520</v>
      </c>
      <c r="N67" s="21">
        <f t="shared" si="15"/>
        <v>185522</v>
      </c>
      <c r="O67" s="21">
        <f t="shared" si="15"/>
        <v>185522</v>
      </c>
      <c r="P67" s="21">
        <f t="shared" si="15"/>
        <v>185522</v>
      </c>
      <c r="Q67" s="21">
        <f t="shared" si="15"/>
        <v>185522</v>
      </c>
      <c r="R67" s="21">
        <f t="shared" si="15"/>
        <v>151085</v>
      </c>
      <c r="S67" s="21">
        <f t="shared" si="15"/>
        <v>227837</v>
      </c>
    </row>
    <row r="68" spans="1:19" s="1" customFormat="1" ht="16.5" customHeight="1" x14ac:dyDescent="0.2">
      <c r="A68" s="44"/>
      <c r="B68" s="44"/>
      <c r="C68" s="46"/>
      <c r="D68" s="46" t="s">
        <v>51</v>
      </c>
      <c r="E68" s="46"/>
      <c r="F68" s="33" t="s">
        <v>52</v>
      </c>
      <c r="G68" s="36">
        <f>G69+G70+G71</f>
        <v>2226260</v>
      </c>
      <c r="H68" s="36">
        <f t="shared" ref="H68:S68" si="16">H69+H70+H71</f>
        <v>185522</v>
      </c>
      <c r="I68" s="36">
        <f t="shared" si="16"/>
        <v>185522</v>
      </c>
      <c r="J68" s="36">
        <f t="shared" si="16"/>
        <v>177641</v>
      </c>
      <c r="K68" s="36">
        <f t="shared" si="16"/>
        <v>102454</v>
      </c>
      <c r="L68" s="36">
        <f t="shared" si="16"/>
        <v>268591</v>
      </c>
      <c r="M68" s="36">
        <f t="shared" si="16"/>
        <v>185520</v>
      </c>
      <c r="N68" s="36">
        <f t="shared" si="16"/>
        <v>185522</v>
      </c>
      <c r="O68" s="36">
        <f t="shared" si="16"/>
        <v>185522</v>
      </c>
      <c r="P68" s="36">
        <f t="shared" si="16"/>
        <v>185522</v>
      </c>
      <c r="Q68" s="36">
        <f t="shared" si="16"/>
        <v>185522</v>
      </c>
      <c r="R68" s="36">
        <f t="shared" si="16"/>
        <v>151085</v>
      </c>
      <c r="S68" s="36">
        <f t="shared" si="16"/>
        <v>227837</v>
      </c>
    </row>
    <row r="69" spans="1:19" s="1" customFormat="1" ht="61.5" customHeight="1" x14ac:dyDescent="0.2">
      <c r="A69" s="44"/>
      <c r="B69" s="44"/>
      <c r="C69" s="51"/>
      <c r="D69" s="51"/>
      <c r="E69" s="51" t="s">
        <v>100</v>
      </c>
      <c r="F69" s="34" t="s">
        <v>101</v>
      </c>
      <c r="G69" s="34">
        <f t="shared" ref="G69:G78" si="17">H69+I69+J69+K69+L69+M69+N69+O69+P69+Q69+R69+S69</f>
        <v>598495.19999999995</v>
      </c>
      <c r="H69" s="34">
        <v>169641</v>
      </c>
      <c r="I69" s="34">
        <v>170641</v>
      </c>
      <c r="J69" s="34">
        <v>170641</v>
      </c>
      <c r="K69" s="34">
        <v>87573</v>
      </c>
      <c r="L69" s="34">
        <v>-0.8</v>
      </c>
      <c r="M69" s="34"/>
      <c r="N69" s="34"/>
      <c r="O69" s="34"/>
      <c r="P69" s="34"/>
      <c r="Q69" s="34"/>
      <c r="R69" s="34"/>
      <c r="S69" s="34"/>
    </row>
    <row r="70" spans="1:19" s="1" customFormat="1" ht="61.5" customHeight="1" x14ac:dyDescent="0.2">
      <c r="A70" s="44"/>
      <c r="B70" s="44"/>
      <c r="C70" s="51"/>
      <c r="D70" s="51"/>
      <c r="E70" s="51" t="s">
        <v>102</v>
      </c>
      <c r="F70" s="23" t="s">
        <v>103</v>
      </c>
      <c r="G70" s="34">
        <f t="shared" si="17"/>
        <v>1448192.8</v>
      </c>
      <c r="H70" s="34"/>
      <c r="I70" s="34"/>
      <c r="J70" s="34"/>
      <c r="K70" s="34"/>
      <c r="L70" s="34">
        <v>268591.8</v>
      </c>
      <c r="M70" s="34">
        <v>170639</v>
      </c>
      <c r="N70" s="34">
        <v>170641</v>
      </c>
      <c r="O70" s="34">
        <v>170641</v>
      </c>
      <c r="P70" s="34">
        <v>170641</v>
      </c>
      <c r="Q70" s="34">
        <v>170641</v>
      </c>
      <c r="R70" s="34">
        <v>136204</v>
      </c>
      <c r="S70" s="34">
        <v>190194</v>
      </c>
    </row>
    <row r="71" spans="1:19" s="1" customFormat="1" ht="61.5" customHeight="1" x14ac:dyDescent="0.2">
      <c r="A71" s="44"/>
      <c r="B71" s="44"/>
      <c r="C71" s="51"/>
      <c r="D71" s="51"/>
      <c r="E71" s="51" t="s">
        <v>104</v>
      </c>
      <c r="F71" s="23" t="s">
        <v>105</v>
      </c>
      <c r="G71" s="34">
        <f t="shared" si="17"/>
        <v>179572</v>
      </c>
      <c r="H71" s="34">
        <v>15881</v>
      </c>
      <c r="I71" s="34">
        <v>14881</v>
      </c>
      <c r="J71" s="34">
        <v>7000</v>
      </c>
      <c r="K71" s="34">
        <v>14881</v>
      </c>
      <c r="L71" s="34"/>
      <c r="M71" s="34">
        <v>14881</v>
      </c>
      <c r="N71" s="34">
        <v>14881</v>
      </c>
      <c r="O71" s="34">
        <v>14881</v>
      </c>
      <c r="P71" s="34">
        <v>14881</v>
      </c>
      <c r="Q71" s="34">
        <v>14881</v>
      </c>
      <c r="R71" s="34">
        <v>14881</v>
      </c>
      <c r="S71" s="34">
        <v>37643</v>
      </c>
    </row>
    <row r="72" spans="1:19" s="1" customFormat="1" ht="47.25" x14ac:dyDescent="0.2">
      <c r="A72" s="44"/>
      <c r="B72" s="44"/>
      <c r="C72" s="41">
        <v>113</v>
      </c>
      <c r="D72" s="42"/>
      <c r="E72" s="53"/>
      <c r="F72" s="21" t="s">
        <v>106</v>
      </c>
      <c r="G72" s="38">
        <f t="shared" ref="G72:S72" si="18">G73</f>
        <v>1087976</v>
      </c>
      <c r="H72" s="38">
        <f t="shared" si="18"/>
        <v>0</v>
      </c>
      <c r="I72" s="38">
        <f t="shared" si="18"/>
        <v>122488</v>
      </c>
      <c r="J72" s="38">
        <f t="shared" si="18"/>
        <v>0</v>
      </c>
      <c r="K72" s="38">
        <f t="shared" si="18"/>
        <v>165134</v>
      </c>
      <c r="L72" s="38">
        <f t="shared" si="18"/>
        <v>0</v>
      </c>
      <c r="M72" s="38">
        <f t="shared" si="18"/>
        <v>0</v>
      </c>
      <c r="N72" s="38">
        <f t="shared" si="18"/>
        <v>308026</v>
      </c>
      <c r="O72" s="38">
        <f t="shared" si="18"/>
        <v>271836</v>
      </c>
      <c r="P72" s="38">
        <f t="shared" si="18"/>
        <v>0</v>
      </c>
      <c r="Q72" s="38">
        <f t="shared" si="18"/>
        <v>120000</v>
      </c>
      <c r="R72" s="38">
        <f t="shared" si="18"/>
        <v>0</v>
      </c>
      <c r="S72" s="38">
        <f t="shared" si="18"/>
        <v>100492</v>
      </c>
    </row>
    <row r="73" spans="1:19" s="1" customFormat="1" ht="15.75" customHeight="1" x14ac:dyDescent="0.2">
      <c r="A73" s="44"/>
      <c r="B73" s="44"/>
      <c r="C73" s="51"/>
      <c r="D73" s="46" t="s">
        <v>51</v>
      </c>
      <c r="E73" s="46"/>
      <c r="F73" s="33" t="s">
        <v>52</v>
      </c>
      <c r="G73" s="33">
        <f>G74+G75+G76+G77+G78</f>
        <v>1087976</v>
      </c>
      <c r="H73" s="33">
        <f t="shared" ref="H73:S73" si="19">H74+H75+H76+H77+H78</f>
        <v>0</v>
      </c>
      <c r="I73" s="33">
        <f t="shared" si="19"/>
        <v>122488</v>
      </c>
      <c r="J73" s="33">
        <f t="shared" si="19"/>
        <v>0</v>
      </c>
      <c r="K73" s="33">
        <f t="shared" si="19"/>
        <v>165134</v>
      </c>
      <c r="L73" s="33">
        <f t="shared" si="19"/>
        <v>0</v>
      </c>
      <c r="M73" s="33">
        <f t="shared" si="19"/>
        <v>0</v>
      </c>
      <c r="N73" s="33">
        <f t="shared" si="19"/>
        <v>308026</v>
      </c>
      <c r="O73" s="33">
        <f t="shared" si="19"/>
        <v>271836</v>
      </c>
      <c r="P73" s="33">
        <f t="shared" si="19"/>
        <v>0</v>
      </c>
      <c r="Q73" s="33">
        <f t="shared" si="19"/>
        <v>120000</v>
      </c>
      <c r="R73" s="33">
        <f t="shared" si="19"/>
        <v>0</v>
      </c>
      <c r="S73" s="33">
        <f t="shared" si="19"/>
        <v>100492</v>
      </c>
    </row>
    <row r="74" spans="1:19" s="1" customFormat="1" x14ac:dyDescent="0.2">
      <c r="A74" s="44"/>
      <c r="B74" s="44"/>
      <c r="C74" s="51"/>
      <c r="D74" s="46"/>
      <c r="E74" s="46"/>
      <c r="F74" s="34" t="s">
        <v>107</v>
      </c>
      <c r="G74" s="34">
        <f t="shared" si="17"/>
        <v>142400</v>
      </c>
      <c r="H74" s="34"/>
      <c r="I74" s="34"/>
      <c r="J74" s="34"/>
      <c r="K74" s="34"/>
      <c r="L74" s="34"/>
      <c r="M74" s="34"/>
      <c r="N74" s="34">
        <v>142400</v>
      </c>
      <c r="O74" s="34"/>
      <c r="P74" s="34"/>
      <c r="Q74" s="34"/>
      <c r="R74" s="34"/>
      <c r="S74" s="34"/>
    </row>
    <row r="75" spans="1:19" s="1" customFormat="1" x14ac:dyDescent="0.2">
      <c r="A75" s="44"/>
      <c r="B75" s="44"/>
      <c r="C75" s="51"/>
      <c r="D75" s="46"/>
      <c r="E75" s="46"/>
      <c r="F75" s="55" t="s">
        <v>108</v>
      </c>
      <c r="G75" s="34">
        <f t="shared" si="17"/>
        <v>652088</v>
      </c>
      <c r="H75" s="34"/>
      <c r="I75" s="34"/>
      <c r="J75" s="34"/>
      <c r="K75" s="34">
        <v>165626</v>
      </c>
      <c r="L75" s="23"/>
      <c r="M75" s="23"/>
      <c r="N75" s="39">
        <v>165626</v>
      </c>
      <c r="O75" s="23">
        <v>220836</v>
      </c>
      <c r="P75" s="23"/>
      <c r="Q75" s="34">
        <v>100000</v>
      </c>
      <c r="R75" s="34"/>
      <c r="S75" s="34"/>
    </row>
    <row r="76" spans="1:19" s="1" customFormat="1" x14ac:dyDescent="0.2">
      <c r="A76" s="44"/>
      <c r="B76" s="44"/>
      <c r="C76" s="51"/>
      <c r="D76" s="46"/>
      <c r="E76" s="46"/>
      <c r="F76" s="34" t="s">
        <v>109</v>
      </c>
      <c r="G76" s="34">
        <f t="shared" si="17"/>
        <v>122488</v>
      </c>
      <c r="H76" s="34"/>
      <c r="I76" s="34">
        <v>122488</v>
      </c>
      <c r="J76" s="34"/>
      <c r="K76" s="34">
        <v>-492</v>
      </c>
      <c r="L76" s="34"/>
      <c r="M76" s="34"/>
      <c r="N76" s="34"/>
      <c r="O76" s="34"/>
      <c r="P76" s="34"/>
      <c r="Q76" s="34"/>
      <c r="R76" s="34"/>
      <c r="S76" s="34">
        <v>492</v>
      </c>
    </row>
    <row r="77" spans="1:19" s="1" customFormat="1" x14ac:dyDescent="0.2">
      <c r="A77" s="44"/>
      <c r="B77" s="44"/>
      <c r="C77" s="51"/>
      <c r="D77" s="46"/>
      <c r="E77" s="46"/>
      <c r="F77" s="55" t="s">
        <v>126</v>
      </c>
      <c r="G77" s="34">
        <f t="shared" si="17"/>
        <v>136000</v>
      </c>
      <c r="H77" s="34"/>
      <c r="I77" s="34"/>
      <c r="J77" s="34"/>
      <c r="K77" s="34"/>
      <c r="L77" s="34"/>
      <c r="M77" s="34"/>
      <c r="N77" s="34"/>
      <c r="O77" s="34">
        <v>36000</v>
      </c>
      <c r="P77" s="34"/>
      <c r="Q77" s="34"/>
      <c r="R77" s="34"/>
      <c r="S77" s="40">
        <v>100000</v>
      </c>
    </row>
    <row r="78" spans="1:19" s="1" customFormat="1" x14ac:dyDescent="0.2">
      <c r="A78" s="44"/>
      <c r="B78" s="44"/>
      <c r="C78" s="51"/>
      <c r="D78" s="46"/>
      <c r="E78" s="46"/>
      <c r="F78" s="55" t="s">
        <v>116</v>
      </c>
      <c r="G78" s="34">
        <f t="shared" si="17"/>
        <v>35000</v>
      </c>
      <c r="H78" s="34"/>
      <c r="I78" s="34"/>
      <c r="J78" s="34"/>
      <c r="K78" s="34"/>
      <c r="L78" s="34"/>
      <c r="M78" s="34"/>
      <c r="N78" s="34"/>
      <c r="O78" s="34">
        <v>15000</v>
      </c>
      <c r="P78" s="34"/>
      <c r="Q78" s="34">
        <v>20000</v>
      </c>
      <c r="R78" s="34"/>
      <c r="S78" s="40"/>
    </row>
    <row r="79" spans="1:19" s="1" customFormat="1" ht="31.5" x14ac:dyDescent="0.2">
      <c r="A79" s="44"/>
      <c r="B79" s="44"/>
      <c r="C79" s="51"/>
      <c r="D79" s="46"/>
      <c r="E79" s="51" t="s">
        <v>110</v>
      </c>
      <c r="F79" s="34" t="s">
        <v>111</v>
      </c>
      <c r="G79" s="34">
        <f t="shared" ref="G79:S79" si="20">G73</f>
        <v>1087976</v>
      </c>
      <c r="H79" s="34">
        <f t="shared" si="20"/>
        <v>0</v>
      </c>
      <c r="I79" s="34">
        <f t="shared" si="20"/>
        <v>122488</v>
      </c>
      <c r="J79" s="34">
        <f t="shared" si="20"/>
        <v>0</v>
      </c>
      <c r="K79" s="34">
        <f t="shared" si="20"/>
        <v>165134</v>
      </c>
      <c r="L79" s="34">
        <f t="shared" si="20"/>
        <v>0</v>
      </c>
      <c r="M79" s="23">
        <f t="shared" si="20"/>
        <v>0</v>
      </c>
      <c r="N79" s="34">
        <f t="shared" si="20"/>
        <v>308026</v>
      </c>
      <c r="O79" s="23">
        <f t="shared" si="20"/>
        <v>271836</v>
      </c>
      <c r="P79" s="34">
        <f t="shared" si="20"/>
        <v>0</v>
      </c>
      <c r="Q79" s="34">
        <f t="shared" si="20"/>
        <v>120000</v>
      </c>
      <c r="R79" s="34">
        <f t="shared" si="20"/>
        <v>0</v>
      </c>
      <c r="S79" s="40">
        <f t="shared" si="20"/>
        <v>100492</v>
      </c>
    </row>
    <row r="80" spans="1:19" s="1" customFormat="1" ht="47.25" x14ac:dyDescent="0.2">
      <c r="A80" s="44"/>
      <c r="B80" s="44"/>
      <c r="C80" s="41">
        <v>114</v>
      </c>
      <c r="D80" s="42"/>
      <c r="E80" s="53"/>
      <c r="F80" s="21" t="s">
        <v>112</v>
      </c>
      <c r="G80" s="21">
        <f t="shared" ref="G80:S80" si="21">G81</f>
        <v>12655974</v>
      </c>
      <c r="H80" s="21">
        <f t="shared" si="21"/>
        <v>0</v>
      </c>
      <c r="I80" s="21">
        <f t="shared" si="21"/>
        <v>0</v>
      </c>
      <c r="J80" s="21">
        <f t="shared" si="21"/>
        <v>2357548</v>
      </c>
      <c r="K80" s="21">
        <f t="shared" si="21"/>
        <v>1679758</v>
      </c>
      <c r="L80" s="21">
        <f t="shared" si="21"/>
        <v>493569</v>
      </c>
      <c r="M80" s="21">
        <f t="shared" si="21"/>
        <v>52436</v>
      </c>
      <c r="N80" s="21">
        <f t="shared" si="21"/>
        <v>1526939</v>
      </c>
      <c r="O80" s="21">
        <f t="shared" si="21"/>
        <v>2653679</v>
      </c>
      <c r="P80" s="21">
        <f t="shared" si="21"/>
        <v>764265</v>
      </c>
      <c r="Q80" s="21">
        <f t="shared" si="21"/>
        <v>1641630</v>
      </c>
      <c r="R80" s="21">
        <f t="shared" si="21"/>
        <v>218976</v>
      </c>
      <c r="S80" s="21">
        <f t="shared" si="21"/>
        <v>1267174</v>
      </c>
    </row>
    <row r="81" spans="1:19" s="1" customFormat="1" ht="15.75" customHeight="1" x14ac:dyDescent="0.2">
      <c r="A81" s="44"/>
      <c r="B81" s="44"/>
      <c r="C81" s="46"/>
      <c r="D81" s="46" t="s">
        <v>51</v>
      </c>
      <c r="E81" s="46"/>
      <c r="F81" s="33" t="s">
        <v>52</v>
      </c>
      <c r="G81" s="33">
        <f t="shared" ref="G81:S81" si="22">G82+G85+G87+G89+G95</f>
        <v>12655974</v>
      </c>
      <c r="H81" s="33">
        <f t="shared" si="22"/>
        <v>0</v>
      </c>
      <c r="I81" s="33">
        <f t="shared" si="22"/>
        <v>0</v>
      </c>
      <c r="J81" s="33">
        <f t="shared" si="22"/>
        <v>2357548</v>
      </c>
      <c r="K81" s="33">
        <f t="shared" si="22"/>
        <v>1679758</v>
      </c>
      <c r="L81" s="33">
        <f t="shared" si="22"/>
        <v>493569</v>
      </c>
      <c r="M81" s="33">
        <f t="shared" si="22"/>
        <v>52436</v>
      </c>
      <c r="N81" s="33">
        <f t="shared" si="22"/>
        <v>1526939</v>
      </c>
      <c r="O81" s="33">
        <f t="shared" si="22"/>
        <v>2653679</v>
      </c>
      <c r="P81" s="33">
        <f t="shared" si="22"/>
        <v>764265</v>
      </c>
      <c r="Q81" s="33">
        <f t="shared" si="22"/>
        <v>1641630</v>
      </c>
      <c r="R81" s="33">
        <f t="shared" si="22"/>
        <v>218976</v>
      </c>
      <c r="S81" s="33">
        <f t="shared" si="22"/>
        <v>1267174</v>
      </c>
    </row>
    <row r="82" spans="1:19" s="1" customFormat="1" x14ac:dyDescent="0.2">
      <c r="A82" s="44"/>
      <c r="B82" s="44"/>
      <c r="C82" s="46"/>
      <c r="D82" s="46"/>
      <c r="E82" s="51"/>
      <c r="F82" s="33" t="s">
        <v>113</v>
      </c>
      <c r="G82" s="33">
        <f>G83+G84</f>
        <v>60032</v>
      </c>
      <c r="H82" s="33">
        <f t="shared" ref="H82:S82" si="23">H83+H84</f>
        <v>0</v>
      </c>
      <c r="I82" s="33">
        <f t="shared" si="23"/>
        <v>0</v>
      </c>
      <c r="J82" s="33">
        <f t="shared" si="23"/>
        <v>0</v>
      </c>
      <c r="K82" s="33">
        <f t="shared" si="23"/>
        <v>0</v>
      </c>
      <c r="L82" s="33">
        <f t="shared" si="23"/>
        <v>0</v>
      </c>
      <c r="M82" s="33">
        <f t="shared" si="23"/>
        <v>0</v>
      </c>
      <c r="N82" s="33">
        <f t="shared" si="23"/>
        <v>0</v>
      </c>
      <c r="O82" s="33">
        <f t="shared" si="23"/>
        <v>0</v>
      </c>
      <c r="P82" s="33">
        <f t="shared" si="23"/>
        <v>0</v>
      </c>
      <c r="Q82" s="33">
        <f t="shared" si="23"/>
        <v>33032</v>
      </c>
      <c r="R82" s="33">
        <f t="shared" si="23"/>
        <v>27000</v>
      </c>
      <c r="S82" s="33">
        <f t="shared" si="23"/>
        <v>0</v>
      </c>
    </row>
    <row r="83" spans="1:19" s="1" customFormat="1" ht="31.5" x14ac:dyDescent="0.2">
      <c r="A83" s="44"/>
      <c r="B83" s="44"/>
      <c r="C83" s="46"/>
      <c r="D83" s="46"/>
      <c r="E83" s="51"/>
      <c r="F83" s="34" t="s">
        <v>114</v>
      </c>
      <c r="G83" s="34">
        <f t="shared" ref="G83:G86" si="24">H83+I83+J83+K83+L83+M83+N83+O83+P83+Q83+R83+S83</f>
        <v>60032</v>
      </c>
      <c r="H83" s="34"/>
      <c r="I83" s="34"/>
      <c r="J83" s="34"/>
      <c r="K83" s="34"/>
      <c r="L83" s="34"/>
      <c r="M83" s="34"/>
      <c r="N83" s="34"/>
      <c r="O83" s="34"/>
      <c r="P83" s="34"/>
      <c r="Q83" s="34">
        <v>33032</v>
      </c>
      <c r="R83" s="34">
        <v>27000</v>
      </c>
      <c r="S83" s="34"/>
    </row>
    <row r="84" spans="1:19" s="1" customFormat="1" ht="63" x14ac:dyDescent="0.2">
      <c r="A84" s="44"/>
      <c r="B84" s="44"/>
      <c r="C84" s="46"/>
      <c r="D84" s="46"/>
      <c r="E84" s="51"/>
      <c r="F84" s="34" t="s">
        <v>115</v>
      </c>
      <c r="G84" s="34">
        <f t="shared" si="24"/>
        <v>0</v>
      </c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</row>
    <row r="85" spans="1:19" s="1" customFormat="1" x14ac:dyDescent="0.2">
      <c r="A85" s="44"/>
      <c r="B85" s="44"/>
      <c r="C85" s="46"/>
      <c r="D85" s="46"/>
      <c r="E85" s="51"/>
      <c r="F85" s="33" t="s">
        <v>116</v>
      </c>
      <c r="G85" s="33">
        <f t="shared" ref="G85:S85" si="25">G86</f>
        <v>531636</v>
      </c>
      <c r="H85" s="33">
        <f t="shared" si="25"/>
        <v>0</v>
      </c>
      <c r="I85" s="33">
        <f t="shared" si="25"/>
        <v>0</v>
      </c>
      <c r="J85" s="33">
        <f t="shared" si="25"/>
        <v>150000</v>
      </c>
      <c r="K85" s="33">
        <f t="shared" si="25"/>
        <v>0</v>
      </c>
      <c r="L85" s="33">
        <f t="shared" si="25"/>
        <v>109000</v>
      </c>
      <c r="M85" s="33">
        <f t="shared" si="25"/>
        <v>0</v>
      </c>
      <c r="N85" s="33">
        <f t="shared" si="25"/>
        <v>100000</v>
      </c>
      <c r="O85" s="33">
        <f t="shared" si="25"/>
        <v>50000</v>
      </c>
      <c r="P85" s="33">
        <f t="shared" si="25"/>
        <v>0</v>
      </c>
      <c r="Q85" s="33">
        <f t="shared" si="25"/>
        <v>0</v>
      </c>
      <c r="R85" s="33">
        <f t="shared" si="25"/>
        <v>0</v>
      </c>
      <c r="S85" s="33">
        <f t="shared" si="25"/>
        <v>122636</v>
      </c>
    </row>
    <row r="86" spans="1:19" s="1" customFormat="1" ht="94.5" x14ac:dyDescent="0.2">
      <c r="A86" s="44"/>
      <c r="B86" s="44"/>
      <c r="C86" s="46"/>
      <c r="D86" s="46"/>
      <c r="E86" s="51"/>
      <c r="F86" s="34" t="s">
        <v>117</v>
      </c>
      <c r="G86" s="34">
        <f t="shared" si="24"/>
        <v>531636</v>
      </c>
      <c r="H86" s="34"/>
      <c r="I86" s="34"/>
      <c r="J86" s="34">
        <v>150000</v>
      </c>
      <c r="K86" s="34"/>
      <c r="L86" s="34">
        <v>109000</v>
      </c>
      <c r="M86" s="34"/>
      <c r="N86" s="34">
        <v>100000</v>
      </c>
      <c r="O86" s="34">
        <v>50000</v>
      </c>
      <c r="P86" s="34"/>
      <c r="Q86" s="34"/>
      <c r="R86" s="34"/>
      <c r="S86" s="34">
        <v>122636</v>
      </c>
    </row>
    <row r="87" spans="1:19" s="1" customFormat="1" x14ac:dyDescent="0.2">
      <c r="A87" s="44"/>
      <c r="B87" s="44"/>
      <c r="C87" s="46"/>
      <c r="D87" s="46"/>
      <c r="E87" s="51"/>
      <c r="F87" s="33" t="s">
        <v>118</v>
      </c>
      <c r="G87" s="33">
        <f t="shared" ref="G87:S87" si="26">G88</f>
        <v>102436</v>
      </c>
      <c r="H87" s="33">
        <f t="shared" si="26"/>
        <v>0</v>
      </c>
      <c r="I87" s="33">
        <f t="shared" si="26"/>
        <v>0</v>
      </c>
      <c r="J87" s="33">
        <f t="shared" si="26"/>
        <v>0</v>
      </c>
      <c r="K87" s="33">
        <f t="shared" si="26"/>
        <v>0</v>
      </c>
      <c r="L87" s="33">
        <f t="shared" si="26"/>
        <v>0</v>
      </c>
      <c r="M87" s="33">
        <f t="shared" si="26"/>
        <v>52436</v>
      </c>
      <c r="N87" s="33">
        <f t="shared" si="26"/>
        <v>0</v>
      </c>
      <c r="O87" s="33">
        <f t="shared" si="26"/>
        <v>0</v>
      </c>
      <c r="P87" s="33">
        <f t="shared" si="26"/>
        <v>0</v>
      </c>
      <c r="Q87" s="33">
        <f t="shared" si="26"/>
        <v>50000</v>
      </c>
      <c r="R87" s="33">
        <f t="shared" si="26"/>
        <v>0</v>
      </c>
      <c r="S87" s="33">
        <f t="shared" si="26"/>
        <v>0</v>
      </c>
    </row>
    <row r="88" spans="1:19" s="1" customFormat="1" ht="47.25" x14ac:dyDescent="0.2">
      <c r="A88" s="44"/>
      <c r="B88" s="44"/>
      <c r="C88" s="46"/>
      <c r="D88" s="46"/>
      <c r="E88" s="51"/>
      <c r="F88" s="34" t="s">
        <v>119</v>
      </c>
      <c r="G88" s="34">
        <f t="shared" ref="G88:G94" si="27">H88+I88+J88+K88+L88+M88+N88+O88+P88+Q88+R88+S88</f>
        <v>102436</v>
      </c>
      <c r="H88" s="34"/>
      <c r="I88" s="34"/>
      <c r="J88" s="34"/>
      <c r="K88" s="34"/>
      <c r="L88" s="34"/>
      <c r="M88" s="34">
        <v>52436</v>
      </c>
      <c r="N88" s="34"/>
      <c r="O88" s="34"/>
      <c r="P88" s="34"/>
      <c r="Q88" s="34">
        <v>50000</v>
      </c>
      <c r="R88" s="34"/>
      <c r="S88" s="34"/>
    </row>
    <row r="89" spans="1:19" s="1" customFormat="1" x14ac:dyDescent="0.2">
      <c r="A89" s="44"/>
      <c r="B89" s="44"/>
      <c r="C89" s="46"/>
      <c r="D89" s="46"/>
      <c r="E89" s="51"/>
      <c r="F89" s="33" t="s">
        <v>120</v>
      </c>
      <c r="G89" s="33">
        <f t="shared" ref="G89:S89" si="28">G90+G91+G92+G93+G94</f>
        <v>11804327</v>
      </c>
      <c r="H89" s="33">
        <f t="shared" si="28"/>
        <v>0</v>
      </c>
      <c r="I89" s="33">
        <f t="shared" si="28"/>
        <v>0</v>
      </c>
      <c r="J89" s="33">
        <f t="shared" si="28"/>
        <v>2207548</v>
      </c>
      <c r="K89" s="33">
        <f t="shared" si="28"/>
        <v>1679758</v>
      </c>
      <c r="L89" s="33">
        <f t="shared" si="28"/>
        <v>384569</v>
      </c>
      <c r="M89" s="33">
        <f t="shared" si="28"/>
        <v>0</v>
      </c>
      <c r="N89" s="33">
        <f t="shared" si="28"/>
        <v>1369396</v>
      </c>
      <c r="O89" s="33">
        <f t="shared" si="28"/>
        <v>2603679</v>
      </c>
      <c r="P89" s="33">
        <f t="shared" si="28"/>
        <v>764265</v>
      </c>
      <c r="Q89" s="33">
        <f t="shared" si="28"/>
        <v>1458598</v>
      </c>
      <c r="R89" s="33">
        <f t="shared" si="28"/>
        <v>191976</v>
      </c>
      <c r="S89" s="33">
        <f t="shared" si="28"/>
        <v>1144538</v>
      </c>
    </row>
    <row r="90" spans="1:19" s="1" customFormat="1" ht="63" x14ac:dyDescent="0.2">
      <c r="A90" s="44"/>
      <c r="B90" s="44"/>
      <c r="C90" s="46"/>
      <c r="D90" s="46"/>
      <c r="E90" s="51"/>
      <c r="F90" s="23" t="s">
        <v>121</v>
      </c>
      <c r="G90" s="23">
        <f t="shared" si="27"/>
        <v>8984038</v>
      </c>
      <c r="H90" s="23"/>
      <c r="I90" s="23"/>
      <c r="J90" s="23">
        <v>1442548</v>
      </c>
      <c r="K90" s="23">
        <v>1199758</v>
      </c>
      <c r="L90" s="23">
        <v>334569</v>
      </c>
      <c r="M90" s="23"/>
      <c r="N90" s="23">
        <v>700000</v>
      </c>
      <c r="O90" s="23">
        <v>2602166</v>
      </c>
      <c r="P90" s="23">
        <v>764265</v>
      </c>
      <c r="Q90" s="23">
        <v>1222235</v>
      </c>
      <c r="R90" s="23">
        <v>191976</v>
      </c>
      <c r="S90" s="23">
        <v>526521</v>
      </c>
    </row>
    <row r="91" spans="1:19" s="1" customFormat="1" ht="31.5" x14ac:dyDescent="0.2">
      <c r="A91" s="44"/>
      <c r="B91" s="44"/>
      <c r="C91" s="46"/>
      <c r="D91" s="46"/>
      <c r="E91" s="51"/>
      <c r="F91" s="34" t="s">
        <v>122</v>
      </c>
      <c r="G91" s="23">
        <f t="shared" si="27"/>
        <v>118017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>
        <v>118017</v>
      </c>
    </row>
    <row r="92" spans="1:19" s="1" customFormat="1" ht="47.25" x14ac:dyDescent="0.2">
      <c r="A92" s="44"/>
      <c r="B92" s="44"/>
      <c r="C92" s="46"/>
      <c r="D92" s="46"/>
      <c r="E92" s="51"/>
      <c r="F92" s="34" t="s">
        <v>123</v>
      </c>
      <c r="G92" s="23">
        <f t="shared" si="27"/>
        <v>1189186</v>
      </c>
      <c r="H92" s="34"/>
      <c r="I92" s="34"/>
      <c r="J92" s="34">
        <v>203000</v>
      </c>
      <c r="K92" s="34">
        <v>80000</v>
      </c>
      <c r="L92" s="34">
        <v>150000</v>
      </c>
      <c r="M92" s="34"/>
      <c r="N92" s="34">
        <v>256186</v>
      </c>
      <c r="O92" s="34"/>
      <c r="P92" s="34"/>
      <c r="Q92" s="34"/>
      <c r="R92" s="34"/>
      <c r="S92" s="34">
        <v>500000</v>
      </c>
    </row>
    <row r="93" spans="1:19" s="1" customFormat="1" ht="47.25" x14ac:dyDescent="0.2">
      <c r="A93" s="44"/>
      <c r="B93" s="44"/>
      <c r="C93" s="46"/>
      <c r="D93" s="46"/>
      <c r="E93" s="51"/>
      <c r="F93" s="34" t="s">
        <v>124</v>
      </c>
      <c r="G93" s="23">
        <f t="shared" si="27"/>
        <v>725210</v>
      </c>
      <c r="H93" s="34"/>
      <c r="I93" s="34"/>
      <c r="J93" s="34">
        <v>212000</v>
      </c>
      <c r="K93" s="34">
        <v>100000</v>
      </c>
      <c r="L93" s="34">
        <v>100000</v>
      </c>
      <c r="M93" s="34"/>
      <c r="N93" s="34">
        <v>313210</v>
      </c>
      <c r="O93" s="34"/>
      <c r="P93" s="34"/>
      <c r="Q93" s="34"/>
      <c r="R93" s="34"/>
      <c r="S93" s="34"/>
    </row>
    <row r="94" spans="1:19" s="1" customFormat="1" ht="31.5" x14ac:dyDescent="0.2">
      <c r="A94" s="44"/>
      <c r="B94" s="44"/>
      <c r="C94" s="46"/>
      <c r="D94" s="46"/>
      <c r="E94" s="51"/>
      <c r="F94" s="34" t="s">
        <v>125</v>
      </c>
      <c r="G94" s="23">
        <f t="shared" si="27"/>
        <v>787876</v>
      </c>
      <c r="H94" s="34"/>
      <c r="I94" s="34"/>
      <c r="J94" s="34">
        <v>350000</v>
      </c>
      <c r="K94" s="34">
        <v>300000</v>
      </c>
      <c r="L94" s="34">
        <v>-200000</v>
      </c>
      <c r="M94" s="34"/>
      <c r="N94" s="34">
        <v>100000</v>
      </c>
      <c r="O94" s="34">
        <v>1513</v>
      </c>
      <c r="P94" s="34"/>
      <c r="Q94" s="34">
        <v>236363</v>
      </c>
      <c r="R94" s="34"/>
      <c r="S94" s="34"/>
    </row>
    <row r="95" spans="1:19" s="1" customFormat="1" x14ac:dyDescent="0.2">
      <c r="A95" s="44"/>
      <c r="B95" s="44"/>
      <c r="C95" s="46"/>
      <c r="D95" s="46"/>
      <c r="E95" s="46"/>
      <c r="F95" s="33" t="s">
        <v>126</v>
      </c>
      <c r="G95" s="33">
        <f t="shared" ref="G95:S95" si="29">G96+G97+G98</f>
        <v>157543</v>
      </c>
      <c r="H95" s="33">
        <f t="shared" si="29"/>
        <v>0</v>
      </c>
      <c r="I95" s="33">
        <f t="shared" si="29"/>
        <v>0</v>
      </c>
      <c r="J95" s="33">
        <f t="shared" si="29"/>
        <v>0</v>
      </c>
      <c r="K95" s="33">
        <f t="shared" si="29"/>
        <v>0</v>
      </c>
      <c r="L95" s="33">
        <f t="shared" si="29"/>
        <v>0</v>
      </c>
      <c r="M95" s="33">
        <f t="shared" si="29"/>
        <v>0</v>
      </c>
      <c r="N95" s="33">
        <f t="shared" si="29"/>
        <v>57543</v>
      </c>
      <c r="O95" s="33">
        <f t="shared" si="29"/>
        <v>0</v>
      </c>
      <c r="P95" s="33">
        <f t="shared" si="29"/>
        <v>0</v>
      </c>
      <c r="Q95" s="33">
        <f t="shared" si="29"/>
        <v>100000</v>
      </c>
      <c r="R95" s="33">
        <f t="shared" si="29"/>
        <v>0</v>
      </c>
      <c r="S95" s="33">
        <f t="shared" si="29"/>
        <v>0</v>
      </c>
    </row>
    <row r="96" spans="1:19" s="1" customFormat="1" ht="47.25" x14ac:dyDescent="0.2">
      <c r="A96" s="44"/>
      <c r="B96" s="44"/>
      <c r="C96" s="46"/>
      <c r="D96" s="46"/>
      <c r="E96" s="46"/>
      <c r="F96" s="34" t="s">
        <v>127</v>
      </c>
      <c r="G96" s="34">
        <f t="shared" ref="G96:G98" si="30">H96+I96+J96+K96+L96+M96+N96+O96+P96+Q96+R96+S96</f>
        <v>0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</row>
    <row r="97" spans="1:19" s="1" customFormat="1" ht="47.25" x14ac:dyDescent="0.2">
      <c r="A97" s="44"/>
      <c r="B97" s="44"/>
      <c r="C97" s="46"/>
      <c r="D97" s="46"/>
      <c r="E97" s="46"/>
      <c r="F97" s="34" t="s">
        <v>128</v>
      </c>
      <c r="G97" s="34">
        <f t="shared" si="30"/>
        <v>0</v>
      </c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</row>
    <row r="98" spans="1:19" s="1" customFormat="1" ht="47.25" x14ac:dyDescent="0.2">
      <c r="A98" s="44"/>
      <c r="B98" s="44"/>
      <c r="C98" s="46"/>
      <c r="D98" s="46"/>
      <c r="E98" s="46"/>
      <c r="F98" s="34" t="s">
        <v>129</v>
      </c>
      <c r="G98" s="34">
        <f t="shared" si="30"/>
        <v>157543</v>
      </c>
      <c r="H98" s="34"/>
      <c r="I98" s="34"/>
      <c r="J98" s="34"/>
      <c r="K98" s="34"/>
      <c r="L98" s="34"/>
      <c r="M98" s="34"/>
      <c r="N98" s="34">
        <v>57543</v>
      </c>
      <c r="O98" s="34"/>
      <c r="P98" s="34"/>
      <c r="Q98" s="34">
        <v>100000</v>
      </c>
      <c r="R98" s="34"/>
      <c r="S98" s="34"/>
    </row>
    <row r="99" spans="1:19" s="1" customFormat="1" ht="47.25" x14ac:dyDescent="0.2">
      <c r="A99" s="44"/>
      <c r="B99" s="44"/>
      <c r="C99" s="46"/>
      <c r="D99" s="46"/>
      <c r="E99" s="51" t="s">
        <v>130</v>
      </c>
      <c r="F99" s="34" t="s">
        <v>131</v>
      </c>
      <c r="G99" s="34">
        <f>H99+I99+J99+K99+M99+N99+O99+P99+Q99+R99+S99+L99</f>
        <v>12655974</v>
      </c>
      <c r="H99" s="34">
        <f t="shared" ref="H99:S99" si="31">H80</f>
        <v>0</v>
      </c>
      <c r="I99" s="34">
        <f t="shared" si="31"/>
        <v>0</v>
      </c>
      <c r="J99" s="34">
        <f t="shared" si="31"/>
        <v>2357548</v>
      </c>
      <c r="K99" s="34">
        <f t="shared" si="31"/>
        <v>1679758</v>
      </c>
      <c r="L99" s="34">
        <f t="shared" si="31"/>
        <v>493569</v>
      </c>
      <c r="M99" s="34">
        <f t="shared" si="31"/>
        <v>52436</v>
      </c>
      <c r="N99" s="34">
        <f t="shared" si="31"/>
        <v>1526939</v>
      </c>
      <c r="O99" s="34">
        <f t="shared" si="31"/>
        <v>2653679</v>
      </c>
      <c r="P99" s="34">
        <f t="shared" si="31"/>
        <v>764265</v>
      </c>
      <c r="Q99" s="34">
        <f t="shared" si="31"/>
        <v>1641630</v>
      </c>
      <c r="R99" s="34">
        <f t="shared" si="31"/>
        <v>218976</v>
      </c>
      <c r="S99" s="34">
        <f t="shared" si="31"/>
        <v>1267174</v>
      </c>
    </row>
    <row r="100" spans="1:19" s="1" customFormat="1" ht="33" customHeight="1" x14ac:dyDescent="0.2">
      <c r="A100" s="24"/>
      <c r="B100" s="25"/>
      <c r="C100" s="26"/>
      <c r="D100" s="26"/>
      <c r="E100" s="27"/>
      <c r="F100" s="28"/>
      <c r="G100" s="29"/>
      <c r="H100" s="29"/>
      <c r="I100" s="29"/>
      <c r="J100" s="30"/>
      <c r="K100" s="30"/>
      <c r="L100" s="30"/>
      <c r="M100" s="29"/>
      <c r="N100" s="29"/>
      <c r="O100" s="30"/>
      <c r="P100" s="31"/>
      <c r="Q100" s="31"/>
      <c r="R100" s="31"/>
      <c r="S100" s="31"/>
    </row>
    <row r="101" spans="1:19" ht="28.5" customHeight="1" x14ac:dyDescent="0.25">
      <c r="B101" s="60" t="s">
        <v>132</v>
      </c>
      <c r="C101" s="60"/>
      <c r="D101" s="60"/>
      <c r="E101" s="60"/>
      <c r="F101" s="60"/>
      <c r="G101" s="60"/>
      <c r="H101" s="60"/>
      <c r="I101" s="60"/>
      <c r="J101" s="15" t="s">
        <v>133</v>
      </c>
      <c r="K101" s="15"/>
      <c r="L101" s="15"/>
      <c r="M101" s="61"/>
      <c r="N101" s="61"/>
    </row>
    <row r="102" spans="1:19" x14ac:dyDescent="0.25">
      <c r="J102" s="15" t="s">
        <v>9</v>
      </c>
      <c r="K102" s="15"/>
      <c r="L102" s="15"/>
      <c r="M102" s="15" t="s">
        <v>134</v>
      </c>
      <c r="N102" s="15"/>
    </row>
    <row r="104" spans="1:19" x14ac:dyDescent="0.25">
      <c r="G104" s="32"/>
    </row>
  </sheetData>
  <mergeCells count="30">
    <mergeCell ref="K18:K23"/>
    <mergeCell ref="L18:L23"/>
    <mergeCell ref="M18:M23"/>
    <mergeCell ref="H2:K2"/>
    <mergeCell ref="N5:S5"/>
    <mergeCell ref="M6:O6"/>
    <mergeCell ref="P7:Q7"/>
    <mergeCell ref="A9:S9"/>
    <mergeCell ref="R16:S16"/>
    <mergeCell ref="O18:O23"/>
    <mergeCell ref="P18:P23"/>
    <mergeCell ref="Q18:Q23"/>
    <mergeCell ref="R18:R23"/>
    <mergeCell ref="S18:S23"/>
    <mergeCell ref="B101:I101"/>
    <mergeCell ref="M101:N101"/>
    <mergeCell ref="A20:A23"/>
    <mergeCell ref="B20:E20"/>
    <mergeCell ref="B21:B23"/>
    <mergeCell ref="C21:E21"/>
    <mergeCell ref="C22:C23"/>
    <mergeCell ref="D22:E22"/>
    <mergeCell ref="N18:N23"/>
    <mergeCell ref="A17:E19"/>
    <mergeCell ref="F17:F23"/>
    <mergeCell ref="G17:G23"/>
    <mergeCell ref="H17:S17"/>
    <mergeCell ref="H18:H23"/>
    <mergeCell ref="I18:I23"/>
    <mergeCell ref="J18:J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21.08.26г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2026-08-04T03:54:34Z</cp:lastPrinted>
  <dcterms:created xsi:type="dcterms:W3CDTF">2022-12-13T04:14:00Z</dcterms:created>
  <dcterms:modified xsi:type="dcterms:W3CDTF">2026-09-22T10:00:30Z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C3387A9E160744818654CAC5430C68E5_13</vt:lpwstr>
  </property>
  <property fmtid="{D5CDD505-2E9C-101B-9397-08002B2CF9AE}" pid="3" name="KSOProductBuildVer">
    <vt:lpwstr>1049-12.2.0.23196</vt:lpwstr>
  </property>
</Properties>
</file>