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аз свод" sheetId="9" r:id="rId1"/>
    <sheet name="рус свод" sheetId="8" r:id="rId2"/>
  </sheets>
  <definedNames>
    <definedName name="_xlnm._FilterDatabase" localSheetId="1" hidden="1">'рус свод'!$I$11:$I$980</definedName>
    <definedName name="_xlnm.Print_Area" localSheetId="0">'каз свод'!$A$1:$S$986</definedName>
  </definedNames>
  <calcPr calcId="152511"/>
  <fileRecoveryPr autoRecover="0"/>
</workbook>
</file>

<file path=xl/calcChain.xml><?xml version="1.0" encoding="utf-8"?>
<calcChain xmlns="http://schemas.openxmlformats.org/spreadsheetml/2006/main">
  <c r="R486" i="8" l="1"/>
  <c r="R487" i="8"/>
  <c r="R486" i="9"/>
  <c r="R487" i="9"/>
  <c r="O613" i="8"/>
  <c r="P613" i="8"/>
  <c r="Q613" i="8"/>
  <c r="N613" i="8"/>
  <c r="O613" i="9"/>
  <c r="P613" i="9"/>
  <c r="Q613" i="9"/>
  <c r="N613" i="9"/>
  <c r="M613" i="8"/>
  <c r="L613" i="8"/>
  <c r="R612" i="8"/>
  <c r="R611" i="8"/>
  <c r="R610" i="8"/>
  <c r="R609" i="8"/>
  <c r="R608" i="8"/>
  <c r="R607" i="8"/>
  <c r="R606" i="8"/>
  <c r="R605" i="8"/>
  <c r="R604" i="8"/>
  <c r="R603" i="8"/>
  <c r="R602" i="8"/>
  <c r="R601" i="8"/>
  <c r="R600" i="8"/>
  <c r="R599" i="8"/>
  <c r="R598" i="8"/>
  <c r="R597" i="8"/>
  <c r="R596" i="8"/>
  <c r="R595" i="8"/>
  <c r="R594" i="8"/>
  <c r="R593" i="8"/>
  <c r="R592" i="8"/>
  <c r="R591" i="8"/>
  <c r="R590" i="8"/>
  <c r="R589" i="8"/>
  <c r="R588" i="8"/>
  <c r="R587" i="8"/>
  <c r="R586" i="8"/>
  <c r="R585" i="8"/>
  <c r="R584" i="8"/>
  <c r="R583" i="8"/>
  <c r="R582" i="8"/>
  <c r="R581" i="8"/>
  <c r="R580" i="8"/>
  <c r="R579" i="8"/>
  <c r="R578" i="8"/>
  <c r="R577" i="8"/>
  <c r="R576" i="8"/>
  <c r="R575" i="8"/>
  <c r="R574" i="8"/>
  <c r="R573" i="8"/>
  <c r="R572" i="8"/>
  <c r="R571" i="8"/>
  <c r="R570" i="8"/>
  <c r="R569" i="8"/>
  <c r="R568" i="8"/>
  <c r="R567" i="8"/>
  <c r="R566" i="8"/>
  <c r="R565" i="8"/>
  <c r="R564" i="8"/>
  <c r="R563" i="8"/>
  <c r="R562" i="8"/>
  <c r="R561" i="8"/>
  <c r="R560" i="8"/>
  <c r="R559" i="8"/>
  <c r="R558" i="8"/>
  <c r="R557" i="8"/>
  <c r="R556" i="8"/>
  <c r="R555" i="8"/>
  <c r="R554" i="8"/>
  <c r="R553" i="8"/>
  <c r="R552" i="8"/>
  <c r="R551" i="8"/>
  <c r="R550" i="8"/>
  <c r="R549" i="8"/>
  <c r="R548" i="8"/>
  <c r="R547" i="8"/>
  <c r="R546" i="8"/>
  <c r="R545" i="8"/>
  <c r="R544" i="8"/>
  <c r="R543" i="8"/>
  <c r="R542" i="8"/>
  <c r="R541" i="8"/>
  <c r="R540" i="8"/>
  <c r="R539" i="8"/>
  <c r="R538" i="8"/>
  <c r="R537" i="8"/>
  <c r="R536" i="8"/>
  <c r="R535" i="8"/>
  <c r="R534" i="8"/>
  <c r="R533" i="8"/>
  <c r="R532" i="8"/>
  <c r="R531" i="8"/>
  <c r="R530" i="8"/>
  <c r="R529" i="8"/>
  <c r="R528" i="8"/>
  <c r="R527" i="8"/>
  <c r="R526" i="8"/>
  <c r="R525" i="8"/>
  <c r="R524" i="8"/>
  <c r="R523" i="8"/>
  <c r="R522" i="8"/>
  <c r="R521" i="8"/>
  <c r="R520" i="8"/>
  <c r="R519" i="8"/>
  <c r="R518" i="8"/>
  <c r="R517" i="8"/>
  <c r="R516" i="8"/>
  <c r="R515" i="8"/>
  <c r="R514" i="8"/>
  <c r="R513" i="8"/>
  <c r="R512" i="8"/>
  <c r="R511" i="8"/>
  <c r="R510" i="8"/>
  <c r="R509" i="8"/>
  <c r="R508" i="8"/>
  <c r="R507" i="8"/>
  <c r="R506" i="8"/>
  <c r="R505" i="8"/>
  <c r="R504" i="8"/>
  <c r="R503" i="8"/>
  <c r="R502" i="8"/>
  <c r="R501" i="8"/>
  <c r="R500" i="8"/>
  <c r="R499" i="8"/>
  <c r="R498" i="8"/>
  <c r="R497" i="8"/>
  <c r="R496" i="8"/>
  <c r="R495" i="8"/>
  <c r="R494" i="8"/>
  <c r="R493" i="8"/>
  <c r="R492" i="8"/>
  <c r="R491" i="8"/>
  <c r="R490" i="8"/>
  <c r="R489" i="8"/>
  <c r="R488" i="8"/>
  <c r="R485" i="8"/>
  <c r="R484" i="8"/>
  <c r="R483" i="8"/>
  <c r="R482" i="8"/>
  <c r="R481" i="8"/>
  <c r="R480" i="8"/>
  <c r="R479" i="8"/>
  <c r="R478" i="8"/>
  <c r="R477" i="8"/>
  <c r="R476" i="8"/>
  <c r="R475" i="8"/>
  <c r="R474" i="8"/>
  <c r="R473" i="8"/>
  <c r="R472" i="8"/>
  <c r="R471" i="8"/>
  <c r="R470" i="8"/>
  <c r="R469" i="8"/>
  <c r="R468" i="8"/>
  <c r="R467" i="8"/>
  <c r="R466" i="8"/>
  <c r="R465" i="8"/>
  <c r="R464" i="8"/>
  <c r="R463" i="8"/>
  <c r="R462" i="8"/>
  <c r="R461" i="8"/>
  <c r="R460" i="8"/>
  <c r="R459" i="8"/>
  <c r="R458" i="8"/>
  <c r="R457" i="8"/>
  <c r="R456" i="8"/>
  <c r="R455" i="8"/>
  <c r="R454" i="8"/>
  <c r="R453" i="8"/>
  <c r="R611" i="9"/>
  <c r="R612" i="9"/>
  <c r="R572" i="9"/>
  <c r="R570" i="9"/>
  <c r="R571" i="9"/>
  <c r="R557" i="9"/>
  <c r="R558" i="9"/>
  <c r="R559" i="9"/>
  <c r="R560" i="9"/>
  <c r="R561" i="9"/>
  <c r="R562" i="9"/>
  <c r="R563" i="9"/>
  <c r="R564" i="9"/>
  <c r="R565" i="9"/>
  <c r="R566" i="9"/>
  <c r="R567" i="9"/>
  <c r="R568" i="9"/>
  <c r="R569" i="9"/>
  <c r="R573" i="9"/>
  <c r="R574" i="9"/>
  <c r="R507" i="9"/>
  <c r="R542" i="9"/>
  <c r="R543" i="9"/>
  <c r="R523" i="9"/>
  <c r="R524" i="9"/>
  <c r="R525" i="9"/>
  <c r="R526" i="9"/>
  <c r="R613" i="8" l="1"/>
  <c r="R453" i="9"/>
  <c r="O979" i="8"/>
  <c r="O891" i="8"/>
  <c r="O879" i="8"/>
  <c r="O874" i="8"/>
  <c r="O770" i="8"/>
  <c r="O768" i="8"/>
  <c r="O757" i="8"/>
  <c r="O751" i="8"/>
  <c r="O742" i="8"/>
  <c r="O725" i="8"/>
  <c r="O698" i="8"/>
  <c r="O696" i="8"/>
  <c r="O694" i="8"/>
  <c r="O692" i="8"/>
  <c r="O688" i="8"/>
  <c r="O452" i="8"/>
  <c r="O386" i="8"/>
  <c r="O383" i="8"/>
  <c r="O381" i="8"/>
  <c r="O377" i="8"/>
  <c r="O278" i="8"/>
  <c r="O261" i="8"/>
  <c r="O208" i="8"/>
  <c r="O11" i="8"/>
  <c r="O9" i="8"/>
  <c r="O9" i="9"/>
  <c r="O11" i="9"/>
  <c r="O208" i="9"/>
  <c r="O378" i="9" s="1"/>
  <c r="O261" i="9"/>
  <c r="O278" i="9"/>
  <c r="O377" i="9"/>
  <c r="O381" i="9"/>
  <c r="O383" i="9"/>
  <c r="O386" i="9"/>
  <c r="O452" i="9"/>
  <c r="O688" i="9"/>
  <c r="O692" i="9"/>
  <c r="O694" i="9"/>
  <c r="O696" i="9"/>
  <c r="O698" i="9"/>
  <c r="O725" i="9"/>
  <c r="O742" i="9"/>
  <c r="O751" i="9"/>
  <c r="O757" i="9"/>
  <c r="O768" i="9"/>
  <c r="O770" i="9"/>
  <c r="O874" i="9"/>
  <c r="O879" i="9"/>
  <c r="O891" i="9"/>
  <c r="O979" i="9"/>
  <c r="O689" i="8" l="1"/>
  <c r="O743" i="8"/>
  <c r="O980" i="8"/>
  <c r="O378" i="8"/>
  <c r="O743" i="9"/>
  <c r="O980" i="9"/>
  <c r="O689" i="9"/>
  <c r="R883" i="9"/>
  <c r="R878" i="8"/>
  <c r="R877" i="8"/>
  <c r="R877" i="9"/>
  <c r="O982" i="8" l="1"/>
  <c r="O982" i="9"/>
  <c r="P742" i="8"/>
  <c r="Q742" i="8"/>
  <c r="N742" i="8"/>
  <c r="R741" i="8"/>
  <c r="R740" i="8"/>
  <c r="R739" i="8"/>
  <c r="R738" i="8"/>
  <c r="R737" i="8"/>
  <c r="R736" i="8"/>
  <c r="R735" i="8"/>
  <c r="R734" i="8"/>
  <c r="R733" i="8"/>
  <c r="R732" i="8"/>
  <c r="R731" i="8"/>
  <c r="R730" i="8"/>
  <c r="R729" i="8"/>
  <c r="R728" i="8"/>
  <c r="R727" i="8"/>
  <c r="R726" i="8"/>
  <c r="R741" i="9"/>
  <c r="N742" i="9"/>
  <c r="R731" i="9"/>
  <c r="Q452" i="8"/>
  <c r="P452" i="8"/>
  <c r="N452" i="8"/>
  <c r="M452" i="8"/>
  <c r="R451" i="8"/>
  <c r="R450" i="8"/>
  <c r="R449" i="8"/>
  <c r="R448" i="8"/>
  <c r="R447" i="8"/>
  <c r="R446" i="8"/>
  <c r="R445" i="8"/>
  <c r="R444" i="8"/>
  <c r="R443" i="8"/>
  <c r="R442" i="8"/>
  <c r="R441" i="8"/>
  <c r="R440" i="8"/>
  <c r="R439" i="8"/>
  <c r="R438" i="8"/>
  <c r="R437" i="8"/>
  <c r="R436" i="8"/>
  <c r="R435" i="8"/>
  <c r="R434" i="8"/>
  <c r="R433" i="8"/>
  <c r="R432" i="8"/>
  <c r="R431" i="8"/>
  <c r="R430" i="8"/>
  <c r="R429" i="8"/>
  <c r="R428" i="8"/>
  <c r="R427" i="8"/>
  <c r="R426" i="8"/>
  <c r="R425" i="8"/>
  <c r="R424" i="8"/>
  <c r="R423" i="8"/>
  <c r="R422" i="8"/>
  <c r="R421" i="8"/>
  <c r="R420" i="8"/>
  <c r="R419" i="8"/>
  <c r="R418" i="8"/>
  <c r="R417" i="8"/>
  <c r="R416" i="8"/>
  <c r="R415" i="8"/>
  <c r="R414" i="8"/>
  <c r="R413" i="8"/>
  <c r="R412" i="8"/>
  <c r="R411" i="8"/>
  <c r="R410" i="8"/>
  <c r="R409" i="8"/>
  <c r="R408" i="8"/>
  <c r="R407" i="8"/>
  <c r="R406" i="8"/>
  <c r="R405" i="8"/>
  <c r="R404" i="8"/>
  <c r="R403" i="8"/>
  <c r="R402" i="8"/>
  <c r="R401" i="8"/>
  <c r="R400" i="8"/>
  <c r="R399" i="8"/>
  <c r="R398" i="8"/>
  <c r="R397" i="8"/>
  <c r="R396" i="8"/>
  <c r="R395" i="8"/>
  <c r="R394" i="8"/>
  <c r="R393" i="8"/>
  <c r="R392" i="8"/>
  <c r="R391" i="8"/>
  <c r="R390" i="8"/>
  <c r="R389" i="8"/>
  <c r="R388" i="8"/>
  <c r="R387" i="8"/>
  <c r="R416" i="9"/>
  <c r="R417" i="9"/>
  <c r="R418" i="9"/>
  <c r="R419" i="9"/>
  <c r="R420" i="9"/>
  <c r="R421" i="9"/>
  <c r="R742" i="8" l="1"/>
  <c r="R452" i="8"/>
  <c r="P452" i="9" l="1"/>
  <c r="Q452" i="9"/>
  <c r="N452" i="9"/>
  <c r="M452" i="9"/>
  <c r="R392" i="9"/>
  <c r="R448" i="9"/>
  <c r="R449" i="9"/>
  <c r="R450" i="9"/>
  <c r="R451" i="9"/>
  <c r="R447" i="9"/>
  <c r="R438" i="9"/>
  <c r="R439" i="9"/>
  <c r="R440" i="9"/>
  <c r="R441" i="9"/>
  <c r="R437" i="9"/>
  <c r="R398" i="9"/>
  <c r="R399" i="9"/>
  <c r="R400" i="9"/>
  <c r="R397" i="9"/>
  <c r="Q208" i="8"/>
  <c r="P208" i="8"/>
  <c r="N208" i="8"/>
  <c r="M208" i="8"/>
  <c r="L208" i="8"/>
  <c r="R207" i="8"/>
  <c r="R206" i="8"/>
  <c r="R205" i="8"/>
  <c r="R204" i="8"/>
  <c r="R203" i="8"/>
  <c r="R202" i="8"/>
  <c r="R201" i="8"/>
  <c r="R200" i="8"/>
  <c r="R199" i="8"/>
  <c r="R198" i="8"/>
  <c r="R197" i="8"/>
  <c r="R196" i="8"/>
  <c r="R195" i="8"/>
  <c r="R194" i="8"/>
  <c r="R193" i="8"/>
  <c r="R192" i="8"/>
  <c r="R191" i="8"/>
  <c r="R190" i="8"/>
  <c r="R189" i="8"/>
  <c r="R188" i="8"/>
  <c r="R187" i="8"/>
  <c r="R186" i="8"/>
  <c r="R185" i="8"/>
  <c r="R184" i="8"/>
  <c r="R183" i="8"/>
  <c r="R182" i="8"/>
  <c r="R181" i="8"/>
  <c r="R180" i="8"/>
  <c r="R179" i="8"/>
  <c r="R178" i="8"/>
  <c r="R177" i="8"/>
  <c r="R176" i="8"/>
  <c r="R175" i="8"/>
  <c r="R174" i="8"/>
  <c r="R173" i="8"/>
  <c r="R172" i="8"/>
  <c r="R171" i="8"/>
  <c r="R170" i="8"/>
  <c r="R169" i="8"/>
  <c r="R168" i="8"/>
  <c r="R167" i="8"/>
  <c r="R166" i="8"/>
  <c r="R165" i="8"/>
  <c r="R164" i="8"/>
  <c r="R163" i="8"/>
  <c r="R162" i="8"/>
  <c r="R161" i="8"/>
  <c r="R160" i="8"/>
  <c r="R159" i="8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95" i="9"/>
  <c r="R196" i="9"/>
  <c r="R197" i="9"/>
  <c r="R198" i="9"/>
  <c r="R199" i="9"/>
  <c r="R200" i="9"/>
  <c r="R201" i="9"/>
  <c r="R202" i="9"/>
  <c r="R203" i="9"/>
  <c r="R204" i="9"/>
  <c r="R205" i="9"/>
  <c r="R206" i="9"/>
  <c r="R207" i="9"/>
  <c r="R194" i="9"/>
  <c r="R193" i="9"/>
  <c r="R176" i="9"/>
  <c r="R177" i="9"/>
  <c r="R178" i="9"/>
  <c r="R179" i="9"/>
  <c r="R180" i="9"/>
  <c r="R181" i="9"/>
  <c r="R182" i="9"/>
  <c r="R183" i="9"/>
  <c r="R184" i="9"/>
  <c r="R185" i="9"/>
  <c r="R186" i="9"/>
  <c r="R187" i="9"/>
  <c r="R188" i="9"/>
  <c r="R189" i="9"/>
  <c r="R190" i="9"/>
  <c r="R191" i="9"/>
  <c r="R192" i="9"/>
  <c r="R175" i="9"/>
  <c r="R174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R173" i="9"/>
  <c r="R156" i="9"/>
  <c r="R155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39" i="9"/>
  <c r="R138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22" i="9"/>
  <c r="R121" i="9"/>
  <c r="R208" i="8" l="1"/>
  <c r="Q757" i="8" l="1"/>
  <c r="P757" i="8"/>
  <c r="N757" i="8"/>
  <c r="M757" i="8"/>
  <c r="L757" i="8"/>
  <c r="R756" i="8"/>
  <c r="R755" i="8"/>
  <c r="R754" i="8"/>
  <c r="R753" i="8"/>
  <c r="R752" i="8"/>
  <c r="Q751" i="8"/>
  <c r="P751" i="8"/>
  <c r="N751" i="8"/>
  <c r="M751" i="8"/>
  <c r="L751" i="8"/>
  <c r="R750" i="8"/>
  <c r="R749" i="8"/>
  <c r="R748" i="8"/>
  <c r="R747" i="8"/>
  <c r="R746" i="8"/>
  <c r="R745" i="8"/>
  <c r="R753" i="9"/>
  <c r="R754" i="9"/>
  <c r="R755" i="9"/>
  <c r="R756" i="9"/>
  <c r="N757" i="9"/>
  <c r="P757" i="9"/>
  <c r="Q757" i="9"/>
  <c r="M757" i="9"/>
  <c r="N751" i="9"/>
  <c r="P751" i="9"/>
  <c r="Q751" i="9"/>
  <c r="M751" i="9"/>
  <c r="R746" i="9"/>
  <c r="R747" i="9"/>
  <c r="R748" i="9"/>
  <c r="R749" i="9"/>
  <c r="R750" i="9"/>
  <c r="R745" i="9"/>
  <c r="L751" i="9"/>
  <c r="R751" i="8" l="1"/>
  <c r="R757" i="8"/>
  <c r="R751" i="9"/>
  <c r="L770" i="8"/>
  <c r="M770" i="8"/>
  <c r="N770" i="8"/>
  <c r="P770" i="8"/>
  <c r="Q770" i="8"/>
  <c r="N891" i="8"/>
  <c r="P891" i="8"/>
  <c r="Q891" i="8"/>
  <c r="M891" i="8"/>
  <c r="R890" i="8"/>
  <c r="R888" i="8"/>
  <c r="R887" i="8"/>
  <c r="R886" i="8"/>
  <c r="R885" i="8"/>
  <c r="R884" i="8"/>
  <c r="R883" i="8"/>
  <c r="R882" i="8"/>
  <c r="R881" i="8"/>
  <c r="R880" i="8"/>
  <c r="N891" i="9"/>
  <c r="P891" i="9"/>
  <c r="Q891" i="9"/>
  <c r="M891" i="9"/>
  <c r="R890" i="9"/>
  <c r="R888" i="9"/>
  <c r="R887" i="9"/>
  <c r="R886" i="9"/>
  <c r="R885" i="9"/>
  <c r="R884" i="9"/>
  <c r="R882" i="9"/>
  <c r="R881" i="9"/>
  <c r="R880" i="9"/>
  <c r="R770" i="8" l="1"/>
  <c r="R891" i="8"/>
  <c r="R891" i="9"/>
  <c r="R835" i="9"/>
  <c r="N377" i="9" l="1"/>
  <c r="P377" i="9"/>
  <c r="Q377" i="9"/>
  <c r="M377" i="9"/>
  <c r="N377" i="8"/>
  <c r="P377" i="8"/>
  <c r="M377" i="8"/>
  <c r="R376" i="8"/>
  <c r="R375" i="9"/>
  <c r="R376" i="9"/>
  <c r="R377" i="8" l="1"/>
  <c r="R892" i="8" l="1"/>
  <c r="R893" i="8"/>
  <c r="R894" i="8"/>
  <c r="R895" i="8"/>
  <c r="R896" i="8"/>
  <c r="R897" i="8"/>
  <c r="R898" i="8"/>
  <c r="R899" i="8"/>
  <c r="R900" i="8"/>
  <c r="R901" i="8"/>
  <c r="R902" i="8"/>
  <c r="R903" i="8"/>
  <c r="R904" i="8"/>
  <c r="R905" i="8"/>
  <c r="R906" i="8"/>
  <c r="R907" i="8"/>
  <c r="R908" i="8"/>
  <c r="R909" i="8"/>
  <c r="R910" i="8"/>
  <c r="R911" i="8"/>
  <c r="R912" i="8"/>
  <c r="R913" i="8"/>
  <c r="R914" i="8"/>
  <c r="R915" i="8"/>
  <c r="R916" i="8"/>
  <c r="R917" i="8"/>
  <c r="R918" i="8"/>
  <c r="R919" i="8"/>
  <c r="R920" i="8"/>
  <c r="R921" i="8"/>
  <c r="R922" i="8"/>
  <c r="R923" i="8"/>
  <c r="R924" i="8"/>
  <c r="R925" i="8"/>
  <c r="R926" i="8"/>
  <c r="R927" i="8"/>
  <c r="R928" i="8"/>
  <c r="R929" i="8"/>
  <c r="R930" i="8"/>
  <c r="R931" i="8"/>
  <c r="R932" i="8"/>
  <c r="R933" i="8"/>
  <c r="R934" i="8"/>
  <c r="R935" i="8"/>
  <c r="R936" i="8"/>
  <c r="R937" i="8"/>
  <c r="R938" i="8"/>
  <c r="R939" i="8"/>
  <c r="R940" i="8"/>
  <c r="R941" i="8"/>
  <c r="R942" i="8"/>
  <c r="R943" i="8"/>
  <c r="R944" i="8"/>
  <c r="R945" i="8"/>
  <c r="R946" i="8"/>
  <c r="R947" i="8"/>
  <c r="R948" i="8"/>
  <c r="R949" i="8"/>
  <c r="R950" i="8"/>
  <c r="R951" i="8"/>
  <c r="R952" i="8"/>
  <c r="R953" i="8"/>
  <c r="R954" i="8"/>
  <c r="R955" i="8"/>
  <c r="R956" i="8"/>
  <c r="R957" i="8"/>
  <c r="R958" i="8"/>
  <c r="R959" i="8"/>
  <c r="R960" i="8"/>
  <c r="R961" i="8"/>
  <c r="R962" i="8"/>
  <c r="R963" i="8"/>
  <c r="R964" i="8"/>
  <c r="R965" i="8"/>
  <c r="R966" i="8"/>
  <c r="R967" i="8"/>
  <c r="R968" i="8"/>
  <c r="R969" i="8"/>
  <c r="R970" i="8"/>
  <c r="R971" i="8"/>
  <c r="R972" i="8"/>
  <c r="R973" i="8"/>
  <c r="R974" i="8"/>
  <c r="R975" i="8"/>
  <c r="R976" i="8"/>
  <c r="R977" i="8"/>
  <c r="R978" i="8"/>
  <c r="N979" i="8"/>
  <c r="P979" i="8"/>
  <c r="Q979" i="8"/>
  <c r="M979" i="8"/>
  <c r="N979" i="9"/>
  <c r="P979" i="9"/>
  <c r="Q979" i="9"/>
  <c r="M979" i="9"/>
  <c r="R892" i="9"/>
  <c r="R893" i="9"/>
  <c r="R894" i="9"/>
  <c r="R895" i="9"/>
  <c r="R896" i="9"/>
  <c r="R897" i="9"/>
  <c r="R898" i="9"/>
  <c r="R899" i="9"/>
  <c r="R900" i="9"/>
  <c r="R901" i="9"/>
  <c r="R902" i="9"/>
  <c r="R903" i="9"/>
  <c r="R904" i="9"/>
  <c r="R905" i="9"/>
  <c r="R906" i="9"/>
  <c r="R907" i="9"/>
  <c r="R908" i="9"/>
  <c r="R909" i="9"/>
  <c r="R910" i="9"/>
  <c r="R911" i="9"/>
  <c r="R912" i="9"/>
  <c r="R913" i="9"/>
  <c r="R914" i="9"/>
  <c r="R915" i="9"/>
  <c r="R916" i="9"/>
  <c r="R917" i="9"/>
  <c r="R918" i="9"/>
  <c r="R919" i="9"/>
  <c r="R920" i="9"/>
  <c r="R921" i="9"/>
  <c r="R922" i="9"/>
  <c r="R923" i="9"/>
  <c r="R924" i="9"/>
  <c r="R925" i="9"/>
  <c r="R926" i="9"/>
  <c r="R927" i="9"/>
  <c r="R928" i="9"/>
  <c r="R929" i="9"/>
  <c r="R930" i="9"/>
  <c r="R931" i="9"/>
  <c r="R932" i="9"/>
  <c r="R933" i="9"/>
  <c r="R934" i="9"/>
  <c r="R935" i="9"/>
  <c r="R936" i="9"/>
  <c r="R937" i="9"/>
  <c r="R938" i="9"/>
  <c r="R939" i="9"/>
  <c r="R940" i="9"/>
  <c r="R941" i="9"/>
  <c r="R942" i="9"/>
  <c r="R943" i="9"/>
  <c r="R944" i="9"/>
  <c r="R945" i="9"/>
  <c r="R946" i="9"/>
  <c r="R947" i="9"/>
  <c r="R948" i="9"/>
  <c r="R949" i="9"/>
  <c r="R950" i="9"/>
  <c r="R951" i="9"/>
  <c r="R952" i="9"/>
  <c r="R953" i="9"/>
  <c r="R954" i="9"/>
  <c r="R955" i="9"/>
  <c r="R956" i="9"/>
  <c r="R957" i="9"/>
  <c r="R958" i="9"/>
  <c r="R959" i="9"/>
  <c r="R960" i="9"/>
  <c r="R961" i="9"/>
  <c r="R962" i="9"/>
  <c r="R963" i="9"/>
  <c r="R964" i="9"/>
  <c r="R965" i="9"/>
  <c r="R966" i="9"/>
  <c r="R967" i="9"/>
  <c r="R968" i="9"/>
  <c r="R969" i="9"/>
  <c r="R970" i="9"/>
  <c r="R971" i="9"/>
  <c r="R972" i="9"/>
  <c r="R973" i="9"/>
  <c r="R974" i="9"/>
  <c r="R975" i="9"/>
  <c r="R976" i="9"/>
  <c r="R977" i="9"/>
  <c r="R978" i="9"/>
  <c r="R979" i="8" l="1"/>
  <c r="R979" i="9"/>
  <c r="M770" i="9"/>
  <c r="P874" i="8"/>
  <c r="Q874" i="8"/>
  <c r="M874" i="8"/>
  <c r="R771" i="8"/>
  <c r="R772" i="8"/>
  <c r="R773" i="8"/>
  <c r="R774" i="8"/>
  <c r="R775" i="8"/>
  <c r="R776" i="8"/>
  <c r="R777" i="8"/>
  <c r="R778" i="8"/>
  <c r="R779" i="8"/>
  <c r="R780" i="8"/>
  <c r="R781" i="8"/>
  <c r="R782" i="8"/>
  <c r="R783" i="8"/>
  <c r="R784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R803" i="8"/>
  <c r="R804" i="8"/>
  <c r="R805" i="8"/>
  <c r="R806" i="8"/>
  <c r="R807" i="8"/>
  <c r="R808" i="8"/>
  <c r="R809" i="8"/>
  <c r="R810" i="8"/>
  <c r="R811" i="8"/>
  <c r="R812" i="8"/>
  <c r="R813" i="8"/>
  <c r="R814" i="8"/>
  <c r="R815" i="8"/>
  <c r="R816" i="8"/>
  <c r="R817" i="8"/>
  <c r="R818" i="8"/>
  <c r="R819" i="8"/>
  <c r="R820" i="8"/>
  <c r="R821" i="8"/>
  <c r="R822" i="8"/>
  <c r="R823" i="8"/>
  <c r="R824" i="8"/>
  <c r="R825" i="8"/>
  <c r="R826" i="8"/>
  <c r="R827" i="8"/>
  <c r="R828" i="8"/>
  <c r="R829" i="8"/>
  <c r="R830" i="8"/>
  <c r="R832" i="8"/>
  <c r="R833" i="8"/>
  <c r="R834" i="8"/>
  <c r="R835" i="8"/>
  <c r="R836" i="8"/>
  <c r="R837" i="8"/>
  <c r="R838" i="8"/>
  <c r="R839" i="8"/>
  <c r="R840" i="8"/>
  <c r="R841" i="8"/>
  <c r="R842" i="8"/>
  <c r="R843" i="8"/>
  <c r="R844" i="8"/>
  <c r="R845" i="8"/>
  <c r="R846" i="8"/>
  <c r="R847" i="8"/>
  <c r="R848" i="8"/>
  <c r="R849" i="8"/>
  <c r="R850" i="8"/>
  <c r="R851" i="8"/>
  <c r="R852" i="8"/>
  <c r="R853" i="8"/>
  <c r="R854" i="8"/>
  <c r="R855" i="8"/>
  <c r="R856" i="8"/>
  <c r="R857" i="8"/>
  <c r="R858" i="8"/>
  <c r="R859" i="8"/>
  <c r="R860" i="8"/>
  <c r="R861" i="8"/>
  <c r="R862" i="8"/>
  <c r="R863" i="8"/>
  <c r="R864" i="8"/>
  <c r="R865" i="8"/>
  <c r="R866" i="8"/>
  <c r="R867" i="8"/>
  <c r="R868" i="8"/>
  <c r="R869" i="8"/>
  <c r="R870" i="8"/>
  <c r="R871" i="8"/>
  <c r="R872" i="8"/>
  <c r="R873" i="8"/>
  <c r="N874" i="8"/>
  <c r="R831" i="8" l="1"/>
  <c r="R874" i="8"/>
  <c r="N874" i="9" l="1"/>
  <c r="P874" i="9"/>
  <c r="Q874" i="9"/>
  <c r="M874" i="9"/>
  <c r="R771" i="9"/>
  <c r="R772" i="9"/>
  <c r="R773" i="9"/>
  <c r="R774" i="9"/>
  <c r="R775" i="9"/>
  <c r="R776" i="9"/>
  <c r="R777" i="9"/>
  <c r="R778" i="9"/>
  <c r="R779" i="9"/>
  <c r="R780" i="9"/>
  <c r="R781" i="9"/>
  <c r="R782" i="9"/>
  <c r="R783" i="9"/>
  <c r="R784" i="9"/>
  <c r="R785" i="9"/>
  <c r="R786" i="9"/>
  <c r="R787" i="9"/>
  <c r="R788" i="9"/>
  <c r="R789" i="9"/>
  <c r="R790" i="9"/>
  <c r="R791" i="9"/>
  <c r="R792" i="9"/>
  <c r="R793" i="9"/>
  <c r="R794" i="9"/>
  <c r="R795" i="9"/>
  <c r="R796" i="9"/>
  <c r="R797" i="9"/>
  <c r="R798" i="9"/>
  <c r="R799" i="9"/>
  <c r="R800" i="9"/>
  <c r="R801" i="9"/>
  <c r="R802" i="9"/>
  <c r="R803" i="9"/>
  <c r="R804" i="9"/>
  <c r="R805" i="9"/>
  <c r="R806" i="9"/>
  <c r="R807" i="9"/>
  <c r="R808" i="9"/>
  <c r="R809" i="9"/>
  <c r="R810" i="9"/>
  <c r="R811" i="9"/>
  <c r="R812" i="9"/>
  <c r="R813" i="9"/>
  <c r="R814" i="9"/>
  <c r="R815" i="9"/>
  <c r="R816" i="9"/>
  <c r="R817" i="9"/>
  <c r="R818" i="9"/>
  <c r="R819" i="9"/>
  <c r="R820" i="9"/>
  <c r="R821" i="9"/>
  <c r="R822" i="9"/>
  <c r="R823" i="9"/>
  <c r="R824" i="9"/>
  <c r="R825" i="9"/>
  <c r="R826" i="9"/>
  <c r="R827" i="9"/>
  <c r="R828" i="9"/>
  <c r="R829" i="9"/>
  <c r="R830" i="9"/>
  <c r="R831" i="9"/>
  <c r="R832" i="9"/>
  <c r="R833" i="9"/>
  <c r="R834" i="9"/>
  <c r="R836" i="9"/>
  <c r="R837" i="9"/>
  <c r="R838" i="9"/>
  <c r="R839" i="9"/>
  <c r="R840" i="9"/>
  <c r="R841" i="9"/>
  <c r="R842" i="9"/>
  <c r="R843" i="9"/>
  <c r="R844" i="9"/>
  <c r="R845" i="9"/>
  <c r="R846" i="9"/>
  <c r="R847" i="9"/>
  <c r="R848" i="9"/>
  <c r="R849" i="9"/>
  <c r="R850" i="9"/>
  <c r="R851" i="9"/>
  <c r="R852" i="9"/>
  <c r="R853" i="9"/>
  <c r="R854" i="9"/>
  <c r="R855" i="9"/>
  <c r="R856" i="9"/>
  <c r="R857" i="9"/>
  <c r="R858" i="9"/>
  <c r="R859" i="9"/>
  <c r="R860" i="9"/>
  <c r="R861" i="9"/>
  <c r="R862" i="9"/>
  <c r="R863" i="9"/>
  <c r="R864" i="9"/>
  <c r="R865" i="9"/>
  <c r="R866" i="9"/>
  <c r="R867" i="9"/>
  <c r="R868" i="9"/>
  <c r="R869" i="9"/>
  <c r="R870" i="9"/>
  <c r="R871" i="9"/>
  <c r="R872" i="9"/>
  <c r="R873" i="9"/>
  <c r="R874" i="9" l="1"/>
  <c r="R209" i="9" l="1"/>
  <c r="R210" i="9"/>
  <c r="R211" i="9"/>
  <c r="R212" i="9"/>
  <c r="R213" i="9"/>
  <c r="R214" i="9"/>
  <c r="R215" i="9"/>
  <c r="R216" i="9"/>
  <c r="R217" i="9"/>
  <c r="R218" i="9"/>
  <c r="R219" i="9"/>
  <c r="R220" i="9"/>
  <c r="R221" i="9"/>
  <c r="R222" i="9"/>
  <c r="R223" i="9"/>
  <c r="R224" i="9"/>
  <c r="R225" i="9"/>
  <c r="R226" i="9"/>
  <c r="R227" i="9"/>
  <c r="R228" i="9"/>
  <c r="R229" i="9"/>
  <c r="R230" i="9"/>
  <c r="R231" i="9"/>
  <c r="R232" i="9"/>
  <c r="R233" i="9"/>
  <c r="R234" i="9"/>
  <c r="R235" i="9"/>
  <c r="R236" i="9"/>
  <c r="R237" i="9"/>
  <c r="R238" i="9"/>
  <c r="R239" i="9"/>
  <c r="R240" i="9"/>
  <c r="R241" i="9"/>
  <c r="R242" i="9"/>
  <c r="R243" i="9"/>
  <c r="R244" i="9"/>
  <c r="R245" i="9"/>
  <c r="R246" i="9"/>
  <c r="R247" i="9"/>
  <c r="R248" i="9"/>
  <c r="R249" i="9"/>
  <c r="R250" i="9"/>
  <c r="R251" i="9"/>
  <c r="R252" i="9"/>
  <c r="R253" i="9"/>
  <c r="R254" i="9"/>
  <c r="R255" i="9"/>
  <c r="R256" i="9"/>
  <c r="R257" i="9"/>
  <c r="R258" i="9"/>
  <c r="R259" i="9"/>
  <c r="R260" i="9"/>
  <c r="N261" i="9"/>
  <c r="P261" i="9"/>
  <c r="Q261" i="9"/>
  <c r="M261" i="9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N261" i="8"/>
  <c r="P261" i="8"/>
  <c r="Q261" i="8"/>
  <c r="M261" i="8"/>
  <c r="R680" i="8"/>
  <c r="R679" i="8"/>
  <c r="R678" i="8"/>
  <c r="R677" i="8"/>
  <c r="R676" i="8"/>
  <c r="R675" i="8"/>
  <c r="R674" i="8"/>
  <c r="R673" i="8"/>
  <c r="R673" i="9"/>
  <c r="R674" i="9"/>
  <c r="R675" i="9"/>
  <c r="R676" i="9"/>
  <c r="R677" i="9"/>
  <c r="R678" i="9"/>
  <c r="R679" i="9"/>
  <c r="R680" i="9"/>
  <c r="M688" i="9"/>
  <c r="R261" i="8" l="1"/>
  <c r="R261" i="9"/>
  <c r="R758" i="8"/>
  <c r="R759" i="8"/>
  <c r="R760" i="8"/>
  <c r="R761" i="8"/>
  <c r="R762" i="8"/>
  <c r="R763" i="8"/>
  <c r="R764" i="8"/>
  <c r="R765" i="8"/>
  <c r="R766" i="8"/>
  <c r="R767" i="8"/>
  <c r="R769" i="8"/>
  <c r="R875" i="8"/>
  <c r="R876" i="8"/>
  <c r="N879" i="8"/>
  <c r="P879" i="8"/>
  <c r="Q879" i="8"/>
  <c r="M879" i="8"/>
  <c r="R752" i="9"/>
  <c r="R757" i="9" s="1"/>
  <c r="R758" i="9"/>
  <c r="R759" i="9"/>
  <c r="R760" i="9"/>
  <c r="R761" i="9"/>
  <c r="R762" i="9"/>
  <c r="R763" i="9"/>
  <c r="R764" i="9"/>
  <c r="R765" i="9"/>
  <c r="R766" i="9"/>
  <c r="R767" i="9"/>
  <c r="R769" i="9"/>
  <c r="R875" i="9"/>
  <c r="R876" i="9"/>
  <c r="R878" i="9"/>
  <c r="N768" i="8"/>
  <c r="P768" i="8"/>
  <c r="Q768" i="8"/>
  <c r="M768" i="8"/>
  <c r="N879" i="9"/>
  <c r="P879" i="9"/>
  <c r="Q879" i="9"/>
  <c r="M879" i="9"/>
  <c r="Q980" i="8" l="1"/>
  <c r="P980" i="8"/>
  <c r="M980" i="8"/>
  <c r="N980" i="8"/>
  <c r="R879" i="8"/>
  <c r="R879" i="9"/>
  <c r="R768" i="8"/>
  <c r="N770" i="9"/>
  <c r="P770" i="9"/>
  <c r="Q770" i="9"/>
  <c r="N768" i="9"/>
  <c r="P768" i="9"/>
  <c r="Q768" i="9"/>
  <c r="M768" i="9"/>
  <c r="R693" i="8"/>
  <c r="R695" i="8"/>
  <c r="R697" i="8"/>
  <c r="R699" i="8"/>
  <c r="R700" i="8"/>
  <c r="R701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2" i="8"/>
  <c r="R723" i="8"/>
  <c r="R724" i="8"/>
  <c r="N698" i="8"/>
  <c r="P698" i="8"/>
  <c r="Q698" i="8"/>
  <c r="M698" i="8"/>
  <c r="Q696" i="8"/>
  <c r="P694" i="8"/>
  <c r="Q694" i="8"/>
  <c r="P692" i="8"/>
  <c r="Q692" i="8"/>
  <c r="R691" i="8"/>
  <c r="N725" i="8"/>
  <c r="P725" i="8"/>
  <c r="Q725" i="8"/>
  <c r="M725" i="8"/>
  <c r="R693" i="9"/>
  <c r="R695" i="9"/>
  <c r="R697" i="9"/>
  <c r="R699" i="9"/>
  <c r="R700" i="9"/>
  <c r="R701" i="9"/>
  <c r="R702" i="9"/>
  <c r="R703" i="9"/>
  <c r="R704" i="9"/>
  <c r="R705" i="9"/>
  <c r="R706" i="9"/>
  <c r="R707" i="9"/>
  <c r="R708" i="9"/>
  <c r="R709" i="9"/>
  <c r="R710" i="9"/>
  <c r="R711" i="9"/>
  <c r="R712" i="9"/>
  <c r="R713" i="9"/>
  <c r="R714" i="9"/>
  <c r="R715" i="9"/>
  <c r="R716" i="9"/>
  <c r="R717" i="9"/>
  <c r="R718" i="9"/>
  <c r="R719" i="9"/>
  <c r="R720" i="9"/>
  <c r="R721" i="9"/>
  <c r="R722" i="9"/>
  <c r="R723" i="9"/>
  <c r="R724" i="9"/>
  <c r="R726" i="9"/>
  <c r="R727" i="9"/>
  <c r="R728" i="9"/>
  <c r="R729" i="9"/>
  <c r="R730" i="9"/>
  <c r="R732" i="9"/>
  <c r="R733" i="9"/>
  <c r="R734" i="9"/>
  <c r="R735" i="9"/>
  <c r="R736" i="9"/>
  <c r="R737" i="9"/>
  <c r="R738" i="9"/>
  <c r="R739" i="9"/>
  <c r="R740" i="9"/>
  <c r="R691" i="9"/>
  <c r="P742" i="9"/>
  <c r="Q742" i="9"/>
  <c r="M742" i="9"/>
  <c r="N725" i="9"/>
  <c r="P725" i="9"/>
  <c r="Q725" i="9"/>
  <c r="M725" i="9"/>
  <c r="P696" i="9"/>
  <c r="Q696" i="9"/>
  <c r="P694" i="9"/>
  <c r="Q694" i="9"/>
  <c r="P692" i="9"/>
  <c r="Q692" i="9"/>
  <c r="N688" i="8"/>
  <c r="P688" i="8"/>
  <c r="Q688" i="8"/>
  <c r="M688" i="8"/>
  <c r="N688" i="9"/>
  <c r="P688" i="9"/>
  <c r="Q688" i="9"/>
  <c r="R388" i="9"/>
  <c r="R389" i="9"/>
  <c r="R390" i="9"/>
  <c r="R391" i="9"/>
  <c r="R393" i="9"/>
  <c r="R394" i="9"/>
  <c r="R395" i="9"/>
  <c r="R396" i="9"/>
  <c r="R401" i="9"/>
  <c r="R402" i="9"/>
  <c r="R403" i="9"/>
  <c r="R404" i="9"/>
  <c r="R405" i="9"/>
  <c r="R406" i="9"/>
  <c r="R407" i="9"/>
  <c r="R408" i="9"/>
  <c r="R409" i="9"/>
  <c r="R410" i="9"/>
  <c r="R411" i="9"/>
  <c r="R412" i="9"/>
  <c r="R413" i="9"/>
  <c r="R414" i="9"/>
  <c r="R415" i="9"/>
  <c r="R422" i="9"/>
  <c r="R423" i="9"/>
  <c r="R424" i="9"/>
  <c r="R425" i="9"/>
  <c r="R426" i="9"/>
  <c r="R427" i="9"/>
  <c r="R428" i="9"/>
  <c r="R429" i="9"/>
  <c r="R430" i="9"/>
  <c r="R431" i="9"/>
  <c r="R432" i="9"/>
  <c r="R433" i="9"/>
  <c r="R434" i="9"/>
  <c r="R435" i="9"/>
  <c r="R436" i="9"/>
  <c r="R442" i="9"/>
  <c r="R443" i="9"/>
  <c r="R444" i="9"/>
  <c r="R445" i="9"/>
  <c r="R446" i="9"/>
  <c r="R454" i="9"/>
  <c r="R455" i="9"/>
  <c r="R456" i="9"/>
  <c r="R457" i="9"/>
  <c r="R458" i="9"/>
  <c r="R459" i="9"/>
  <c r="R460" i="9"/>
  <c r="R461" i="9"/>
  <c r="R462" i="9"/>
  <c r="R463" i="9"/>
  <c r="R464" i="9"/>
  <c r="R465" i="9"/>
  <c r="R466" i="9"/>
  <c r="R467" i="9"/>
  <c r="R468" i="9"/>
  <c r="R469" i="9"/>
  <c r="R470" i="9"/>
  <c r="R471" i="9"/>
  <c r="R472" i="9"/>
  <c r="R473" i="9"/>
  <c r="R474" i="9"/>
  <c r="R475" i="9"/>
  <c r="R476" i="9"/>
  <c r="R477" i="9"/>
  <c r="R478" i="9"/>
  <c r="R479" i="9"/>
  <c r="R480" i="9"/>
  <c r="R481" i="9"/>
  <c r="R482" i="9"/>
  <c r="R483" i="9"/>
  <c r="R484" i="9"/>
  <c r="R485" i="9"/>
  <c r="R488" i="9"/>
  <c r="R489" i="9"/>
  <c r="R490" i="9"/>
  <c r="R491" i="9"/>
  <c r="R492" i="9"/>
  <c r="R493" i="9"/>
  <c r="R494" i="9"/>
  <c r="R495" i="9"/>
  <c r="R496" i="9"/>
  <c r="R497" i="9"/>
  <c r="R498" i="9"/>
  <c r="R499" i="9"/>
  <c r="R500" i="9"/>
  <c r="R501" i="9"/>
  <c r="R502" i="9"/>
  <c r="R503" i="9"/>
  <c r="R504" i="9"/>
  <c r="R505" i="9"/>
  <c r="R506" i="9"/>
  <c r="R508" i="9"/>
  <c r="R509" i="9"/>
  <c r="R510" i="9"/>
  <c r="R511" i="9"/>
  <c r="R512" i="9"/>
  <c r="R513" i="9"/>
  <c r="R514" i="9"/>
  <c r="R515" i="9"/>
  <c r="R516" i="9"/>
  <c r="R517" i="9"/>
  <c r="R518" i="9"/>
  <c r="R519" i="9"/>
  <c r="R520" i="9"/>
  <c r="R521" i="9"/>
  <c r="R522" i="9"/>
  <c r="R527" i="9"/>
  <c r="R528" i="9"/>
  <c r="R529" i="9"/>
  <c r="R530" i="9"/>
  <c r="R531" i="9"/>
  <c r="R532" i="9"/>
  <c r="R533" i="9"/>
  <c r="R534" i="9"/>
  <c r="R535" i="9"/>
  <c r="R536" i="9"/>
  <c r="R537" i="9"/>
  <c r="R538" i="9"/>
  <c r="R539" i="9"/>
  <c r="R540" i="9"/>
  <c r="R541" i="9"/>
  <c r="R544" i="9"/>
  <c r="R545" i="9"/>
  <c r="R546" i="9"/>
  <c r="R547" i="9"/>
  <c r="R548" i="9"/>
  <c r="R549" i="9"/>
  <c r="R550" i="9"/>
  <c r="R551" i="9"/>
  <c r="R552" i="9"/>
  <c r="R553" i="9"/>
  <c r="R554" i="9"/>
  <c r="R555" i="9"/>
  <c r="R556" i="9"/>
  <c r="R575" i="9"/>
  <c r="R576" i="9"/>
  <c r="R577" i="9"/>
  <c r="R578" i="9"/>
  <c r="R579" i="9"/>
  <c r="R580" i="9"/>
  <c r="R581" i="9"/>
  <c r="R582" i="9"/>
  <c r="R583" i="9"/>
  <c r="R584" i="9"/>
  <c r="R585" i="9"/>
  <c r="R586" i="9"/>
  <c r="R587" i="9"/>
  <c r="R588" i="9"/>
  <c r="R589" i="9"/>
  <c r="R590" i="9"/>
  <c r="R591" i="9"/>
  <c r="R592" i="9"/>
  <c r="R593" i="9"/>
  <c r="R594" i="9"/>
  <c r="R595" i="9"/>
  <c r="R596" i="9"/>
  <c r="R597" i="9"/>
  <c r="R598" i="9"/>
  <c r="R599" i="9"/>
  <c r="R600" i="9"/>
  <c r="R601" i="9"/>
  <c r="R602" i="9"/>
  <c r="R603" i="9"/>
  <c r="R604" i="9"/>
  <c r="R605" i="9"/>
  <c r="R606" i="9"/>
  <c r="R607" i="9"/>
  <c r="R608" i="9"/>
  <c r="R609" i="9"/>
  <c r="R610" i="9"/>
  <c r="R614" i="9"/>
  <c r="R615" i="9"/>
  <c r="R616" i="9"/>
  <c r="R617" i="9"/>
  <c r="R618" i="9"/>
  <c r="R619" i="9"/>
  <c r="R620" i="9"/>
  <c r="R621" i="9"/>
  <c r="R622" i="9"/>
  <c r="R623" i="9"/>
  <c r="R624" i="9"/>
  <c r="R625" i="9"/>
  <c r="R626" i="9"/>
  <c r="R627" i="9"/>
  <c r="R628" i="9"/>
  <c r="R629" i="9"/>
  <c r="R630" i="9"/>
  <c r="R631" i="9"/>
  <c r="R632" i="9"/>
  <c r="R633" i="9"/>
  <c r="R634" i="9"/>
  <c r="R635" i="9"/>
  <c r="R636" i="9"/>
  <c r="R637" i="9"/>
  <c r="R638" i="9"/>
  <c r="R639" i="9"/>
  <c r="R640" i="9"/>
  <c r="R641" i="9"/>
  <c r="R642" i="9"/>
  <c r="R643" i="9"/>
  <c r="R644" i="9"/>
  <c r="R645" i="9"/>
  <c r="R646" i="9"/>
  <c r="R647" i="9"/>
  <c r="R648" i="9"/>
  <c r="R649" i="9"/>
  <c r="R650" i="9"/>
  <c r="R651" i="9"/>
  <c r="R652" i="9"/>
  <c r="R653" i="9"/>
  <c r="R654" i="9"/>
  <c r="R655" i="9"/>
  <c r="R656" i="9"/>
  <c r="R657" i="9"/>
  <c r="R658" i="9"/>
  <c r="R659" i="9"/>
  <c r="R660" i="9"/>
  <c r="R661" i="9"/>
  <c r="R662" i="9"/>
  <c r="R663" i="9"/>
  <c r="R664" i="9"/>
  <c r="R665" i="9"/>
  <c r="R666" i="9"/>
  <c r="R667" i="9"/>
  <c r="R668" i="9"/>
  <c r="R669" i="9"/>
  <c r="R670" i="9"/>
  <c r="R671" i="9"/>
  <c r="R672" i="9"/>
  <c r="R681" i="9"/>
  <c r="R682" i="9"/>
  <c r="R683" i="9"/>
  <c r="R684" i="9"/>
  <c r="R685" i="9"/>
  <c r="R686" i="9"/>
  <c r="R687" i="9"/>
  <c r="R387" i="9"/>
  <c r="R614" i="8"/>
  <c r="R615" i="8"/>
  <c r="R616" i="8"/>
  <c r="R617" i="8"/>
  <c r="R618" i="8"/>
  <c r="R619" i="8"/>
  <c r="R620" i="8"/>
  <c r="R621" i="8"/>
  <c r="R622" i="8"/>
  <c r="R623" i="8"/>
  <c r="R624" i="8"/>
  <c r="R625" i="8"/>
  <c r="R626" i="8"/>
  <c r="R627" i="8"/>
  <c r="R62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2" i="8"/>
  <c r="R653" i="8"/>
  <c r="R654" i="8"/>
  <c r="R655" i="8"/>
  <c r="R656" i="8"/>
  <c r="R657" i="8"/>
  <c r="R658" i="8"/>
  <c r="R659" i="8"/>
  <c r="R660" i="8"/>
  <c r="R661" i="8"/>
  <c r="R662" i="8"/>
  <c r="R663" i="8"/>
  <c r="R664" i="8"/>
  <c r="R665" i="8"/>
  <c r="R666" i="8"/>
  <c r="R667" i="8"/>
  <c r="R668" i="8"/>
  <c r="R669" i="8"/>
  <c r="R670" i="8"/>
  <c r="R671" i="8"/>
  <c r="R672" i="8"/>
  <c r="R681" i="8"/>
  <c r="R682" i="8"/>
  <c r="R683" i="8"/>
  <c r="R684" i="8"/>
  <c r="R685" i="8"/>
  <c r="R686" i="8"/>
  <c r="R687" i="8"/>
  <c r="M613" i="9"/>
  <c r="N386" i="8"/>
  <c r="P386" i="8"/>
  <c r="Q386" i="8"/>
  <c r="M386" i="8"/>
  <c r="R385" i="8"/>
  <c r="R384" i="8"/>
  <c r="R382" i="8"/>
  <c r="R380" i="8"/>
  <c r="N383" i="8"/>
  <c r="P383" i="8"/>
  <c r="Q383" i="8"/>
  <c r="M383" i="8"/>
  <c r="N381" i="8"/>
  <c r="P381" i="8"/>
  <c r="Q381" i="8"/>
  <c r="M381" i="8"/>
  <c r="R384" i="9"/>
  <c r="N386" i="9"/>
  <c r="P386" i="9"/>
  <c r="Q386" i="9"/>
  <c r="M386" i="9"/>
  <c r="R385" i="9"/>
  <c r="R382" i="9"/>
  <c r="R380" i="9"/>
  <c r="P383" i="9"/>
  <c r="Q383" i="9"/>
  <c r="P381" i="9"/>
  <c r="Q381" i="9"/>
  <c r="Q375" i="8"/>
  <c r="Q377" i="8" s="1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N278" i="8"/>
  <c r="P278" i="8"/>
  <c r="Q278" i="8"/>
  <c r="M278" i="8"/>
  <c r="R263" i="8"/>
  <c r="R26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62" i="8"/>
  <c r="R10" i="8"/>
  <c r="R8" i="8"/>
  <c r="N278" i="9"/>
  <c r="P278" i="9"/>
  <c r="Q278" i="9"/>
  <c r="M278" i="9"/>
  <c r="R263" i="9"/>
  <c r="R264" i="9"/>
  <c r="R265" i="9"/>
  <c r="R266" i="9"/>
  <c r="R267" i="9"/>
  <c r="R268" i="9"/>
  <c r="R269" i="9"/>
  <c r="R270" i="9"/>
  <c r="R271" i="9"/>
  <c r="R272" i="9"/>
  <c r="R273" i="9"/>
  <c r="R274" i="9"/>
  <c r="R275" i="9"/>
  <c r="R276" i="9"/>
  <c r="R277" i="9"/>
  <c r="R262" i="9"/>
  <c r="N208" i="9"/>
  <c r="P208" i="9"/>
  <c r="Q208" i="9"/>
  <c r="M208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51" i="9"/>
  <c r="R52" i="9"/>
  <c r="R53" i="9"/>
  <c r="R54" i="9"/>
  <c r="R55" i="9"/>
  <c r="R56" i="9"/>
  <c r="R57" i="9"/>
  <c r="R58" i="9"/>
  <c r="R59" i="9"/>
  <c r="R60" i="9"/>
  <c r="R61" i="9"/>
  <c r="R62" i="9"/>
  <c r="R63" i="9"/>
  <c r="R64" i="9"/>
  <c r="R65" i="9"/>
  <c r="R66" i="9"/>
  <c r="R67" i="9"/>
  <c r="R68" i="9"/>
  <c r="R69" i="9"/>
  <c r="R70" i="9"/>
  <c r="R71" i="9"/>
  <c r="R72" i="9"/>
  <c r="R73" i="9"/>
  <c r="R74" i="9"/>
  <c r="R75" i="9"/>
  <c r="R76" i="9"/>
  <c r="R77" i="9"/>
  <c r="R78" i="9"/>
  <c r="R79" i="9"/>
  <c r="R80" i="9"/>
  <c r="R81" i="9"/>
  <c r="R82" i="9"/>
  <c r="R83" i="9"/>
  <c r="R84" i="9"/>
  <c r="R85" i="9"/>
  <c r="R86" i="9"/>
  <c r="R87" i="9"/>
  <c r="R88" i="9"/>
  <c r="R89" i="9"/>
  <c r="R90" i="9"/>
  <c r="R91" i="9"/>
  <c r="R92" i="9"/>
  <c r="R93" i="9"/>
  <c r="R94" i="9"/>
  <c r="R95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" i="9"/>
  <c r="N11" i="9"/>
  <c r="P11" i="9"/>
  <c r="Q11" i="9"/>
  <c r="M11" i="9"/>
  <c r="N9" i="9"/>
  <c r="P9" i="9"/>
  <c r="Q9" i="9"/>
  <c r="M9" i="9"/>
  <c r="R10" i="9"/>
  <c r="R8" i="9"/>
  <c r="N689" i="8" l="1"/>
  <c r="Q689" i="8"/>
  <c r="M689" i="8"/>
  <c r="P689" i="8"/>
  <c r="R613" i="9"/>
  <c r="R452" i="9"/>
  <c r="P980" i="9"/>
  <c r="Q378" i="8"/>
  <c r="R980" i="8"/>
  <c r="Q980" i="9"/>
  <c r="N378" i="9"/>
  <c r="M378" i="9"/>
  <c r="P378" i="9"/>
  <c r="Q378" i="9"/>
  <c r="R768" i="9"/>
  <c r="R770" i="9"/>
  <c r="R698" i="8"/>
  <c r="Q743" i="8"/>
  <c r="Q743" i="9"/>
  <c r="Q689" i="9"/>
  <c r="P689" i="9"/>
  <c r="R375" i="8"/>
  <c r="R278" i="8"/>
  <c r="Q982" i="9" l="1"/>
  <c r="Q982" i="8"/>
  <c r="R378" i="9"/>
  <c r="L757" i="9" l="1"/>
  <c r="N980" i="9"/>
  <c r="M980" i="9"/>
  <c r="L742" i="9"/>
  <c r="R742" i="9" s="1"/>
  <c r="L725" i="9"/>
  <c r="R725" i="9" s="1"/>
  <c r="P698" i="9"/>
  <c r="P743" i="9" s="1"/>
  <c r="P982" i="9" s="1"/>
  <c r="N698" i="9"/>
  <c r="M698" i="9"/>
  <c r="L698" i="9"/>
  <c r="N696" i="9"/>
  <c r="M696" i="9"/>
  <c r="L696" i="9"/>
  <c r="N694" i="9"/>
  <c r="M694" i="9"/>
  <c r="L694" i="9"/>
  <c r="N692" i="9"/>
  <c r="M692" i="9"/>
  <c r="L692" i="9"/>
  <c r="L688" i="9"/>
  <c r="R688" i="9" s="1"/>
  <c r="L613" i="9"/>
  <c r="N383" i="9"/>
  <c r="M383" i="9"/>
  <c r="L383" i="9"/>
  <c r="L982" i="9" s="1"/>
  <c r="N381" i="9"/>
  <c r="M381" i="9"/>
  <c r="L381" i="9"/>
  <c r="R377" i="9"/>
  <c r="R374" i="9"/>
  <c r="R373" i="9"/>
  <c r="R372" i="9"/>
  <c r="R371" i="9"/>
  <c r="R370" i="9"/>
  <c r="R369" i="9"/>
  <c r="R368" i="9"/>
  <c r="R367" i="9"/>
  <c r="R366" i="9"/>
  <c r="R365" i="9"/>
  <c r="R364" i="9"/>
  <c r="R363" i="9"/>
  <c r="R362" i="9"/>
  <c r="R361" i="9"/>
  <c r="R360" i="9"/>
  <c r="R359" i="9"/>
  <c r="R358" i="9"/>
  <c r="R357" i="9"/>
  <c r="R356" i="9"/>
  <c r="R355" i="9"/>
  <c r="R354" i="9"/>
  <c r="R353" i="9"/>
  <c r="R352" i="9"/>
  <c r="R351" i="9"/>
  <c r="R350" i="9"/>
  <c r="R349" i="9"/>
  <c r="R348" i="9"/>
  <c r="R347" i="9"/>
  <c r="R346" i="9"/>
  <c r="R345" i="9"/>
  <c r="R344" i="9"/>
  <c r="R343" i="9"/>
  <c r="R342" i="9"/>
  <c r="R341" i="9"/>
  <c r="R340" i="9"/>
  <c r="R339" i="9"/>
  <c r="R338" i="9"/>
  <c r="R337" i="9"/>
  <c r="R336" i="9"/>
  <c r="R335" i="9"/>
  <c r="R334" i="9"/>
  <c r="R333" i="9"/>
  <c r="R332" i="9"/>
  <c r="R331" i="9"/>
  <c r="R330" i="9"/>
  <c r="R329" i="9"/>
  <c r="R328" i="9"/>
  <c r="R327" i="9"/>
  <c r="R326" i="9"/>
  <c r="R325" i="9"/>
  <c r="R324" i="9"/>
  <c r="R323" i="9"/>
  <c r="R322" i="9"/>
  <c r="R321" i="9"/>
  <c r="R320" i="9"/>
  <c r="R319" i="9"/>
  <c r="R318" i="9"/>
  <c r="R317" i="9"/>
  <c r="R316" i="9"/>
  <c r="R315" i="9"/>
  <c r="R314" i="9"/>
  <c r="R313" i="9"/>
  <c r="R312" i="9"/>
  <c r="R311" i="9"/>
  <c r="R310" i="9"/>
  <c r="R309" i="9"/>
  <c r="R308" i="9"/>
  <c r="R307" i="9"/>
  <c r="R306" i="9"/>
  <c r="R305" i="9"/>
  <c r="R304" i="9"/>
  <c r="R303" i="9"/>
  <c r="R302" i="9"/>
  <c r="R301" i="9"/>
  <c r="R300" i="9"/>
  <c r="R299" i="9"/>
  <c r="R298" i="9"/>
  <c r="R297" i="9"/>
  <c r="R296" i="9"/>
  <c r="R295" i="9"/>
  <c r="R294" i="9"/>
  <c r="R293" i="9"/>
  <c r="R292" i="9"/>
  <c r="R291" i="9"/>
  <c r="R290" i="9"/>
  <c r="R289" i="9"/>
  <c r="R288" i="9"/>
  <c r="R287" i="9"/>
  <c r="R286" i="9"/>
  <c r="R285" i="9"/>
  <c r="R284" i="9"/>
  <c r="R283" i="9"/>
  <c r="R282" i="9"/>
  <c r="R281" i="9"/>
  <c r="R280" i="9"/>
  <c r="R279" i="9"/>
  <c r="L278" i="9"/>
  <c r="L208" i="9"/>
  <c r="R208" i="9" s="1"/>
  <c r="L11" i="9"/>
  <c r="L9" i="9"/>
  <c r="R980" i="9" l="1"/>
  <c r="R692" i="9"/>
  <c r="N689" i="9"/>
  <c r="M689" i="9"/>
  <c r="R696" i="9"/>
  <c r="R694" i="9"/>
  <c r="M743" i="9"/>
  <c r="N743" i="9"/>
  <c r="R698" i="9"/>
  <c r="R386" i="9"/>
  <c r="R11" i="9"/>
  <c r="R383" i="9"/>
  <c r="R278" i="9"/>
  <c r="L689" i="9"/>
  <c r="R381" i="9"/>
  <c r="R9" i="9"/>
  <c r="M982" i="9" l="1"/>
  <c r="N982" i="9"/>
  <c r="R689" i="9"/>
  <c r="R743" i="9"/>
  <c r="R982" i="9" l="1"/>
  <c r="L742" i="8"/>
  <c r="L725" i="8" l="1"/>
  <c r="R725" i="8" s="1"/>
  <c r="P696" i="8"/>
  <c r="P743" i="8" s="1"/>
  <c r="N696" i="8"/>
  <c r="M696" i="8"/>
  <c r="L696" i="8"/>
  <c r="N694" i="8"/>
  <c r="M694" i="8"/>
  <c r="L694" i="8"/>
  <c r="N692" i="8"/>
  <c r="M692" i="8"/>
  <c r="L692" i="8"/>
  <c r="L688" i="8"/>
  <c r="R688" i="8" s="1"/>
  <c r="N11" i="8"/>
  <c r="M11" i="8"/>
  <c r="L11" i="8"/>
  <c r="P9" i="8"/>
  <c r="P378" i="8" s="1"/>
  <c r="N9" i="8"/>
  <c r="M9" i="8"/>
  <c r="L9" i="8"/>
  <c r="M378" i="8" l="1"/>
  <c r="N378" i="8"/>
  <c r="M743" i="8"/>
  <c r="R696" i="8"/>
  <c r="R694" i="8"/>
  <c r="P982" i="8"/>
  <c r="R692" i="8"/>
  <c r="N743" i="8"/>
  <c r="L689" i="8"/>
  <c r="R11" i="8"/>
  <c r="R383" i="8"/>
  <c r="R386" i="8"/>
  <c r="R381" i="8"/>
  <c r="R9" i="8"/>
  <c r="M982" i="8" l="1"/>
  <c r="R689" i="8"/>
  <c r="R378" i="8"/>
  <c r="R743" i="8"/>
  <c r="N982" i="8"/>
  <c r="L982" i="8"/>
  <c r="R982" i="8" l="1"/>
</calcChain>
</file>

<file path=xl/sharedStrings.xml><?xml version="1.0" encoding="utf-8"?>
<sst xmlns="http://schemas.openxmlformats.org/spreadsheetml/2006/main" count="4502" uniqueCount="550">
  <si>
    <t>№,
п/п</t>
  </si>
  <si>
    <t>Мем. аудит объектілері</t>
  </si>
  <si>
    <t>Аудиттің типі</t>
  </si>
  <si>
    <t>Тексерудің түрі</t>
  </si>
  <si>
    <t>Аудиторлық іс-шараның қысқаша атауы</t>
  </si>
  <si>
    <t>Аудиторлық іс-шара бойынша мерзімдер (тоқсандарға бөліне отырып көрсетіледі)</t>
  </si>
  <si>
    <t>дайындық</t>
  </si>
  <si>
    <t>негізгі</t>
  </si>
  <si>
    <t>қаржыландыру көзі</t>
  </si>
  <si>
    <t>Бюджеттік бағдарлама әкімшісінің коды</t>
  </si>
  <si>
    <t>Бюджеттік бағдарламаның нөмірі</t>
  </si>
  <si>
    <t>Барлығы</t>
  </si>
  <si>
    <t>сыртқы мемлекеттік аудит</t>
  </si>
  <si>
    <t>Аудиторлық іс-шараның барлығы</t>
  </si>
  <si>
    <t>тиімділік аудиті</t>
  </si>
  <si>
    <t>қорытынды</t>
  </si>
  <si>
    <t>Ескертпе: *- мемлекеттік аудит объектілеріне бағынысты мекемелерде үстеме аудит жүру мүмкін</t>
  </si>
  <si>
    <t>2021 жыл</t>
  </si>
  <si>
    <t>2022 жыл</t>
  </si>
  <si>
    <t>2023 жыл</t>
  </si>
  <si>
    <t>Мемлекеттік аудитпен қамтылатын бюджет қаражатының және активтердің жоспарланған сомалары бойынша болжам, жылдар бөлінісінде (млн. теңге)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</si>
  <si>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</si>
  <si>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Қызылорда облысы бойынша тексеру комиссиясының мүшесі - Қордабай Н.Р.</t>
  </si>
  <si>
    <t>1. "Сырдария ауданының экономика және қаржы бөлімі" коммуналдық мемлекеттік мекемесі *</t>
  </si>
  <si>
    <t>Қызылорда облысы бойынша тексеру комиссиясының мүшесі - Абрахманов Е.М.</t>
  </si>
  <si>
    <t>1. "Жаңақорған ауданының экономика және қаржы бөлімі" коммуналдық мемлекеттік мекемесі *</t>
  </si>
  <si>
    <t>Қызылорда облысы бойынша тексеру комиссиясының мүшесі - Пшанов Б.Т.</t>
  </si>
  <si>
    <t>1. "Арал ауданының экономика және қаржы бөлімі" коммуналдық мемлекеттік мекемесі*</t>
  </si>
  <si>
    <t>1. "Қазалы ауданының экономика және қаржы бөлімі" коммуналдық мемлекеттік мекемесі*</t>
  </si>
  <si>
    <t>Қаржылық есептілік аудиті</t>
  </si>
  <si>
    <t>1."Қызылорда облысының экономика және қаржы басқармасы" коммуналдық мемлекеттік мекемесі *</t>
  </si>
  <si>
    <t>тиімділік, сәйкестік аудиті</t>
  </si>
  <si>
    <t>1."Қызылорда қаласы әкімдігінің Қызылорда қаласының экономика және қаржы бөлімі" коммуналдық мемлекеттік мекемесі *</t>
  </si>
  <si>
    <t>ТК мүшесі бойынша</t>
  </si>
  <si>
    <t>1. "Жалағаш ауданының экономика және қаржы бөлімі" коммуналдық мемлекеттік мекемесі *</t>
  </si>
  <si>
    <t>2024 жыл</t>
  </si>
  <si>
    <t>2025 жыл</t>
  </si>
  <si>
    <t>«Қызылорда қаласының орта білім беруді дамытуға бөлінген қаражатты пайдаланудың мемлекеттік аудиті»</t>
  </si>
  <si>
    <t>2025 жылдың 1-2 тоқсаны</t>
  </si>
  <si>
    <t>1</t>
  </si>
  <si>
    <t>1."Қызылорда облысының білім басқармасының Қызылорда қаласы бойынша білім бөлімінің "Әбубәкір Тыныбаев атындағы №11 мектеп-лицейі" коммуналдық мемлекеттік мекемесі</t>
  </si>
  <si>
    <t>1. "Қармақшы ауданының экономика және қаржы бөлімі" коммуналдық мемлекеттік мекемесі *</t>
  </si>
  <si>
    <t>5."Қызылорда облысының білім басқармасының Қызылорда қаласы бойынша білім бөлімінің "№7 мектеп-лицейі" коммуналдық мемлекеттік мекемесі</t>
  </si>
  <si>
    <t>10."Қызылорда облысының білім басқармасының Қызылорда қаласы бойынша білім бөлімінің "№176 орта мектебі" коммуналдық мемлекеттік мекемесі</t>
  </si>
  <si>
    <t>11.Қызылорда облысының білім басқармасының Қызылорда қаласы бойынша білім бөлімінің "И.В. Панфилов атындағы №5 мектеп-лицей" коммуналдық мемлекеттік мекемесі</t>
  </si>
  <si>
    <t>2025 жылдың            4 тоқсаны</t>
  </si>
  <si>
    <t>2025 жылдың 2 тоқсаны</t>
  </si>
  <si>
    <t>13.Қызылорда облысының білім басқармасының Қызылорда қаласы бойынша білім бөлімінің "№253 орта мектебі" КММ</t>
  </si>
  <si>
    <t>2.«Қызылорда облысының білім басқармасының Қызылорда қаласы бойынша білім бөлімінің «Сақтапберген Әлжіков атындағы №144 орта мектебі» коммуналдық мемлекеттік мекемесі</t>
  </si>
  <si>
    <t>3."Қызылорда облысының білім басқармасының Қызылорда қаласы бойынша білім бөлімінің "Нағима Ахмадеева атындағы №112 орта мектебі" коммуналдық мемлекеттік мекемесі</t>
  </si>
  <si>
    <t>4."Қызылорда облысының білім басқармасының Қызылорда қаласы бойынша білім бөлімінің "Мұхамедғали Сужиков атындағы № 6 орта мектебі" коммуналдық мемлекеттік мекемесі</t>
  </si>
  <si>
    <t>7."Қызылорда облысының білім басқармасының Қызылорда қаласы бойынша білім бөлімінің "№267 орта мектебі" коммуналдық мемлекеттік мекемесі</t>
  </si>
  <si>
    <t>8."Қызылорда облысының білім басқармасының Қызылорда қаласы бойынша білім бөлімінің "Нәлқожа Ергешбаев атындағы № 172 орта мектебі" коммуналдық мемлекеттік мекемесі</t>
  </si>
  <si>
    <t>9."Қызылорда облысының білім басқармасының Қызылорда қаласы бойынша білім бөлімінің "Ж.Нұрсейітов атындағы №233 орта мектебі" коммуналдық мемлекеттік мекемесі</t>
  </si>
  <si>
    <t>12."Қызылорда облысының білім басқармасының Қызылорда қаласы бойынша білім бөлімінің "№ 257 орта мектебі" коммуналдық мемлекеттік мекемесі</t>
  </si>
  <si>
    <t>РБ</t>
  </si>
  <si>
    <t>ЖБ</t>
  </si>
  <si>
    <t>082</t>
  </si>
  <si>
    <t>203</t>
  </si>
  <si>
    <t>субвенция РБ</t>
  </si>
  <si>
    <t>НацФонд</t>
  </si>
  <si>
    <t>067</t>
  </si>
  <si>
    <t>14.«Қызылорда облысының білім басқармасының Қызылорда қаласы бойынша білім бөлімінің «Абылай хан атындағы №140 қазақ орта мектебі» коммуналдық мемлекеттік мекемесі</t>
  </si>
  <si>
    <t>6."Қызылорда облысының білім басқармасының Қызылорда қаласы бойынша білім бөлімінің "Б.Шалғынбаев атындағы №217 ақпараттық технология мектеп -лицейі (IT-мектеп -лицей)" коммуналдық мемлекеттік мекемесі</t>
  </si>
  <si>
    <t>Жб</t>
  </si>
  <si>
    <t>083</t>
  </si>
  <si>
    <t>сәйкестік аудиті</t>
  </si>
  <si>
    <t>Объекты государственного аудита</t>
  </si>
  <si>
    <t>Тип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</si>
  <si>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</si>
  <si>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</si>
  <si>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</si>
  <si>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 xml:space="preserve">Прогноз по планируемым суммам охвата гос. аудитом бюджетных средств и активов в разрезе по годам (млн. тенге) </t>
  </si>
  <si>
    <t xml:space="preserve"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
</t>
  </si>
  <si>
    <t>подготовительный</t>
  </si>
  <si>
    <t>основной</t>
  </si>
  <si>
    <t>заключительный</t>
  </si>
  <si>
    <t>источник финансирования</t>
  </si>
  <si>
    <t>Код администратора бюджетной программы</t>
  </si>
  <si>
    <t>Номер бюджетной программы</t>
  </si>
  <si>
    <t>2021 год</t>
  </si>
  <si>
    <t>2022 год</t>
  </si>
  <si>
    <t>2023 год</t>
  </si>
  <si>
    <t>2024 год</t>
  </si>
  <si>
    <t>Всего</t>
  </si>
  <si>
    <t>2025 год</t>
  </si>
  <si>
    <t>1. Коммунальное государственное учреждение "Отдел экономики и финансов Жанакорганского района" *</t>
  </si>
  <si>
    <t>аудит эффективности</t>
  </si>
  <si>
    <t>внешний государственный аудит</t>
  </si>
  <si>
    <t>аудит соответствия</t>
  </si>
  <si>
    <t>аудит эффективности, соответствия</t>
  </si>
  <si>
    <t>Итого по аудиторскому мероприятию</t>
  </si>
  <si>
    <t>"Государственный аудит использования средств, выделенных на развитие среднего образования города Кызылорда»</t>
  </si>
  <si>
    <t>4 квартал 2025 года</t>
  </si>
  <si>
    <t>1.Коммунальное государственное учреждение "Школа-лицей №11 имени Абубакира Тыныбаева" отдела образования по городу Кызылорда управления образования Кызылординской области"</t>
  </si>
  <si>
    <t>2.Коммунальное государственное учреждение «Средняя школа №144 имени Сактапбергена Алжикова» отдела образования по городу Кызылорда Управления образования Кызылординской области»</t>
  </si>
  <si>
    <t>3.Коммунальное государственное учреждение "Средняя школа №112 имени Нагимы Ахмадеевой" отдела образования по городу Кызылорда управления образования Кызылординской области"</t>
  </si>
  <si>
    <t>4.Коммунальное государственное учреждение "Средняя школа № 6 имени Мухамедгали Сужикова"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</si>
  <si>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№7" отдела образования по городу Кызылорда управления образования Кызылординской области"</t>
  </si>
  <si>
    <t>6.Коммунальное государственное учреждение "Школа-лицей информационных технологий №217 имени Б.Шалгынбаева" отдела образования по городу Кызылорда управления образования Кызылординской области" (IT-школа -лицей)</t>
  </si>
  <si>
    <t>7.Коммунальное государственное учреждение "Средняя школа №267" отдела образования по городу Кызылорда управления образования Кызылординской области"</t>
  </si>
  <si>
    <t>8.Коммунальное государственное учреждение "Средняя школа № 172 имени Налхожа Ергешбаева" отдела образования по городу Кызылорда управления образования Кызылординской области"</t>
  </si>
  <si>
    <t>9.Коммунальное государственное учреждение "Средняя школа № 233 имени Ж.Нурсейтова" отдела образования по городу Кызылорда управления образования Кызылординской области"</t>
  </si>
  <si>
    <t>10.Коммунальное государственное учреждение "Средняя школа № 176" отдела образования по городу Кызылорда управления образования Кызылординской области"</t>
  </si>
  <si>
    <t>11.Коммунальное государственное учреждение "Школа-лицей №5 имени И.В.Панфилова" отдела образования по городу Кызылорда управления образования Кызылординской области"</t>
  </si>
  <si>
    <t>12.Коммунальное государственное учреждение "Средняя школа № 257" отдела образования по городу Кызылорда управления образования Кызылординской области"</t>
  </si>
  <si>
    <t>13.Коммунальное государственное учреждение "Средняя школа №253" отдела образования по городу Кызылорда управления образования Кызылординской области"</t>
  </si>
  <si>
    <t>14.Коммунальное государственное учреждение «Казахская средняя школа №140 имени Абылай хана» отдела образования по городу Кызылорда управления образования Кызылординской области»</t>
  </si>
  <si>
    <t>МБ</t>
  </si>
  <si>
    <t>всего по члену ревизионной комиссии</t>
  </si>
  <si>
    <t>Член ревизионной комиссии по Кызылординской области - Қордабай Н.Р.</t>
  </si>
  <si>
    <t>1. Коммунальное государственное учреждение "Отдел экономики и финансов Шиелийского района" *</t>
  </si>
  <si>
    <t>1. "Шиелі ауданының экономика және қаржы бөлімі" коммуналдық мемлекеттік мекемесі  *</t>
  </si>
  <si>
    <t>2 квартал 2025 года</t>
  </si>
  <si>
    <t>Член ревизионной комиссии по Кызылординской области - Абрахманов Е.М.</t>
  </si>
  <si>
    <t>1. Коммунальное государственное учреждение "Отдел экономики и финансов Кармакшинского района"  *</t>
  </si>
  <si>
    <t>1. Коммунальное государственное учреждение "Отдел экономики и финансов Жалагашского района" *</t>
  </si>
  <si>
    <t>Аудит финансовой отчетности</t>
  </si>
  <si>
    <t>1.Коммунальное государственное учреждение "Управление экономики и финансов Кызылординской области" *</t>
  </si>
  <si>
    <t>Член ревизионной комиссии по Кызылординской области - Пшанов Б.Т.</t>
  </si>
  <si>
    <t>1. Коммунальное государственное учреждение "Отдел экономики и финансов Аральского района" *</t>
  </si>
  <si>
    <t>1. Коммунальное государственное учреждение" Отдел экономики и финансов Казалинского района" *</t>
  </si>
  <si>
    <t>Примечание: * - в учреждениях, подведомственных объектам государственного аудита, возможно проведение встречной проверки</t>
  </si>
  <si>
    <t>2026 жылдың 1 тоқсаны</t>
  </si>
  <si>
    <t>2026 жылдың 1-2 тоқсаны</t>
  </si>
  <si>
    <t xml:space="preserve">Жаңақорған ауданданының 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 </t>
  </si>
  <si>
    <t>2.«Қожамберді ауылдық округі әкімі аппараты коммуналдық мемлекеттік мекемесі *</t>
  </si>
  <si>
    <t>1."Жаңақорған кенті әкімінің аппараты" коммуналдық мемлекеттік мекемесі *</t>
  </si>
  <si>
    <t>2.Коммунальное государственное учреждение "Аппарат акима сельского округа Кожамберди" *</t>
  </si>
  <si>
    <t>Қызылорда облысы бойынша тексеру комиссиясының мүшесі - Қармыс С.Қ.</t>
  </si>
  <si>
    <t>Член ревизионной комиссии по Кызылординской области - Кармыс С.Қ.</t>
  </si>
  <si>
    <t>Қызылорда облысының 2025 жылғы облыстық бюджетінің жоспарлануы мен атқарылуының тиімділігіне мемлекеттік аудит</t>
  </si>
  <si>
    <t>Қызылорда облысының облыстық бюджеттің 2025 жылғы шоғырландырылған қаржылық есептілігіне мемлекеттік аудит</t>
  </si>
  <si>
    <t>Государственный аудит эффективности планирования и исполнения областного бюджета Кызылординской области на 2025 год</t>
  </si>
  <si>
    <t>1 квартал 2026 года</t>
  </si>
  <si>
    <t>1-2 квартал 2026 года</t>
  </si>
  <si>
    <t>2 квартал 2026 года</t>
  </si>
  <si>
    <t>1.«Қызылорда облысының жұмыспен қамтуды үйлестіру және әлеуметтік бағдарламалар басқармасының «Оңалту орталығы» коммуналдық мемлекеттік мекемесі</t>
  </si>
  <si>
    <t>1.Коммунальное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</si>
  <si>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2."Қызылорда облысының жұмыспен қамтуды үйлестіру және әлеуметтік бағдарламалар басқармасының "Арнаулы әлеуметтік қызметтер көрсету балалар орталығы" коммуналдық мемлекеттік мекемесі</t>
  </si>
  <si>
    <t>2.Коммунальное государственное учреждение "Детский центр оказания специальных социальных услуг" управления координации занятости и социальных программ Кызылординской области"</t>
  </si>
  <si>
    <t>3."Қызылорда облысының жұмыспен қамтуды үйлестіру және әлеуметтік бағдарламалар басқармасының "Қазалы арнаулы әлеуметтік қызметтер көрсету орталығы" коммуналдық мемлекеттік мекемесі</t>
  </si>
  <si>
    <t>4.Коммунальное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</si>
  <si>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4.Қызылорда облысының жұмыспен қамтуды үйлестіру және әлеуметтік бағдарламалар басқармасының "№2 Қызылорда арнаулы әлеуметтік қызметтер көрсету орталығы" коммуналдық мемлекеттік мекемесі</t>
  </si>
  <si>
    <t>5."Қызылорда облысының жұмыспен қамтуды үйлестіру және әлеуметтік бағдарламалар басқармасының "№ 1 Қызылорда арнаулы әлеуметтік қызметтер көрсету орталығы" коммуналдық мемлекеттік мекемесі</t>
  </si>
  <si>
    <t>5.Коммунальное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</si>
  <si>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1.Коммунальное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</si>
  <si>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1.«Қызылорда облысының мәдениет, архивтер және құжаттама басқармасының «Әбділда Тәжібаев атындағы Қызылорда облыстық әмбебап ғылыми кітапханасы» коммуналдық мемлекеттік мекемесі</t>
  </si>
  <si>
    <t>Государственный аудит эффективного использования средств, выделенных на меры государственной поддержки частного предпринимательства по Кызылординской области</t>
  </si>
  <si>
    <t>Қызылорда облысы бойынша жеке кәсіпкерлікті мемлекеттік қолдау шараларына бөлінген қаражаттын тиімді пайдалануына мемлекеттік аудит</t>
  </si>
  <si>
    <t>1."Қызылорда облысының денсаулық сақтау басқармасының "Қызылорда облыстық онкология орталығы" шаруашылық жүргізу құқығындағы коммуналдық мемлекеттік кәсіпорны</t>
  </si>
  <si>
    <t>1.Коммунальное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</si>
  <si>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2."Қызылорда облысының денсаулық сақтау басқармасының "Көп бейінді облыстық ауруханасы" шаруашылық жүргізу құқығындағы коммуналдық мемлекеттік кәсіпорны</t>
  </si>
  <si>
    <t>2.Коммунальное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</si>
  <si>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3.«Қызылорда облысының денсаулық сақтау басқармасының "Көп бейінді қалалық ауруханасы" шаруашылық жүргізу құқығындағы коммуналдық мемлекеттік кәсіпорны</t>
  </si>
  <si>
    <t>3.Коммунальное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</si>
  <si>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5."Қызылорда облысының денсаулық сақтау басқармасының "Облыстық фтизиопульмонология орталығы" шаруашылық жүргізу құқығындағы коммуналдық мемлекеттік кәсіпорны</t>
  </si>
  <si>
    <t>5.Коммунальное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</si>
  <si>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7."Қызылорда облысының денсаулық сақтау басқармасының "№ 3 қалалық емханасы" шаруашылық жүргізу құқығындағы коммуналдық мемлекеттік кәсіпорны</t>
  </si>
  <si>
    <t>7.Коммунальное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</si>
  <si>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8."Қызылорда облысының денсаулық сақтау басқармасының "№ 4 қалалық емханасы" шаруашылық жүргізу құқығындағы коммуналдық мемлекеттік кәсіпорны</t>
  </si>
  <si>
    <t>8.Коммунальное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</si>
  <si>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9."Қызылорда облысының денсаулық сақтау басқармасының "№ 5 қалалық емханасы" шаруашылық жүргізу құқығындағы коммуналдық мемлекеттік кәсіпорны</t>
  </si>
  <si>
    <t>9.Коммунальное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</si>
  <si>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10."Қызылорда облысының денсаулық сақтау басқармасының "№ 6 қалалық емханасы" шаруашылық жүргізу құқығындағы коммуналдық мемлекеттік кәсіпорны</t>
  </si>
  <si>
    <t>10.Коммунальное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</si>
  <si>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10</t>
  </si>
  <si>
    <t>1."Талаптан ауылдық округі әкімінің аппараты" коммуналдық мемлекеттік мекемесі *</t>
  </si>
  <si>
    <t>Сырдария ауданының 2025 жылғы аудандық бюджетінің жоспарлануы мен атқарылуының тиімділігіне мемлекеттік аудит</t>
  </si>
  <si>
    <t>Облыстың спорт саласына бөлінген қаражаттың,мемлекеттік активтердің пайдалануына мемлекеттік аудит</t>
  </si>
  <si>
    <t>Сырдария ауданының мектепке дейінгі тәрбие мен оқытуды ұйымдастыруға және мемлекеттік тапсырыс шеңберінде жеке меншік балабақшаларына бөлінген бюджет қаражаты мен мемлекеттік активтерін пайдалануына мемлекеттік аудит</t>
  </si>
  <si>
    <t>2."Сұлутөбе ауылдық округі әкімінің аппараты" коммуналдық мемлекеттік мекемесі *</t>
  </si>
  <si>
    <t>3."Бәйгеқұм ауылдық округі әкімінің аппараты" коммуналдық мемлекеттік мекемесі *</t>
  </si>
  <si>
    <t>4."Ақмая ауылдық округі әкімінің аппараты" коммуналдық мемлекеттік мекемесі *</t>
  </si>
  <si>
    <t>6."Бестам ауылдық округі әкімінің аппараты" коммуналдық мемлекеттік мекемесі *</t>
  </si>
  <si>
    <t>7."Телікөл ауылдық округі әкімінің аппараты" коммуналдық мемлекеттік мекемесі *</t>
  </si>
  <si>
    <t>8."Жиделіарық ауылдық округі әкімінің аппараты" коммуналдық мемлекеттік мекемесі *</t>
  </si>
  <si>
    <t>9."Ортақшыл ауылдық округі әкімінің аппараты" коммуналдық мемлекеттік мекемесі *</t>
  </si>
  <si>
    <t>1.«Қызылорда облысының білім басқармасының Қызылорда қаласы бойынша білім бөлімінің «Қалтай Мұхамеджанов атындағы №1 мектеп-гимназиясы» коммуналдық мемлекеттік мекемесі</t>
  </si>
  <si>
    <t>2."Қызылорда облысының білім басқармасының Қызылорда қаласы бойынша білім бөлімінің С.Сейфуллин атындағы № 4 ақпараттық технология мектеп-лицейі (IT- мектеп-лицей)" коммуналдық мемлекеттік мекемесі</t>
  </si>
  <si>
    <t>3."Қызылорда облысының білім басқармасының Қызылорда қаласы бойынша білім бөлімінің "І.Қабылов атындағы №12 ақпараттық технология мектеп-лицейі (IT-мектеп-лицей)" коммуналдық мемлекеттік мекемесі</t>
  </si>
  <si>
    <t>4.Қызылорда облысының білім басқармасының Қызылорда қаласы бойынша білім бөлімінің "Ы.Алтынсарин атындағы №10 мектеп-лицейі" коммуналдық мемлекеттік мекемесі</t>
  </si>
  <si>
    <t>5.Қызылорда облысының білім басқармасының Қызылорда қаласы бойынша білім бөлімінің "Ж.Қизатов атындағы №23 мектеп-лицейі" коммуналдық мемлекеттік мекемесі</t>
  </si>
  <si>
    <t>6.«Қызылорда облысының білім басқармасының Қызылорда қаласы бойынша білім бөлімінің «Ж.Махамбетов атындағы №43 орта мектебі» коммуналдық мемлекеттік мекемесі</t>
  </si>
  <si>
    <t>7."Қызылорда облысының білім басқармасының Қызылорда қаласы бойынша білім бөлімінің "Әли Мүсілімов атындағы № 101 мектеп-лицейі" коммуналдық мемлекеттік мекемесі</t>
  </si>
  <si>
    <t>8."Қызылорда облысының білім басқармасының Қызылорда қаласы бойынша білім бөлімінің "Темірбек Жүргенов атындағы №136 мектеп-лицейі" коммуналдық мемлекеттік мекемесі</t>
  </si>
  <si>
    <t>1."Қызылорда облысының білім басқармасының Қызылорда қаласы бойынша білім бөлімінің "№3 "Қарлығаш" санаториялық бөбекжай-бақшасы" коммуналдық мемлекеттік мекемесі</t>
  </si>
  <si>
    <t>2."Қызылорда облысының білім басқармасының Қызылорда қаласы бойынша білім бөлімінің "№2 "Бөбек" санаториялық бөбекжай балабақшасы" коммуналдық мемлекеттік мекемесі</t>
  </si>
  <si>
    <t>3."Қызылорда облысының білім басқармасының Қызылорда қаласы бойынша білім бөлімінің "№4 "Қуаныш" санаториялық бөбекжай балабақшасы" коммуналдық мемлекеттік мекемесі</t>
  </si>
  <si>
    <t>4."Қызылорда облысының білім басқармасының Қызылорда қаласы бойынша білім бөлімінің №32 "Қызғалдақ" санаториялық бөбекжай-бақшасы" коммуналдық мемлекеттік мекемесі</t>
  </si>
  <si>
    <t>5."Қызылорда облысының білім басқармасының Арал ауданы бойынша білім бөлімінің "Мереке" санаторлық бөбекжай-бақшасы" коммуналдық мемлекеттік мекемесі</t>
  </si>
  <si>
    <t>6."Қызылорда облысының білім басқармасының Жалағаш ауданы бойынша білім бөлімінің "№19 санаторлық бөбекжай-бақшасы" коммуналдық мемлекеттік мекемесі</t>
  </si>
  <si>
    <t>7.«Қызылорда облысының білім басқармасының Жаңақорған ауданы бойынша білім бөлімінің «Арнайы балабақшасы» коммуналдық мемлекеттік мекемесі</t>
  </si>
  <si>
    <t>8."Қызылорда облысының білім басқармасының Жаңақорған ауданы бойынша білім бөлімінің "№28 Алпамыс" санаторлық бөбекжай-бақшасы" коммуналдық мемлекеттік мекемесі</t>
  </si>
  <si>
    <t>9."Қызылорда облысының білім басқармасының "Қазалы ауданы бойынша білім бөлімінің "№ 7 "Балдырған" санаториялық бөбекжай-балабақшасы" коммуналдық мемлекеттік мекемесі</t>
  </si>
  <si>
    <t>Мектепке дейінгі тәрбие мен оқытуды ұйымдастыруға бөлінген бюджет қаражаты мен мемлекет активтерін пайдалануына мемлекеттік аудит</t>
  </si>
  <si>
    <t>1.Коммунальное государственное учреждение "Санаторный ясли-сад №3 "Қарлығаш" отдела образования по городу Кызылорда управления образования Кызылординской области"</t>
  </si>
  <si>
    <t>2.Коммунальное государственное учреждение "Санаторный ясли детский сад №2 "Бөбек" отдела образования по городу Кызылорда управления образования Кызылординской области"</t>
  </si>
  <si>
    <t>3.Коммунальное государственное учреждение "Санаторный ясли детский сад "№4 "Қуаныш" отдела образования по городу Кызылорда управления образования Кызылординской области"</t>
  </si>
  <si>
    <t>4.Коммунальное государственное учреждение "Санаторный ясли-сад №32 "Қызғалдақ" отдела образования по городу Кызылорда управления образования Кызылординской области"</t>
  </si>
  <si>
    <t>5.Коммунальное государственное учреждение "Санаторный ясли-сад «Мереке» отдела образования по Аральскому району Управления образования Кызылординской области"</t>
  </si>
  <si>
    <t>6.Коммунальное государственное учреждение "№19 Санаторный ясли-сад" отдела образования по Жалагашскому району Управления образования Кызылординской области"</t>
  </si>
  <si>
    <t>7.Коммунальное государственное учреждение Специальный детский сад» отдела образования по Жанакорганскому району управления образования Кызылординской области»</t>
  </si>
  <si>
    <t>8.Коммунальное государственное учреждение "№ 28 Алпамыс" отдела образования по Жанакорганскому району управления образования Кызылординской области»</t>
  </si>
  <si>
    <t>9.Коммунальное государственное учреждение "Санаторное ясли-сад № 7 "Балдырган" отдела образования по Казалинскому району" управления образования Кызылординской области"</t>
  </si>
  <si>
    <t>10.Коммунальное государственное учреждение "Санаторный ясли-сад №1 отдела образования по Кармакшинскому району управления образования Кызылординской области"</t>
  </si>
  <si>
    <t>11.Коммунальное государственное учреждение "Санаторный ясли-сад № 17 "Алақай" отдела образования по Кармакшинскому району управления образования Кызылординской области</t>
  </si>
  <si>
    <t>1.Коммунальное государственное учреждение "Аппарат акима Талаптанского сельского округа"</t>
  </si>
  <si>
    <t>3.Коммунальное государственное учреждения "Аппарат акима сельского округа Байгекум" *</t>
  </si>
  <si>
    <t>2.Коммунальное государственное учреждение "Аппарат акима сельского округа Сулутобе" *</t>
  </si>
  <si>
    <t>4.Коммунальное государственное учреждение "Аппарат акима сельского округа Акмая" *</t>
  </si>
  <si>
    <t>6.Комунальное государственное учреждение "Аппарат акима сельского округа Бестам"  *</t>
  </si>
  <si>
    <t>7. Коммунальное государственное учреждение "Аппарат акима сельского округа Теликоль""</t>
  </si>
  <si>
    <t>8. Коммунальное государственное учреждение "Аппарат акима сельского округа Жиделиарык" *</t>
  </si>
  <si>
    <t>9. Коммунальное государственное учреждение "Аппарат акима сельского округа Ортакшыл"  *</t>
  </si>
  <si>
    <t>10. Государственное учреждение "Аппарат акима Каргалинского района""  *</t>
  </si>
  <si>
    <t>1.Коммунальное государственное учреждение «Школа-гимназия №1 имени Калтая Мухамеджанова» отдела образования по городу Кызылорда управления образования Кызылординской области»</t>
  </si>
  <si>
    <t>2.Коммунальное государственное учреждение "Школа-лицей информационных технологий № 4 имени С.Сейфуллина (IT-школа-лицей)" отдела образования по городу Кызылорда управления образования Кызылординской области"</t>
  </si>
  <si>
    <t>3.Коммунальное государственное учреждение "Школа-лицей информационных технологий №12 имени И.Кабылова (IT-школа-лицей)" отдела образования по городу Кызылорда Управления образования Кызылординской области""</t>
  </si>
  <si>
    <t>4.Коммунальное государственное учреждение "Школа-лицей №10 имени Ы.Алтынсарина"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</si>
  <si>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№23 имени Ж.Кизатова" отдела образования по городу Кызылорда управления образования Кызылординской области"</t>
  </si>
  <si>
    <t>6.Коммунальное государственное учреждение «Средняя школа №43 имени Ж.Махамбетова» отдела образования по городу Кызылорда управления образования Кызылординской области»</t>
  </si>
  <si>
    <t>7.Коммунальное государственное учереждение "Школа-лицей №101 имени Али Муслимова" отдела образования по городу Кызылорда управления образования Кызылординской области"</t>
  </si>
  <si>
    <t>8.Коммунальное государственное учреждение "Школа-лицей №136 имени Темирбека Жургенова" отдела образования по городу Кызылорда управления образования Кызылординской области</t>
  </si>
  <si>
    <t>3.Коммунальное государственное учреждение "Казалинский центр оказания специальных социальных услуг" управления координации занятости и социальных программ Кызылординской области"</t>
  </si>
  <si>
    <t>"Қызылорда қаласының орта білім беруді дамытуға бөлінген қаражатты пайдаланудың мемлекеттік аудиті"</t>
  </si>
  <si>
    <t>Қармақшы ауданының 2025 жылға аудандық бюджетінің жоспарлануы мен атқарылуының тиімділігіне мемлекеттік аудит</t>
  </si>
  <si>
    <t>Жалағаш ауданының 2025 жылға аудандық бюджетінің жоспарлануы мен атқарылуының тиімділігіне мемлекеттік аудит</t>
  </si>
  <si>
    <t>Государственный аудит консолидированной финансовой отчетности областного бюджета Кызылординской области за 2025 год</t>
  </si>
  <si>
    <t>Государственный аудит эффективности планирования и исполнения районного бюджета Жалагашского района на 2025 год</t>
  </si>
  <si>
    <t>Государственный аудит эффективности планирования и исполнения районного бюджета Кармакчинского района на 2025 год</t>
  </si>
  <si>
    <t>"Государственный аудит использования средств, выделенных на развитие среднего образования города Кызылорда"</t>
  </si>
  <si>
    <t>Государственный аудит использования средств, переданных из бюджета сельским округам Шиелийского района, управления государственными активами и правильности поступлений в местный бюджет</t>
  </si>
  <si>
    <t>Государственный аудит использования бюджетных средств и активов государства, выделенных на организацию дошкольного воспитания и обучения</t>
  </si>
  <si>
    <t>Шиелі ауданының 2025 жылғы аудандық бюджетінің жоспарлануы мен атқарылуының тиімділігіне мемлекеттік аудит</t>
  </si>
  <si>
    <t>Государственный аудит эффективности планирования и исполнения районного бюджета Шиелйского района на 2025 год</t>
  </si>
  <si>
    <t>Государственный аудит эффективности планирования и исполнения районного бюджета Сырдарьинского района на 2025 год</t>
  </si>
  <si>
    <t>Государственный аудит использования средств, переданных из бюджета сельским округам Жанакорганского района, управления государственными активами и правильности поступлений в местный бюджет</t>
  </si>
  <si>
    <t>Государственный аудит эффективности планирования и исполнения районного бюджета Жанакорганского района на 2025 год</t>
  </si>
  <si>
    <t>2026 жыл</t>
  </si>
  <si>
    <t>2026 год</t>
  </si>
  <si>
    <t>001</t>
  </si>
  <si>
    <t>Субвенция из РБ</t>
  </si>
  <si>
    <t>002</t>
  </si>
  <si>
    <t>004</t>
  </si>
  <si>
    <t>011</t>
  </si>
  <si>
    <t>015</t>
  </si>
  <si>
    <t>014</t>
  </si>
  <si>
    <t xml:space="preserve">ЖБ </t>
  </si>
  <si>
    <t>065</t>
  </si>
  <si>
    <t>107</t>
  </si>
  <si>
    <t>021</t>
  </si>
  <si>
    <t>074</t>
  </si>
  <si>
    <t>032</t>
  </si>
  <si>
    <t>200</t>
  </si>
  <si>
    <t>202</t>
  </si>
  <si>
    <t>079</t>
  </si>
  <si>
    <t>субвенция из РБ</t>
  </si>
  <si>
    <t>006</t>
  </si>
  <si>
    <t>008</t>
  </si>
  <si>
    <t>022</t>
  </si>
  <si>
    <t>048</t>
  </si>
  <si>
    <t>057</t>
  </si>
  <si>
    <t>045</t>
  </si>
  <si>
    <t>013</t>
  </si>
  <si>
    <t>012</t>
  </si>
  <si>
    <t>009</t>
  </si>
  <si>
    <t>5."Бәйтерек ауылдық округі әкімінің аппараты" коммуналдық мемлекеттік мекемесі *</t>
  </si>
  <si>
    <t>005</t>
  </si>
  <si>
    <t>007</t>
  </si>
  <si>
    <t>003</t>
  </si>
  <si>
    <t>028</t>
  </si>
  <si>
    <t>040</t>
  </si>
  <si>
    <t>010</t>
  </si>
  <si>
    <t>050</t>
  </si>
  <si>
    <t>054</t>
  </si>
  <si>
    <t>760/768</t>
  </si>
  <si>
    <t>053</t>
  </si>
  <si>
    <t>421</t>
  </si>
  <si>
    <t>760/273</t>
  </si>
  <si>
    <t>760//273</t>
  </si>
  <si>
    <t>760/723</t>
  </si>
  <si>
    <t>13.Коммунальное государственное учреждение "Санаторный ясли-сад Шугыла №4" отдела образования по Шиелийскому району Управления образования Кызылординской области</t>
  </si>
  <si>
    <t>5.Коммунальное государственное учреждение "Аппарат акима сельского округа Байтерек" *</t>
  </si>
  <si>
    <t>1."Қызылорда облысының дене шынықтыру, спорт және туризм басқармасының "№12 Сырдария ауданының балалар-жасөспірімдер спорт мектебі" коммуналдық мемлекеттік мекемесі</t>
  </si>
  <si>
    <t>2.«Қызылорда облысының дене шынықтыру, спорт және туризм басқармасының «Мүгедектерге арналған спорт клубы» коммуналдық мемлекеттік мекемесі</t>
  </si>
  <si>
    <t>2026 жылдың 2 тоқсаны</t>
  </si>
  <si>
    <t>2026 жылдың 2-3 тоқсаны</t>
  </si>
  <si>
    <t>2026 жылдың 3 тоқсаны</t>
  </si>
  <si>
    <t>актив</t>
  </si>
  <si>
    <t>Үстеме тексеру</t>
  </si>
  <si>
    <t>1.Коммунальное государственное учреждение "Сырдарьинская районная детско-юношеская спортивная школа №12" управления физической культуры, спорта и туризма Кызылординской области"</t>
  </si>
  <si>
    <t>2.Коммунальное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</si>
  <si>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1."Қызылорда облысының білім басқармасының "Сырдария ауданы бойынша білім бөлімі" коммуналдық мемлекеттік мекемесі</t>
  </si>
  <si>
    <t>1."Коммунальное государственное учреждение "Отдел образования по Сырдарьинскому району" Управления образования Кызылординской области"</t>
  </si>
  <si>
    <t>Встречная проверка</t>
  </si>
  <si>
    <t>2026 жыл 3 тоқсан</t>
  </si>
  <si>
    <t>2026 жыл 3-4 тоқсан</t>
  </si>
  <si>
    <t>2026 жыл 4 тоқсан</t>
  </si>
  <si>
    <t>3 квартал 2026 года</t>
  </si>
  <si>
    <t>3-4 квартал 2026 года</t>
  </si>
  <si>
    <t>4 квартал 2026 года</t>
  </si>
  <si>
    <t>Жаңақорған ауданының 2025  жылғы аудандық бюджетінің жоспарлануы мен атқарылуының тиімділігіне мемлекеттік аудит</t>
  </si>
  <si>
    <t>Қызылорда қаласының 2025  жылғы қалалық бюджетінің жоспарлануы мен атқарылуының тиімділігіне мемлекеттік аудит</t>
  </si>
  <si>
    <t>Шиелі және Қармақшы ауданының бюджеттеріне түсетін түсімдердің толықтығы мен уақытылығына, жергілікті бюджетке қате (артық) төленген соманың қайтарылуына, есепке алудың дұрыстығына мемлекеттік аудит мемлекеттік аудит</t>
  </si>
  <si>
    <t>1."Қазақстан Республикасы Қаржы министрлігінің Мемлекеттік кірістер комитеті Қызылорда облысы бойынша Мемлекеттік кірістер департаментінің Шиелі ауданы бойынша Мемлекеттік кірістер басқармасы" республикалық мемлекеттік мекемесі</t>
  </si>
  <si>
    <t>2."Қазақстан Республикасы Қаржы министрлігінің Мемлекеттік кірістер комитеті Қызылорда облысы бойынша Мемлекеттік кірістер департаментінің Қармақшы ауданы бойынша Мемлекеттік кірістер басқармасы" республикалық мемлекеттік мекемесі</t>
  </si>
  <si>
    <t>Государственный аудит эффективности планирования и исполнения городского бюджета города Кызылорды на 2025 год</t>
  </si>
  <si>
    <t>Государственный аудит полноты и своевременность поступлений в бюджеты Шиелийского и Кармакшинского районов, возврат ошибочно (излишне) уплаченных сумм в местный бюджет, правильность учета</t>
  </si>
  <si>
    <t>11."Қызылорда облысының білім басқармасының Қармақшы ауданы бойынша білім бөлімінің "№17 "Алақай'' санаториялық бөбекжай-бақшасы"коммуналдық мемлекеттік мекемесі</t>
  </si>
  <si>
    <t>13."Қызылорда облысының білім басқармасының Шиелі ауданы бойынша білім бөлімінің "№4 Шұғыла санаторлық бөбекжай-бақшасы" коммуналдық мемлекеттік мекемесі</t>
  </si>
  <si>
    <t>2026 жылдың 3-4 тоқсаны</t>
  </si>
  <si>
    <t>1.Республиканское государственное учреждение "Управление государственных доходов по Шиелийскому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</si>
  <si>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2.Республиканское государственное учреждение "Управление государственных доходов по Кармакшинскому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</si>
  <si>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Шиелі ауданының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</t>
  </si>
  <si>
    <t>2-3 квартал 2026 года</t>
  </si>
  <si>
    <t>4 квартал 2026 года - 1 квартал 2027 года</t>
  </si>
  <si>
    <t>2026 жылдың 4 тоқсаны</t>
  </si>
  <si>
    <t>2026 жылдың 4 тоқсаны - 2027 жылдың 1 тоқсаны</t>
  </si>
  <si>
    <t>2026 жылдың 3-4 тоқсандары</t>
  </si>
  <si>
    <t>1.«Қызылорда облысының кәсіпкерлік және өнеркәсіп басқармасы» мемлекеттік мекемесі *</t>
  </si>
  <si>
    <t>«Ауылдық денсаулық сақтауды жаңғырту» ұлттық жобасының іске асырылуын аралық бағалау</t>
  </si>
  <si>
    <t>038</t>
  </si>
  <si>
    <t>033</t>
  </si>
  <si>
    <t>2</t>
  </si>
  <si>
    <t>совместная проверка</t>
  </si>
  <si>
    <t>1.Коммунальное государственное учреждение «Управление предпринимательства и промышленности Кызылординской области» *</t>
  </si>
  <si>
    <t>9."Қызылорда облысының білім басқармасының Қызылорда қаласы бойынша білім бөлімінің "С.Толыбеков атындағы №3 ақпараттық технология мектеп-лицейі (IT-мектеп-лицей)" коммуналдық мемлекеттік мекемесі</t>
  </si>
  <si>
    <t>10."Қызылорда облысының білім басқармасының Қызылорда қаласы бойынша білім бөлімінің № 278 ақпараттық технология мектеп-лицейі (IT-мектеп-лицей)" коммуналдық мемлекеттік мекемесі</t>
  </si>
  <si>
    <t>10.Коммунальное государственное учреждение "Школа-лицей информационных технологий №278" отдела образования по городу Кызылорда управления образования Кызылординской области (IT-школа-лицей)"</t>
  </si>
  <si>
    <t>9.Коммунальное государственное учреждение "Школа-лицей информационных технологий №3 имени С.Толыбекова (IT-школа-лицей)" отдела образования по городу Кызылорда управления образования Кызылординской области"</t>
  </si>
  <si>
    <t>12."Қызылорда облысының білім басқармасының Сырдария ауданы бойынша білім бөлімінің "№6 "Ботакөз'' санаториялық бөбекжай-бақшасы" коммуналдық мемлекеттік мекемесі</t>
  </si>
  <si>
    <t>12.Коммунальное государственное учреждение "Санаторный ясли-сад № 6 "Ботакоз" отдела образования по Сырдарьинскому району управления образования Кызылординской области</t>
  </si>
  <si>
    <t>6 мероприятий, 37 объекта</t>
  </si>
  <si>
    <t>Коммунальное государственное учреждение "Сырдарьинский районный отдел экономики и финансов" *</t>
  </si>
  <si>
    <t>3.«Қандөз ауылдық округі әкімінің аппараты» коммуналдық мемлекеттік мекемесі *</t>
  </si>
  <si>
    <t>4."Кейден ауылдық округі әкімінің аппараты" мемлекеттік мекемесі *</t>
  </si>
  <si>
    <t>5.«Қосүйеңкі ауылдық округі әкімінің аппараты» коммуналдық мемлекеттік мекемесі *</t>
  </si>
  <si>
    <t>6."Екпінді ауылдық округі әкімінің аппараты" коммуналдық мемлекеттік мекемесі *</t>
  </si>
  <si>
    <t>7."Көктөбе ауылдық округі әкімі аппараты" коммуналдық мемлекеттік мекемесі *</t>
  </si>
  <si>
    <t>8.«Қаратөбе ауылдық округі әкімінің аппараты» коммуналдық мемлекеттік мекемесі *</t>
  </si>
  <si>
    <t>9.«Өзгент ауылдық округі әкімінің аппараты» коммуналдық мемлекеттік мекемесі *</t>
  </si>
  <si>
    <t>10.«Қыркеңсе ауылдық округі әкімінің аппараты» коммуналдық мемлекеттік мекемесі *</t>
  </si>
  <si>
    <t>11. «Байкенже ауылдық округі әкімінің аппараты» коммуналдық мемлекеттік мекемесі» *</t>
  </si>
  <si>
    <t>12.«Жайылма ауылдық округі әкімінің аппараты» коммуналдық мемлекеттік мекемесі *</t>
  </si>
  <si>
    <t>1.Коммунальное государственное учреждение "Аппарат акима поселка Жанакорган" *</t>
  </si>
  <si>
    <t>3.Коммунальное государственное учреждение "Аппарат акима сельского округа Кандоз" *</t>
  </si>
  <si>
    <t>4.Государственное учреждение "Аппарат акима сельского округа Кейден" *</t>
  </si>
  <si>
    <t>5.Коммунальное государственное учреждение «Аппарат акима сельского округа Косуйенки» *</t>
  </si>
  <si>
    <t>6.Коммунальное государственное учреждение "Аппарат акима сельского округа Екпинди " *</t>
  </si>
  <si>
    <t>7. Коммунальное государственное учреждение "Аппарат акима сельского округа Коктобе" *</t>
  </si>
  <si>
    <t>8. Коммунальное государственное учреждение "Аппарат акима сельского округа Каратобе" *</t>
  </si>
  <si>
    <t>9. Коммунальное государственное учреждение "Аппарат акима сельского округа Озгент" *</t>
  </si>
  <si>
    <t>10.Коммунальное государственное учреждение "Аппарат акима сельского округа Кыркенсе" *</t>
  </si>
  <si>
    <t>11. Коммунальное государственное учреждение "Аппарат акима сельского округа Байкенже" *</t>
  </si>
  <si>
    <t>12.Коммунальное государственное учреждение "Аппарат акима сельского округа Жайылма" *</t>
  </si>
  <si>
    <t>үстеме тексеру</t>
  </si>
  <si>
    <t>встречная проверка</t>
  </si>
  <si>
    <t>Коммунальное государственное учреждение “Кызылординский городской отдел экономики и финансов” акимата города Кызылорда *</t>
  </si>
  <si>
    <t>10."Қарғалы ауданы әкімінің аппараты" коммуналдық мемлекеттік мекемесі *</t>
  </si>
  <si>
    <t>6 іс-шара, 37 нысан</t>
  </si>
  <si>
    <t>1.Коммунальное государственное учреждение «Управление строительства, архитектуры и градостроительства Кызылординской области» *</t>
  </si>
  <si>
    <t>2.Коммунальное государственное учреждение "Управление здравоохранения Кызылординской области" *</t>
  </si>
  <si>
    <t>1.«Қызылорда облысының құрылыс, сәулет және қала құрылысы басқармасы» коммуналдық мемлекеттік мекемесі  *</t>
  </si>
  <si>
    <t>2."Қызылорда облысының денсаулық сақтау басқармасы" коммуналдық мемлекеттік мекемесі  *</t>
  </si>
  <si>
    <t>10."Қызылорда облысының білім басқармасының Қармақшы ауданы бойынша білім бөлімінің "№1 санаториялық бөбекжай-бақшасы" коммуналдық мемлекеттік мекемесі</t>
  </si>
  <si>
    <t>Мүгедектігі бар адамдарды әлеуметтік оңалту жүйесінің тиімділігіне мемлекеттік аудит</t>
  </si>
  <si>
    <t>Государственный аудит эффективности системы социальной реабилитации лиц с инвалидностью</t>
  </si>
  <si>
    <t>сыртқы мемлекеттік аудит, қатар тексеру</t>
  </si>
  <si>
    <t>внешний государственный аудит, паралельная проверка</t>
  </si>
  <si>
    <t>4.«Қызылорда облысының денсаулық сақтау басқармасының «Облыстық перинаталдық орталығы» шаруашылық жүргізу құқығындағы коммуналдық мемлекеттік кәсіпорны</t>
  </si>
  <si>
    <t>4.Коммунальное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</si>
  <si>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 xml:space="preserve"> 1. "Арал ауданының мәдениет және тілдерді дамыту бөлімі" коммуналдық мемлекеттік мекемесі *</t>
  </si>
  <si>
    <t xml:space="preserve"> Арал ауданының  бюджеттік бағдарлама әкімшілеріне бөлінген бюджет қаражатына мемлекеттік аудит</t>
  </si>
  <si>
    <t>2025 жылдың 3-4 тоқсаны</t>
  </si>
  <si>
    <t>2025 жылдың 4 тоқсаны</t>
  </si>
  <si>
    <t>455/820</t>
  </si>
  <si>
    <t>Нацфонд</t>
  </si>
  <si>
    <t>113</t>
  </si>
  <si>
    <t>2. "Арал ауданының жұмыспен қамту және әлеуметтік бағдарламалар бөлімі" коммуналдық мемлекеттік мекемесі *</t>
  </si>
  <si>
    <t>801/451</t>
  </si>
  <si>
    <t>017</t>
  </si>
  <si>
    <t>018</t>
  </si>
  <si>
    <t>115</t>
  </si>
  <si>
    <t>3. "Арал аудандық құрылыс, сәулет және қала құрылысы бөлімі" коммуналдық мемлекеттік мекемесі *</t>
  </si>
  <si>
    <t>472-001</t>
  </si>
  <si>
    <t>036</t>
  </si>
  <si>
    <t>041</t>
  </si>
  <si>
    <t>098</t>
  </si>
  <si>
    <t>4. "Арал ауданының кәсіпкерлік және өнеркәсіп бөлімі" коммуналдық мемлекеттік мекемесі*</t>
  </si>
  <si>
    <t>493/494</t>
  </si>
  <si>
    <t>5. "Арал ауданы әкімінің аппараты" коммуналдық мемлекеттік мекемесі *</t>
  </si>
  <si>
    <t>6. "Арал аудандық тұрғын үй-коммуналдық шаруашылығы, жолаушылар көлігі және автомобиль жолдары бөлімі" коммуналдық мемлекеттік мекемесі *</t>
  </si>
  <si>
    <t>023</t>
  </si>
  <si>
    <t>024</t>
  </si>
  <si>
    <t>049</t>
  </si>
  <si>
    <t>051</t>
  </si>
  <si>
    <t>062</t>
  </si>
  <si>
    <t>081</t>
  </si>
  <si>
    <t>136</t>
  </si>
  <si>
    <t>6</t>
  </si>
  <si>
    <t xml:space="preserve"> 1. Коммунальное государственное учреждение «Отдел культуры и развития языков Аральского района» *</t>
  </si>
  <si>
    <t>Государственный аудит бюджетных средств, выделенных администраторам бюджетных программ Аральского района</t>
  </si>
  <si>
    <t>3-4 квартал 2025 года</t>
  </si>
  <si>
    <t>2.Коммунальное государственное учреждение "Отдел занятости и социальных программ Аральского района" *</t>
  </si>
  <si>
    <t>3. Коммунальное государственное учреждение "Аральский районный отдел строительства,архитектуры и градостроительства" *</t>
  </si>
  <si>
    <t>4. Коммунальное государственное учреждение "Отдел предпринимательства и промышленности Аральского района" *</t>
  </si>
  <si>
    <t>5. Коммунальное государственное учреждение "Аппарат акима Аральского района" *</t>
  </si>
  <si>
    <t>6. Коммунальное государственное учреждение "Аральский районный отдел жилищно-коммунального хозяйства, пассажирского транспорта и автомобильных дорог" *</t>
  </si>
  <si>
    <t>24</t>
  </si>
  <si>
    <t>Государственный аудит использования средств, государственных активов, выделенных в сфере спорта области</t>
  </si>
  <si>
    <t>Облыстың денсаулық сақтау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</si>
  <si>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здравоохранения области</t>
  </si>
  <si>
    <t>1."Қызылорда облысының білім басқармасының "Қазалы ауданы бойынша білім бөлімінің "N 25 орта мектебі" коммуналдық мемлекеттік мекемесі</t>
  </si>
  <si>
    <t>2."Қызылорда облысының білім басқармасының "Қазалы ауданы бойынша білім бөлімінің "Ғ.Мұратбаев атындағы №91 орта мектебі" коммуналдық мемлекеттік мекемесі</t>
  </si>
  <si>
    <t>3."Қызылорда облысының білім басқармасының "Қазалы ауданы бойынша білім бөлімінің "№98 орта мектебі" коммуналдық мемлекеттік мекемесі</t>
  </si>
  <si>
    <t>4."Қызылорда облысының білім басқармасының "Қазалы ауданы бойынша білім бөлімінің "Б.Әбдіразақов атындағы №88 орта мектебі" коммуналдық мемлекеттік мекемесі</t>
  </si>
  <si>
    <t>5."Қызылорда облысының білім басқармасының "Қазалы ауданы бойынша білім бөлімінің "Қ.Күлетов атындағы №92 орта мектебі" коммуналдық мемлекеттік мекемесі</t>
  </si>
  <si>
    <t>6."Қызылорда облысының білім басқармасының "Қазалы ауданы бойынша білім бөлімінің №146 негізгі мектебі" коммуналдық мемлекеттік мекемесі</t>
  </si>
  <si>
    <t>124</t>
  </si>
  <si>
    <t>7."Қызылорда облысының білім басқармасының "Қазалы ауданы бойынша білім бөлімінің "Қ.Пірімов атындағы №103 орта мектебі" коммуналдық мемлекеттік мекемесі</t>
  </si>
  <si>
    <t>8."Қызылорда облысының білім басқармасының "Қазалы ауданы бойынша білім бөлімінің "№ 190 орта мектебі" коммуналдық мемлекеттік мекемесі</t>
  </si>
  <si>
    <t>8</t>
  </si>
  <si>
    <t>1.Коммунальное государственное учреждение "Средняя школа N 25" отдела образования по Казалинскому району" управления образования Кызылординской области"</t>
  </si>
  <si>
    <t>Государственный аудит использования средств, выделенных на развитие среднего образования Казалинского района</t>
  </si>
  <si>
    <t>2.Коммунальное государственное учреждение "Средняя школа №91 имени Г.Муратбаева" отдела образования по Казалинскому району" управления образования Кызылординской области"</t>
  </si>
  <si>
    <t>3.Коммунальное государственное учреждение "Средняя школа № 98" отдела образования по Казалинскому району" управления образования Кызылординской области"</t>
  </si>
  <si>
    <t>4.Коммунальное государственное учреждение "Средная школа №88 имени Б.Абдразакова" отдела образования по Казалинскому району" управления образования Кызылординской области"</t>
  </si>
  <si>
    <t>5.Коммунальное государственное учреждение "Средняя школа №92 имени К.Кулетова" отдела образования по Казалинскому району" управления образования Кызылординской области"</t>
  </si>
  <si>
    <t>6.Коммунальное государственное учреждение "Основная школа №146 отдела образования по Казалинскому району" управления образования Кызылординской области"</t>
  </si>
  <si>
    <t>7.Коммунальное государственное учреждение "Средняя школа №103 имени К.Примова отдела образования по Казалинскому району" управления образования Кызылординской области"</t>
  </si>
  <si>
    <t>8.Коммунальное государственное учреждение "Средняя школа № 190" отдела образования по Казалинскому району" управления образования Кызылординской области"</t>
  </si>
  <si>
    <t xml:space="preserve">Промежуточная оценка реализации национального проекта "Модернизация сельского здравоохранения" </t>
  </si>
  <si>
    <t>2026 жылдың 4 тоқсаны - 2027 жылдың1 тоқсаны</t>
  </si>
  <si>
    <t>2025 жылдың            4 тоқсаны - 2026 жылдың 1 тоқсаны</t>
  </si>
  <si>
    <t>2026 жылдың            1 тоқсаны</t>
  </si>
  <si>
    <t>4 картал 2025 года</t>
  </si>
  <si>
    <t>4 квартал 2025 года - 1 кавартал 2026 года</t>
  </si>
  <si>
    <t>3."Қызылорда облысының дене шынықтыру, спорт және туризм басқармасының "Теннис спорт түрлері бойынша балалар-жасөспірімдер спорт мектебі" коммуналдық мемлекеттік мекемесі</t>
  </si>
  <si>
    <t>4.“Қызылорда облысының дене шынықтыру, спорт және туризм басқармасының ”Олимпиадалық емес спорт түрлерінен жоғары спорт шеберлігі мектебі” коммуналдық мемлекеттік мекемесі</t>
  </si>
  <si>
    <t>5.«Қызылорда облысының дене шынықтыру, спорт және туризм басқармасының «Велосипед спорт түрлері бойынша кәсіпқой спорт клубы» коммуналдық мемлекеттік мекемесі</t>
  </si>
  <si>
    <t>6.«Қызылорда облысының дене шынықтыру, спорт және туризм басқармасының «№20 Арал ауданының балалар-жасөспірімдер спорт мектебі» коммуналдық мемлекеттік мекемесі</t>
  </si>
  <si>
    <t>7."Қызылорда облысының дене шынықтыру, спорт және туризм басқармасының "№18 Қазалы ауданының балалар-жасөспірімдер спорт мектебі" коммуналдық мемлекеттік мекемесі</t>
  </si>
  <si>
    <t>8.“Қызылорда облысының дене шынықтыру,спорт және туризм басқармасының №16 Қармақшы ауданының балалар-жасөспірімдер спорт мектебі” коммуналдық мемлекеттік мекемесі</t>
  </si>
  <si>
    <t>9.«Қызылорда облысының дене шынықтыру,спорт және туризм басқармасының «№14 Жалағаш ауданының балалар-жасөспірімдер спорт мектебі» коммуналдық мемлекеттік мекемесі</t>
  </si>
  <si>
    <t>10."Қызылорда облысының дене шынықтыру, спорт және туризм басқармасының "№10 Шиелі ауданының балалар-жасөспірімдер спорт мектебі" коммуналдық мемлекеттік мекемесі</t>
  </si>
  <si>
    <t>3.Коммунальное государственное учреждение "Детско-юношеская спортивная школа по видам теннисного спорта" управления физической культуры, спорта и туризма Кызылординской области"</t>
  </si>
  <si>
    <t>4.Коммунальное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</si>
  <si>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5.Коммунальное государственное учреждение «Профессиональный спортивный клуб по видам велосипедного спорта» управления физической культуры, спорта и туризма Кызылординской области»</t>
  </si>
  <si>
    <t>6.Коммунальное государственное учреждение "Аральская районная детско-юношеская спортивная школа № 20" Управление физической культуры, спорта и туризма Кызылординской области</t>
  </si>
  <si>
    <t>7.Коммунальное государственное учреждение "Казалинская районная детско-юношеская спортивная школа № 18" Управление физической культуры, спорта и туризма Кызылординской области</t>
  </si>
  <si>
    <t>8.Коммунальное государственное учреждение "Кармакшинская районная детско-юношеская спортивная школа № 16" Управление физической культуры, спорта и туризма Кызылординской области</t>
  </si>
  <si>
    <t>9.Коммунальное государственное учреждение "Жалагашская районная детско-юношеская спортивная школа № 14" Управление физической культуры, спорта и туризма Кызылординской области</t>
  </si>
  <si>
    <t>10.Коммунальное государственное учреждение «Шиелийская районная детско-юношеская спортивная школа №10» управления физической культуры, спорта и туризма Кызылординской области»</t>
  </si>
  <si>
    <t>2."Қызылорда облысының білім басқармасының Сырдария ауданы бойынша білім бөлімінің Балауса бөбекжай балабақшасы "Коммуналдық мемлекеттік қазыналық кәсіпорын</t>
  </si>
  <si>
    <t>3."Қызылорда облысының білім басқармасының Сырдария ауданы бойынша білім бөлімінің "Гүлдер" бөбекжай балабақшасы" Коммуналдық мемлекеттік қазыналық кәсіпорын</t>
  </si>
  <si>
    <t>4."Қызылорда облысының білім басқармасының Сырдария ауданы бойынша білім бөлімінің "Балбөбек" бөбекжай балабақшасы" Коммуналдық мемлекеттік қазыналық кәсіпорын</t>
  </si>
  <si>
    <t>5."Қызылорда облысының білім басқармасының Сырдария ауданы бойынша білім бөлімінің №2"Балдаурен" бөбекжай балабақшасы Коммуналдық мемлекеттік қазыналық кәсіпорын</t>
  </si>
  <si>
    <t>6."Қызылорда облысының білім басқармасының Сырдария ауданы бойынша білім бөлімінің "Балдырған" бөбекжай балабақшасы" Коммуналдық мемлекеттік қазыналық кәсіпорын</t>
  </si>
  <si>
    <t>7."Қызылорда облысының білім басқармасының Сырдария ауданы бойынша білім бөлімінің "Бөбек" бөбекжай балабақшасы" Коммуналдық мемлекеттік қазыналық кәсіпорын</t>
  </si>
  <si>
    <t>8."Қызылорда облысының білім басқармасының Сырдария ауданы бойынша білім бөлімінің "Бүлдіршін "бөбекжай балабақшасы" Коммуналдық мемлекеттік қазыналық кәсіпорын</t>
  </si>
  <si>
    <t>9."Қызылорда облысының білім басқармасының Сырдария ауданы бойынша білім бөлімінің №1 "Қызғалдақ" бөбекжай балабақшасы" Коммуналдық мемлекеттік қазыналық кәсіпорын</t>
  </si>
  <si>
    <t>10."Қызылорда облысының білім басқармасының Сырдария ауданы бойынша білім бөлімінің "Нұр-сәби" бөбекжай-бақшасы"Коммуналдық мемлекеттік қазыналық кәсіпорын</t>
  </si>
  <si>
    <t>11.«Қызылорда облысының білім басқармасының Сырдария ауданы бойынша білім бөлімінің «Айгөлек» бөбекжай балабақшасы» Коммуналдық мемлекеттік қазыналық кәсіпорын</t>
  </si>
  <si>
    <t>12."Қызылорда облысы білім басқармасының Сырдария ауданы бойынша білім бөлімінің № 13 "Нұрбөбек" бөбекжай балабақшасы" Коммуналдық мемлекеттік қазыналық кәсіпорын</t>
  </si>
  <si>
    <t>1. "Қызылорда облысының білім басқармасының Сырдария ауданы бойынша білім бөлімінің «Бақ-Нұр бөбек» жеке балабақшасы"</t>
  </si>
  <si>
    <t>2."Қызылорда облысының білім басқармасының Сырдария ауданы бойынша білім бөлімінің"Бақ-Нұр бөбек 3" жеке балабақшасы"</t>
  </si>
  <si>
    <t>3."Қызылорда облысының білім басқармасының Сырдария ауданы бойынша білім бөлімінің «Мансұр бөбек» жеке балабақшасы"</t>
  </si>
  <si>
    <t>6 іс-шара, 53 нысан</t>
  </si>
  <si>
    <t>Облыстың мәдениет саласының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</si>
  <si>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сферы культуры области</t>
  </si>
  <si>
    <t>3</t>
  </si>
  <si>
    <t>7 мероприятий, 31 объектов</t>
  </si>
  <si>
    <t>7 іс-шара, 31 нысан</t>
  </si>
  <si>
    <t>Государственный аудит использование бюджетных средств и государственных активов выделенных на организацию дошкольного воспитания и обучения Сырдарьинского района, а также частным детским садам в рамках государственного заказа</t>
  </si>
  <si>
    <t>Қатты пайдалы қазбаларды барлау және өндіру, кең таралған пайдалы қазбаларды өндіру бойынша мемлекеттік аудит</t>
  </si>
  <si>
    <t>Государственный аудит по разведке и добыче твердых полезных ископаемых, добыче общераспространенных полезных ископаемых</t>
  </si>
  <si>
    <t>6.Коммунальное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</si>
  <si>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6.«Қызылорда облысының денсаулық сақтау басқармасының «Қалалық орталық емханасы» шаруашылық жүргізу құқығындағы коммуналдық мемлекеттік кәсіпорны</t>
  </si>
  <si>
    <t>1. Товарищество с ограниченной ответственностью "частный детский сад "бак-Нур Бобек"</t>
  </si>
  <si>
    <t>2. Товарищество с ограниченной ответственностью "частный детский сад "Бакнур бобек 3"</t>
  </si>
  <si>
    <t>3. Товарищество с ограниченной ответственностью "частный детский сад "Мансур Бобек"</t>
  </si>
  <si>
    <t>2."Коммунальное государственное казенное предприятие "Ясли-сад " Балауса " отдела образования по Сырдарьинскому району Управления образования Кызылординской области"</t>
  </si>
  <si>
    <t>3."Коммунальное государственное казенное предприятие "Ясли-сад "Гулдер " отдела образования по Сырдарьинскому району Управления образования Кызылординской области"</t>
  </si>
  <si>
    <t>4."Коммунальное государственное казенное предприятие "Ясли-сад "Балбөбек " отдела образования по Сырдарьинскому району Управления образования Кызылординской области"</t>
  </si>
  <si>
    <t>5.Коммунальное государственное казенное предприятие "Ясли-сад №2 "Балдаурен" отдела образования по Сырдарьинскому району Управления образования Кызылординской области"</t>
  </si>
  <si>
    <t>6.Коммунальное государственное казенное предприятие "Ясли сад "Балдырган" отдела образования по Сырдарьинскому району Управления образования Кызылординской области"</t>
  </si>
  <si>
    <t>7.Коммунальное государственное казенное предприятие "Ясли сад "Бобек" отдела образования по Сырдарьинскому району Управления образования Кызылординской области"</t>
  </si>
  <si>
    <t>8.Коммунальное государственное казенное предприятие "Ясли сад "Булдиршин" отдела образования по Сырдарьинскому району Управления образования Кызылординской области"</t>
  </si>
  <si>
    <t>9.Коммунальное государственное казенное предприятие "Ясли-сад №1 "Қызғалдақ" отдела образования по Сырдарьинскому району Управления образования Кызылординской области"</t>
  </si>
  <si>
    <t>10.Коммунальное государственное казенное предприятие "Ясли-сад "Нұр сәби" отдела образования по Сырдарьинскому району управления образования Кызылординской области"</t>
  </si>
  <si>
    <t>11."Коммунальное государственное казенное предприятие «Детский ясли сад «Айголек» отдела образования по Сырдарьинскому району Управления образования Кызылординской области»</t>
  </si>
  <si>
    <t>12."Коммунальное государственное казенное предприятие «Детский ясли сад «Нурбобек» отдела образования по Сырдарьинскому району Управления образования Кызылординской области»</t>
  </si>
  <si>
    <t>6 мероприятий, 53 объектов</t>
  </si>
  <si>
    <t>2026 жылға арналған мемлекеттік аудит объектілерінің тізбесі</t>
  </si>
  <si>
    <t>Перечнь объектов государственного аудита на 2026 год</t>
  </si>
  <si>
    <t>Қазалы ауданының орта білім беруді дамытуға бөлінген қаржының пайдаланылуына мемлекеттік аудит</t>
  </si>
  <si>
    <t>ҰҚ</t>
  </si>
  <si>
    <t>459</t>
  </si>
  <si>
    <t>НФ</t>
  </si>
  <si>
    <t xml:space="preserve">Арал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</si>
  <si>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 xml:space="preserve">Қазалы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</si>
  <si>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>Государственный аудит эффективности планирования и исполнения районного бюджета Аральского района на 2025 год и бюджетных средств, выделенных отделу экономики и финансов района</t>
  </si>
  <si>
    <t>Государственный аудит эффективности планирования и исполнения районного бюджета Казалинского района на 2025 год и бюджетных средств, выделенных отделу экономики и финансов района</t>
  </si>
  <si>
    <t>эффективность, аудит соответствия</t>
  </si>
  <si>
    <t>2026 жылдың 3-4 тоқсан</t>
  </si>
  <si>
    <t>2.«Қызылорда облысының мәдениет, архивтер және құжаттама басқармасының «Қызылорда облыстық тарихи-мәдени мұраны қорғау орталығы» коммуналдық мемлекеттік мекемесі</t>
  </si>
  <si>
    <t>3.«Қызылорда облысының мәдениет, архивтер және құжаттама басқармасының «Қызылорда облыстық мемлекеттік архиві» коммуналдық мемлекеттік мекемесі</t>
  </si>
  <si>
    <t>4.Қызылорда облысы мәдениет, архивтер және құжаттама басқармасының "Анаға тағзым" орталығы коммуналдық мемлекеттік мекемесі</t>
  </si>
  <si>
    <t>ЖИЫНЫ 26 іс-шара 133 нысан</t>
  </si>
  <si>
    <t>2.Коммунальное государственное учреждение «Кызылординский областной центр охраны историко-культурного наследия» управлениякультуры, архивов и документации Кызылординской области»</t>
  </si>
  <si>
    <t>3.Коммунальное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</si>
  <si>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4Коммунальное государственное учреждение центр "Анаға тағзым" управления культуры, архивов и документации Кызылординской области</t>
  </si>
  <si>
    <t>ИТОГО: 25 мероприятия 133 объектов</t>
  </si>
  <si>
    <t>Арнайы мемлекеттік қор</t>
  </si>
  <si>
    <t>2026 жылдың     2 тоқсаны</t>
  </si>
  <si>
    <t>Специальный государственный фонд</t>
  </si>
  <si>
    <t>6 іс-шара, 12 нысан</t>
  </si>
  <si>
    <t>6 мероприятий, 12 объектов</t>
  </si>
  <si>
    <t>Тиімділік, сәйкестік аудиті</t>
  </si>
  <si>
    <t>2026 жылдың       4 тоқсаны</t>
  </si>
  <si>
    <t>Қатар тексеру</t>
  </si>
  <si>
    <t>2026 жылдың 
3 тоқсаны</t>
  </si>
  <si>
    <t>1."Даму" кәсіпкерлікті дамыту қоры" акционерлік қоғамының Қызылорда облысы бойынша аймақтық филиалы" *</t>
  </si>
  <si>
    <t>1.Региональный филиал ао "Фонд развития предпринимательства "Даму" по Кызылординской области" *</t>
  </si>
  <si>
    <t>001-029</t>
  </si>
  <si>
    <t>006-011</t>
  </si>
  <si>
    <t>006-015</t>
  </si>
  <si>
    <t>006-029</t>
  </si>
  <si>
    <t>008-015</t>
  </si>
  <si>
    <t>008-029</t>
  </si>
  <si>
    <t>009-015</t>
  </si>
  <si>
    <t>011-015</t>
  </si>
  <si>
    <t>011-029</t>
  </si>
  <si>
    <t>013-029</t>
  </si>
  <si>
    <t>022-015</t>
  </si>
  <si>
    <t>022-029</t>
  </si>
  <si>
    <t>032-029</t>
  </si>
  <si>
    <t>045-028</t>
  </si>
  <si>
    <t>045-029</t>
  </si>
  <si>
    <t>048-015</t>
  </si>
  <si>
    <t>057-028</t>
  </si>
  <si>
    <t>057-029</t>
  </si>
  <si>
    <t>001-011</t>
  </si>
  <si>
    <t>001-015</t>
  </si>
  <si>
    <t>044-015</t>
  </si>
  <si>
    <t>012-029</t>
  </si>
  <si>
    <t>013-015</t>
  </si>
  <si>
    <t>Приложение к приказу председателя ревизионной комиссии по Кызылординской области от «_7_» сентября 2026 года №-61-НҚ</t>
  </si>
  <si>
    <t>Қызылорда облысы бойынша тексеру комиссиясы төрағасының                                                                                            2026 жылғы «_7_» қыркүйектегі №- 61-НҚ  бұйрығына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</si>
</sst>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#,##0.0"/>
    <numFmt numFmtId="167" formatCode="#,##0.0\ _₽"/>
    <numFmt numFmtId="168" formatCode="#,##0.000\ _₽"/>
    <numFmt numFmtId="169" formatCode="#,##0.0000\ _₽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9" fillId="5" borderId="0" applyNumberFormat="0" applyBorder="0" applyAlignment="0" applyProtection="0"/>
  </cellStyleXfs>
  <cellXfs count="294">
    <xf numFmtId="0" fontId="0" fillId="0" borderId="0" xfId="0"/>
    <xf numFmtId="0" fontId="1" fillId="0" borderId="6" xfId="0" applyFont="1" applyBorder="1" applyAlignment="1">
      <alignment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top" wrapText="1"/>
    </xf>
    <xf numFmtId="164" fontId="1" fillId="3" borderId="6" xfId="0" applyNumberFormat="1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2" fillId="3" borderId="6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164" fontId="1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3" borderId="10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2" fillId="0" borderId="5" xfId="0" applyFont="1" applyBorder="1" applyAlignment="1">
      <alignment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164" fontId="2" fillId="0" borderId="7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164" fontId="2" fillId="4" borderId="6" xfId="0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49" fontId="2" fillId="0" borderId="9" xfId="0" applyNumberFormat="1" applyFont="1" applyBorder="1" applyAlignment="1">
      <alignment horizontal="right" vertical="top" wrapText="1"/>
    </xf>
    <xf numFmtId="0" fontId="2" fillId="3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165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165" fontId="1" fillId="3" borderId="6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wrapText="1"/>
    </xf>
    <xf numFmtId="49" fontId="1" fillId="3" borderId="6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3" borderId="6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" fillId="3" borderId="6" xfId="0" applyFont="1" applyFill="1" applyBorder="1" applyAlignment="1">
      <alignment horizontal="left" vertical="top" wrapText="1"/>
    </xf>
    <xf numFmtId="49" fontId="1" fillId="3" borderId="6" xfId="0" applyNumberFormat="1" applyFont="1" applyFill="1" applyBorder="1" applyAlignment="1">
      <alignment horizontal="left" vertical="top" wrapText="1"/>
    </xf>
    <xf numFmtId="164" fontId="1" fillId="3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2" fillId="3" borderId="0" xfId="0" applyNumberFormat="1" applyFont="1" applyFill="1" applyAlignment="1">
      <alignment horizontal="center" vertical="top" wrapText="1"/>
    </xf>
    <xf numFmtId="1" fontId="2" fillId="0" borderId="6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3" borderId="6" xfId="0" applyFont="1" applyFill="1" applyBorder="1" applyAlignment="1">
      <alignment horizontal="left" vertical="top" wrapText="1"/>
    </xf>
    <xf numFmtId="49" fontId="2" fillId="3" borderId="6" xfId="0" applyNumberFormat="1" applyFont="1" applyFill="1" applyBorder="1" applyAlignment="1">
      <alignment horizontal="right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8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0" xfId="0" applyFont="1"/>
    <xf numFmtId="166" fontId="1" fillId="0" borderId="6" xfId="0" applyNumberFormat="1" applyFont="1" applyBorder="1" applyAlignment="1">
      <alignment horizontal="center" vertical="top" wrapText="1"/>
    </xf>
    <xf numFmtId="49" fontId="12" fillId="0" borderId="6" xfId="2" applyNumberFormat="1" applyFont="1" applyFill="1" applyBorder="1" applyAlignment="1">
      <alignment horizontal="center" vertical="top" wrapText="1"/>
    </xf>
    <xf numFmtId="164" fontId="12" fillId="0" borderId="6" xfId="2" applyNumberFormat="1" applyFont="1" applyFill="1" applyBorder="1" applyAlignment="1">
      <alignment horizontal="center" vertical="top" wrapText="1"/>
    </xf>
    <xf numFmtId="166" fontId="2" fillId="0" borderId="6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right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/>
    <xf numFmtId="166" fontId="1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166" fontId="16" fillId="0" borderId="6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0" fontId="0" fillId="0" borderId="2" xfId="0" applyBorder="1"/>
    <xf numFmtId="166" fontId="0" fillId="0" borderId="6" xfId="0" applyNumberFormat="1" applyBorder="1"/>
    <xf numFmtId="0" fontId="0" fillId="0" borderId="6" xfId="0" applyBorder="1"/>
    <xf numFmtId="49" fontId="1" fillId="0" borderId="7" xfId="0" applyNumberFormat="1" applyFont="1" applyBorder="1" applyAlignment="1">
      <alignment horizontal="center" vertical="top" wrapText="1"/>
    </xf>
    <xf numFmtId="164" fontId="16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right" vertical="top" wrapText="1"/>
    </xf>
    <xf numFmtId="0" fontId="1" fillId="7" borderId="6" xfId="0" applyFont="1" applyFill="1" applyBorder="1" applyAlignment="1">
      <alignment vertical="top" wrapText="1"/>
    </xf>
    <xf numFmtId="0" fontId="1" fillId="7" borderId="6" xfId="0" applyFont="1" applyFill="1" applyBorder="1" applyAlignment="1">
      <alignment horizontal="center" vertical="top" wrapText="1"/>
    </xf>
    <xf numFmtId="49" fontId="1" fillId="7" borderId="6" xfId="0" applyNumberFormat="1" applyFont="1" applyFill="1" applyBorder="1" applyAlignment="1">
      <alignment horizontal="center" vertical="top" wrapText="1"/>
    </xf>
    <xf numFmtId="164" fontId="2" fillId="7" borderId="6" xfId="0" applyNumberFormat="1" applyFont="1" applyFill="1" applyBorder="1" applyAlignment="1">
      <alignment horizontal="center" vertical="top" wrapText="1"/>
    </xf>
    <xf numFmtId="49" fontId="2" fillId="7" borderId="6" xfId="0" applyNumberFormat="1" applyFont="1" applyFill="1" applyBorder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 vertical="center"/>
    </xf>
    <xf numFmtId="167" fontId="2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/>
    </xf>
    <xf numFmtId="167" fontId="1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 wrapText="1"/>
    </xf>
    <xf numFmtId="167" fontId="17" fillId="7" borderId="6" xfId="0" applyNumberFormat="1" applyFont="1" applyFill="1" applyBorder="1" applyAlignment="1">
      <alignment horizontal="center" vertical="top" wrapText="1"/>
    </xf>
    <xf numFmtId="167" fontId="2" fillId="7" borderId="6" xfId="0" applyNumberFormat="1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/>
    </xf>
    <xf numFmtId="168" fontId="13" fillId="3" borderId="6" xfId="0" applyNumberFormat="1" applyFont="1" applyFill="1" applyBorder="1" applyAlignment="1">
      <alignment horizontal="center" vertical="center"/>
    </xf>
    <xf numFmtId="168" fontId="13" fillId="3" borderId="3" xfId="0" applyNumberFormat="1" applyFont="1" applyFill="1" applyBorder="1" applyAlignment="1">
      <alignment horizontal="center" vertical="center"/>
    </xf>
    <xf numFmtId="169" fontId="13" fillId="3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 wrapText="1"/>
    </xf>
    <xf numFmtId="164" fontId="1" fillId="0" borderId="6" xfId="0" applyNumberFormat="1" applyFont="1" applyFill="1" applyBorder="1" applyAlignment="1">
      <alignment horizontal="center" vertical="top" wrapText="1"/>
    </xf>
    <xf numFmtId="169" fontId="13" fillId="0" borderId="6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168" fontId="13" fillId="0" borderId="6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top" wrapText="1"/>
    </xf>
    <xf numFmtId="165" fontId="1" fillId="0" borderId="6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vertical="top" wrapText="1"/>
    </xf>
    <xf numFmtId="168" fontId="13" fillId="0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8" xfId="0" applyNumberFormat="1" applyFont="1" applyFill="1" applyBorder="1" applyAlignment="1">
      <alignment horizontal="left" vertical="top" wrapText="1"/>
    </xf>
    <xf numFmtId="49" fontId="1" fillId="3" borderId="7" xfId="0" applyNumberFormat="1" applyFont="1" applyFill="1" applyBorder="1" applyAlignment="1">
      <alignment horizontal="left" vertical="top" wrapText="1"/>
    </xf>
  </cellXfs>
  <cellStyles count="3">
    <cellStyle name="Нейтральный" xfId="2" builtinId="2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6"/>
  <sheetViews>
    <sheetView tabSelected="1" view="pageBreakPreview" zoomScale="80" zoomScaleNormal="70" zoomScaleSheetLayoutView="80" workbookViewId="0">
      <pane ySplit="5" topLeftCell="A585" activePane="bottomLeft" state="frozen"/>
      <selection pane="bottomLeft" activeCell="R5" sqref="R5"/>
    </sheetView>
  </sheetViews>
  <sheetFormatPr defaultColWidth="9.140625" defaultRowHeight="15.75" outlineLevelCol="1" x14ac:dyDescent="0.25"/>
  <cols>
    <col min="1" max="1" width="4.28515625" style="3" customWidth="1"/>
    <col min="2" max="2" width="39.28515625" style="3" customWidth="1"/>
    <col min="3" max="3" width="12.140625" style="3" customWidth="1"/>
    <col min="4" max="4" width="12.85546875" style="3" customWidth="1"/>
    <col min="5" max="5" width="42.28515625" style="3" customWidth="1"/>
    <col min="6" max="6" width="11.140625" style="3" customWidth="1"/>
    <col min="7" max="7" width="10.85546875" style="3" customWidth="1"/>
    <col min="8" max="8" width="12.5703125" style="3" customWidth="1"/>
    <col min="9" max="9" width="13.85546875" style="3" customWidth="1"/>
    <col min="10" max="10" width="13" style="3" customWidth="1"/>
    <col min="11" max="11" width="8.7109375" style="4" customWidth="1"/>
    <col min="12" max="12" width="16.140625" style="14" hidden="1" customWidth="1" outlineLevel="1" collapsed="1"/>
    <col min="13" max="13" width="17.5703125" style="14" customWidth="1" collapsed="1"/>
    <col min="14" max="14" width="17.85546875" style="14" customWidth="1"/>
    <col min="15" max="15" width="13.85546875" style="14" customWidth="1"/>
    <col min="16" max="16" width="14.28515625" style="14" customWidth="1"/>
    <col min="17" max="17" width="13.28515625" style="14" customWidth="1"/>
    <col min="18" max="18" width="19.7109375" style="14" customWidth="1"/>
    <col min="19" max="19" width="21.28515625" style="3" customWidth="1"/>
    <col min="20" max="16384" width="9.140625" style="3"/>
  </cols>
  <sheetData>
    <row r="1" spans="1:19" ht="18.75" x14ac:dyDescent="0.25">
      <c r="L1" s="209"/>
      <c r="M1" s="209"/>
      <c r="N1" s="209"/>
      <c r="O1" s="209"/>
      <c r="P1" s="209"/>
      <c r="Q1" s="209"/>
      <c r="R1" s="209"/>
    </row>
    <row r="2" spans="1:19" ht="67.5" customHeight="1" x14ac:dyDescent="0.25">
      <c r="N2" s="210" t="s">
        <v>549</v>
      </c>
      <c r="O2" s="210"/>
      <c r="P2" s="210"/>
      <c r="Q2" s="210"/>
      <c r="R2" s="210"/>
      <c r="S2" s="210"/>
    </row>
    <row r="3" spans="1:19" ht="20.25" x14ac:dyDescent="0.25">
      <c r="A3" s="211" t="s">
        <v>494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</row>
    <row r="4" spans="1:19" x14ac:dyDescent="0.25">
      <c r="A4" s="212" t="s">
        <v>0</v>
      </c>
      <c r="B4" s="212" t="s">
        <v>1</v>
      </c>
      <c r="C4" s="212" t="s">
        <v>2</v>
      </c>
      <c r="D4" s="212" t="s">
        <v>3</v>
      </c>
      <c r="E4" s="212" t="s">
        <v>4</v>
      </c>
      <c r="F4" s="212" t="s">
        <v>5</v>
      </c>
      <c r="G4" s="212"/>
      <c r="H4" s="212"/>
      <c r="I4" s="212" t="s">
        <v>20</v>
      </c>
      <c r="J4" s="212"/>
      <c r="K4" s="212"/>
      <c r="L4" s="212"/>
      <c r="M4" s="212"/>
      <c r="N4" s="212"/>
      <c r="O4" s="212"/>
      <c r="P4" s="212"/>
      <c r="Q4" s="212"/>
      <c r="R4" s="212"/>
      <c r="S4" s="218" t="s">
        <v>21</v>
      </c>
    </row>
    <row r="5" spans="1:19" ht="78.75" x14ac:dyDescent="0.25">
      <c r="A5" s="212"/>
      <c r="B5" s="212"/>
      <c r="C5" s="212"/>
      <c r="D5" s="212"/>
      <c r="E5" s="212"/>
      <c r="F5" s="5" t="s">
        <v>6</v>
      </c>
      <c r="G5" s="6" t="s">
        <v>7</v>
      </c>
      <c r="H5" s="5" t="s">
        <v>15</v>
      </c>
      <c r="I5" s="1" t="s">
        <v>8</v>
      </c>
      <c r="J5" s="1" t="s">
        <v>9</v>
      </c>
      <c r="K5" s="42" t="s">
        <v>10</v>
      </c>
      <c r="L5" s="16" t="s">
        <v>17</v>
      </c>
      <c r="M5" s="16" t="s">
        <v>18</v>
      </c>
      <c r="N5" s="16" t="s">
        <v>19</v>
      </c>
      <c r="O5" s="16" t="s">
        <v>35</v>
      </c>
      <c r="P5" s="16" t="s">
        <v>36</v>
      </c>
      <c r="Q5" s="16" t="s">
        <v>239</v>
      </c>
      <c r="R5" s="16" t="s">
        <v>11</v>
      </c>
      <c r="S5" s="218"/>
    </row>
    <row r="6" spans="1:19" x14ac:dyDescent="0.25">
      <c r="A6" s="106">
        <v>1</v>
      </c>
      <c r="B6" s="106">
        <v>2</v>
      </c>
      <c r="C6" s="106">
        <v>3</v>
      </c>
      <c r="D6" s="106">
        <v>4</v>
      </c>
      <c r="E6" s="106">
        <v>5</v>
      </c>
      <c r="F6" s="106">
        <v>6</v>
      </c>
      <c r="G6" s="106">
        <v>7</v>
      </c>
      <c r="H6" s="106">
        <v>8</v>
      </c>
      <c r="I6" s="106">
        <v>9</v>
      </c>
      <c r="J6" s="106">
        <v>10</v>
      </c>
      <c r="K6" s="108">
        <v>11</v>
      </c>
      <c r="L6" s="99">
        <v>12</v>
      </c>
      <c r="M6" s="99">
        <v>12</v>
      </c>
      <c r="N6" s="99">
        <v>13</v>
      </c>
      <c r="O6" s="99">
        <v>14</v>
      </c>
      <c r="P6" s="99">
        <v>15</v>
      </c>
      <c r="Q6" s="99">
        <v>16</v>
      </c>
      <c r="R6" s="99">
        <v>17</v>
      </c>
      <c r="S6" s="106">
        <v>18</v>
      </c>
    </row>
    <row r="7" spans="1:19" x14ac:dyDescent="0.25">
      <c r="A7" s="219" t="s">
        <v>129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9"/>
    </row>
    <row r="8" spans="1:19" ht="63" x14ac:dyDescent="0.25">
      <c r="A8" s="29">
        <v>1</v>
      </c>
      <c r="B8" s="69" t="s">
        <v>25</v>
      </c>
      <c r="C8" s="65" t="s">
        <v>14</v>
      </c>
      <c r="D8" s="65" t="s">
        <v>12</v>
      </c>
      <c r="E8" s="65" t="s">
        <v>302</v>
      </c>
      <c r="F8" s="65" t="s">
        <v>123</v>
      </c>
      <c r="G8" s="65" t="s">
        <v>123</v>
      </c>
      <c r="H8" s="65" t="s">
        <v>124</v>
      </c>
      <c r="I8" s="78"/>
      <c r="J8" s="64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73">
        <v>1</v>
      </c>
      <c r="C9" s="220" t="s">
        <v>13</v>
      </c>
      <c r="D9" s="220"/>
      <c r="E9" s="220"/>
      <c r="F9" s="220"/>
      <c r="G9" s="220"/>
      <c r="H9" s="220"/>
      <c r="I9" s="78"/>
      <c r="J9" s="78"/>
      <c r="K9" s="78"/>
      <c r="L9" s="78">
        <f>SUM(L8)</f>
        <v>0</v>
      </c>
      <c r="M9" s="78">
        <f>SUM(M8)</f>
        <v>0</v>
      </c>
      <c r="N9" s="78">
        <f t="shared" ref="N9:Q9" si="0">SUM(N8)</f>
        <v>0</v>
      </c>
      <c r="O9" s="78">
        <f t="shared" si="0"/>
        <v>0</v>
      </c>
      <c r="P9" s="78">
        <f t="shared" si="0"/>
        <v>0</v>
      </c>
      <c r="Q9" s="78">
        <f t="shared" si="0"/>
        <v>0</v>
      </c>
      <c r="R9" s="17">
        <f>SUM(L9:P9)</f>
        <v>0</v>
      </c>
      <c r="S9" s="64"/>
    </row>
    <row r="10" spans="1:19" s="49" customFormat="1" ht="63" x14ac:dyDescent="0.25">
      <c r="A10" s="91">
        <v>2</v>
      </c>
      <c r="B10" s="93" t="s">
        <v>23</v>
      </c>
      <c r="C10" s="65" t="s">
        <v>14</v>
      </c>
      <c r="D10" s="65" t="s">
        <v>12</v>
      </c>
      <c r="E10" s="64" t="s">
        <v>168</v>
      </c>
      <c r="F10" s="65" t="s">
        <v>123</v>
      </c>
      <c r="G10" s="65" t="s">
        <v>123</v>
      </c>
      <c r="H10" s="65" t="s">
        <v>124</v>
      </c>
      <c r="I10" s="40"/>
      <c r="J10" s="64">
        <v>459</v>
      </c>
      <c r="K10" s="2"/>
      <c r="L10" s="17"/>
      <c r="M10" s="17"/>
      <c r="N10" s="17"/>
      <c r="O10" s="17"/>
      <c r="P10" s="17"/>
      <c r="Q10" s="17"/>
      <c r="R10" s="17">
        <f>SUM(L10:Q10)</f>
        <v>0</v>
      </c>
      <c r="S10" s="64"/>
    </row>
    <row r="11" spans="1:19" s="49" customFormat="1" x14ac:dyDescent="0.25">
      <c r="A11" s="24"/>
      <c r="B11" s="24">
        <v>1</v>
      </c>
      <c r="C11" s="220" t="s">
        <v>13</v>
      </c>
      <c r="D11" s="220"/>
      <c r="E11" s="220"/>
      <c r="F11" s="220"/>
      <c r="G11" s="220"/>
      <c r="H11" s="220"/>
      <c r="I11" s="40"/>
      <c r="J11" s="64"/>
      <c r="K11" s="2"/>
      <c r="L11" s="17">
        <f>SUM(L10:L10)</f>
        <v>0</v>
      </c>
      <c r="M11" s="17">
        <f>SUM(M10:M10)</f>
        <v>0</v>
      </c>
      <c r="N11" s="17">
        <f t="shared" ref="N11:Q11" si="1">SUM(N10:N10)</f>
        <v>0</v>
      </c>
      <c r="O11" s="17">
        <f t="shared" si="1"/>
        <v>0</v>
      </c>
      <c r="P11" s="17">
        <f t="shared" si="1"/>
        <v>0</v>
      </c>
      <c r="Q11" s="17">
        <f t="shared" si="1"/>
        <v>0</v>
      </c>
      <c r="R11" s="17">
        <f t="shared" ref="R11" si="2">SUM(L11:P11)</f>
        <v>0</v>
      </c>
      <c r="S11" s="64"/>
    </row>
    <row r="12" spans="1:19" ht="15.75" customHeight="1" x14ac:dyDescent="0.25">
      <c r="A12" s="223">
        <v>3</v>
      </c>
      <c r="B12" s="207" t="s">
        <v>127</v>
      </c>
      <c r="C12" s="223" t="s">
        <v>31</v>
      </c>
      <c r="D12" s="223" t="s">
        <v>12</v>
      </c>
      <c r="E12" s="223" t="s">
        <v>125</v>
      </c>
      <c r="F12" s="223" t="s">
        <v>123</v>
      </c>
      <c r="G12" s="223" t="s">
        <v>124</v>
      </c>
      <c r="H12" s="223" t="s">
        <v>286</v>
      </c>
      <c r="I12" s="65" t="s">
        <v>55</v>
      </c>
      <c r="J12" s="65"/>
      <c r="K12" s="21" t="s">
        <v>241</v>
      </c>
      <c r="L12" s="11"/>
      <c r="M12" s="16"/>
      <c r="N12" s="129"/>
      <c r="O12" s="126">
        <v>0.06</v>
      </c>
      <c r="P12" s="126">
        <v>0.78100000000000003</v>
      </c>
      <c r="Q12" s="16"/>
      <c r="R12" s="11">
        <f>SUM(L12:Q12)</f>
        <v>0.84099999999999997</v>
      </c>
      <c r="S12" s="212"/>
    </row>
    <row r="13" spans="1:19" x14ac:dyDescent="0.25">
      <c r="A13" s="224"/>
      <c r="B13" s="208"/>
      <c r="C13" s="224"/>
      <c r="D13" s="224"/>
      <c r="E13" s="224"/>
      <c r="F13" s="224"/>
      <c r="G13" s="224"/>
      <c r="H13" s="224"/>
      <c r="I13" s="65" t="s">
        <v>56</v>
      </c>
      <c r="J13" s="65">
        <v>124</v>
      </c>
      <c r="K13" s="21" t="s">
        <v>241</v>
      </c>
      <c r="L13" s="11"/>
      <c r="M13" s="16"/>
      <c r="N13" s="126">
        <v>158.08199999999999</v>
      </c>
      <c r="O13" s="126">
        <v>178.96100000000001</v>
      </c>
      <c r="P13" s="126">
        <v>174.86099999999999</v>
      </c>
      <c r="Q13" s="16"/>
      <c r="R13" s="11">
        <f t="shared" ref="R13:R51" si="3">SUM(L13:Q13)</f>
        <v>511.904</v>
      </c>
      <c r="S13" s="212"/>
    </row>
    <row r="14" spans="1:19" x14ac:dyDescent="0.25">
      <c r="A14" s="224"/>
      <c r="B14" s="208"/>
      <c r="C14" s="224"/>
      <c r="D14" s="224"/>
      <c r="E14" s="224"/>
      <c r="F14" s="224"/>
      <c r="G14" s="224"/>
      <c r="H14" s="224"/>
      <c r="I14" s="65" t="s">
        <v>56</v>
      </c>
      <c r="J14" s="65"/>
      <c r="K14" s="21" t="s">
        <v>241</v>
      </c>
      <c r="L14" s="11"/>
      <c r="M14" s="16"/>
      <c r="N14" s="126">
        <v>3.1619999999999999</v>
      </c>
      <c r="O14" s="126">
        <v>1.2</v>
      </c>
      <c r="P14" s="126">
        <v>3.2770000000000001</v>
      </c>
      <c r="Q14" s="16"/>
      <c r="R14" s="11">
        <f t="shared" si="3"/>
        <v>7.6390000000000002</v>
      </c>
      <c r="S14" s="212"/>
    </row>
    <row r="15" spans="1:19" x14ac:dyDescent="0.25">
      <c r="A15" s="224"/>
      <c r="B15" s="208"/>
      <c r="C15" s="224"/>
      <c r="D15" s="224"/>
      <c r="E15" s="224"/>
      <c r="F15" s="224"/>
      <c r="G15" s="224"/>
      <c r="H15" s="224"/>
      <c r="I15" s="65" t="s">
        <v>56</v>
      </c>
      <c r="J15" s="65"/>
      <c r="K15" s="21" t="s">
        <v>270</v>
      </c>
      <c r="L15" s="11"/>
      <c r="M15" s="16"/>
      <c r="N15" s="126">
        <v>92.994</v>
      </c>
      <c r="O15" s="126">
        <v>103.782</v>
      </c>
      <c r="P15" s="126"/>
      <c r="Q15" s="16"/>
      <c r="R15" s="11">
        <f t="shared" si="3"/>
        <v>196.77600000000001</v>
      </c>
      <c r="S15" s="212"/>
    </row>
    <row r="16" spans="1:19" x14ac:dyDescent="0.25">
      <c r="A16" s="224"/>
      <c r="B16" s="208"/>
      <c r="C16" s="224"/>
      <c r="D16" s="224"/>
      <c r="E16" s="224"/>
      <c r="F16" s="224"/>
      <c r="G16" s="224"/>
      <c r="H16" s="224"/>
      <c r="I16" s="65" t="s">
        <v>56</v>
      </c>
      <c r="J16" s="65"/>
      <c r="K16" s="21" t="s">
        <v>270</v>
      </c>
      <c r="L16" s="11"/>
      <c r="M16" s="16"/>
      <c r="N16" s="126">
        <v>4.7750000000000004</v>
      </c>
      <c r="O16" s="126"/>
      <c r="P16" s="126"/>
      <c r="Q16" s="16"/>
      <c r="R16" s="11">
        <f t="shared" si="3"/>
        <v>4.7750000000000004</v>
      </c>
      <c r="S16" s="212"/>
    </row>
    <row r="17" spans="1:19" x14ac:dyDescent="0.25">
      <c r="A17" s="224"/>
      <c r="B17" s="208"/>
      <c r="C17" s="224"/>
      <c r="D17" s="224"/>
      <c r="E17" s="224"/>
      <c r="F17" s="224"/>
      <c r="G17" s="224"/>
      <c r="H17" s="224"/>
      <c r="I17" s="65" t="s">
        <v>55</v>
      </c>
      <c r="J17" s="65"/>
      <c r="K17" s="21" t="s">
        <v>258</v>
      </c>
      <c r="L17" s="11"/>
      <c r="M17" s="16"/>
      <c r="N17" s="126"/>
      <c r="O17" s="126">
        <v>8.6999999999999994E-2</v>
      </c>
      <c r="P17" s="126">
        <v>0.10299999999999999</v>
      </c>
      <c r="Q17" s="16"/>
      <c r="R17" s="11">
        <f t="shared" si="3"/>
        <v>0.19</v>
      </c>
      <c r="S17" s="212"/>
    </row>
    <row r="18" spans="1:19" x14ac:dyDescent="0.25">
      <c r="A18" s="224"/>
      <c r="B18" s="208"/>
      <c r="C18" s="224"/>
      <c r="D18" s="224"/>
      <c r="E18" s="224"/>
      <c r="F18" s="224"/>
      <c r="G18" s="224"/>
      <c r="H18" s="224"/>
      <c r="I18" s="65" t="s">
        <v>56</v>
      </c>
      <c r="J18" s="65"/>
      <c r="K18" s="21" t="s">
        <v>258</v>
      </c>
      <c r="L18" s="11"/>
      <c r="M18" s="16"/>
      <c r="N18" s="126">
        <v>39.18</v>
      </c>
      <c r="O18" s="126">
        <v>41.195</v>
      </c>
      <c r="P18" s="126">
        <v>48.26</v>
      </c>
      <c r="Q18" s="16"/>
      <c r="R18" s="11">
        <f t="shared" si="3"/>
        <v>128.63499999999999</v>
      </c>
      <c r="S18" s="212"/>
    </row>
    <row r="19" spans="1:19" x14ac:dyDescent="0.25">
      <c r="A19" s="224"/>
      <c r="B19" s="208"/>
      <c r="C19" s="224"/>
      <c r="D19" s="224"/>
      <c r="E19" s="224"/>
      <c r="F19" s="224"/>
      <c r="G19" s="224"/>
      <c r="H19" s="224"/>
      <c r="I19" s="65" t="s">
        <v>56</v>
      </c>
      <c r="J19" s="65"/>
      <c r="K19" s="21" t="s">
        <v>258</v>
      </c>
      <c r="L19" s="11"/>
      <c r="M19" s="16"/>
      <c r="N19" s="126">
        <v>12.013999999999999</v>
      </c>
      <c r="O19" s="126"/>
      <c r="P19" s="126"/>
      <c r="Q19" s="16"/>
      <c r="R19" s="11">
        <f t="shared" si="3"/>
        <v>12.013999999999999</v>
      </c>
      <c r="S19" s="212"/>
    </row>
    <row r="20" spans="1:19" x14ac:dyDescent="0.25">
      <c r="A20" s="224"/>
      <c r="B20" s="208"/>
      <c r="C20" s="224"/>
      <c r="D20" s="224"/>
      <c r="E20" s="224"/>
      <c r="F20" s="224"/>
      <c r="G20" s="224"/>
      <c r="H20" s="224"/>
      <c r="I20" s="65" t="s">
        <v>56</v>
      </c>
      <c r="J20" s="65"/>
      <c r="K20" s="21" t="s">
        <v>259</v>
      </c>
      <c r="L20" s="11"/>
      <c r="M20" s="16"/>
      <c r="N20" s="126">
        <v>47.713999999999999</v>
      </c>
      <c r="O20" s="126">
        <v>17.8</v>
      </c>
      <c r="P20" s="126">
        <v>63.921999999999997</v>
      </c>
      <c r="Q20" s="16"/>
      <c r="R20" s="11">
        <f t="shared" si="3"/>
        <v>129.43599999999998</v>
      </c>
      <c r="S20" s="212"/>
    </row>
    <row r="21" spans="1:19" x14ac:dyDescent="0.25">
      <c r="A21" s="224"/>
      <c r="B21" s="208"/>
      <c r="C21" s="224"/>
      <c r="D21" s="224"/>
      <c r="E21" s="224"/>
      <c r="F21" s="224"/>
      <c r="G21" s="224"/>
      <c r="H21" s="224"/>
      <c r="I21" s="65" t="s">
        <v>56</v>
      </c>
      <c r="J21" s="65"/>
      <c r="K21" s="21" t="s">
        <v>259</v>
      </c>
      <c r="L21" s="11"/>
      <c r="M21" s="16"/>
      <c r="N21" s="126">
        <v>30.946000000000002</v>
      </c>
      <c r="O21" s="126">
        <v>102.892</v>
      </c>
      <c r="P21" s="126">
        <v>35.584000000000003</v>
      </c>
      <c r="Q21" s="16"/>
      <c r="R21" s="11">
        <f t="shared" si="3"/>
        <v>169.422</v>
      </c>
      <c r="S21" s="212"/>
    </row>
    <row r="22" spans="1:19" x14ac:dyDescent="0.25">
      <c r="A22" s="224"/>
      <c r="B22" s="208"/>
      <c r="C22" s="224"/>
      <c r="D22" s="224"/>
      <c r="E22" s="224"/>
      <c r="F22" s="224"/>
      <c r="G22" s="224"/>
      <c r="H22" s="224"/>
      <c r="I22" s="65" t="s">
        <v>56</v>
      </c>
      <c r="J22" s="65"/>
      <c r="K22" s="21" t="s">
        <v>266</v>
      </c>
      <c r="L22" s="11"/>
      <c r="M22" s="16"/>
      <c r="N22" s="126">
        <v>45.633000000000003</v>
      </c>
      <c r="O22" s="126">
        <v>14.327999999999999</v>
      </c>
      <c r="P22" s="126">
        <v>33.749000000000002</v>
      </c>
      <c r="Q22" s="16"/>
      <c r="R22" s="11">
        <f t="shared" si="3"/>
        <v>93.710000000000008</v>
      </c>
      <c r="S22" s="212"/>
    </row>
    <row r="23" spans="1:19" x14ac:dyDescent="0.25">
      <c r="A23" s="224"/>
      <c r="B23" s="208"/>
      <c r="C23" s="224"/>
      <c r="D23" s="224"/>
      <c r="E23" s="224"/>
      <c r="F23" s="224"/>
      <c r="G23" s="224"/>
      <c r="H23" s="224"/>
      <c r="I23" s="65" t="s">
        <v>56</v>
      </c>
      <c r="J23" s="65"/>
      <c r="K23" s="21" t="s">
        <v>266</v>
      </c>
      <c r="L23" s="11"/>
      <c r="M23" s="16"/>
      <c r="N23" s="126"/>
      <c r="O23" s="126">
        <v>2.121</v>
      </c>
      <c r="P23" s="126">
        <v>17.350999999999999</v>
      </c>
      <c r="Q23" s="16"/>
      <c r="R23" s="11">
        <f t="shared" si="3"/>
        <v>19.471999999999998</v>
      </c>
      <c r="S23" s="212"/>
    </row>
    <row r="24" spans="1:19" x14ac:dyDescent="0.25">
      <c r="A24" s="224"/>
      <c r="B24" s="208"/>
      <c r="C24" s="224"/>
      <c r="D24" s="224"/>
      <c r="E24" s="224"/>
      <c r="F24" s="224"/>
      <c r="G24" s="224"/>
      <c r="H24" s="224"/>
      <c r="I24" s="65" t="s">
        <v>56</v>
      </c>
      <c r="J24" s="65"/>
      <c r="K24" s="21" t="s">
        <v>273</v>
      </c>
      <c r="L24" s="11"/>
      <c r="M24" s="16"/>
      <c r="N24" s="126"/>
      <c r="O24" s="126">
        <v>9.7720000000000002</v>
      </c>
      <c r="P24" s="126"/>
      <c r="Q24" s="16"/>
      <c r="R24" s="11">
        <f t="shared" si="3"/>
        <v>9.7720000000000002</v>
      </c>
      <c r="S24" s="212"/>
    </row>
    <row r="25" spans="1:19" x14ac:dyDescent="0.25">
      <c r="A25" s="224"/>
      <c r="B25" s="208"/>
      <c r="C25" s="224"/>
      <c r="D25" s="224"/>
      <c r="E25" s="224"/>
      <c r="F25" s="224"/>
      <c r="G25" s="224"/>
      <c r="H25" s="224"/>
      <c r="I25" s="65" t="s">
        <v>56</v>
      </c>
      <c r="J25" s="65"/>
      <c r="K25" s="21" t="s">
        <v>245</v>
      </c>
      <c r="L25" s="11"/>
      <c r="M25" s="16"/>
      <c r="N25" s="126">
        <v>36.946599999999997</v>
      </c>
      <c r="O25" s="126">
        <v>30.26</v>
      </c>
      <c r="P25" s="126">
        <v>249.53</v>
      </c>
      <c r="Q25" s="16"/>
      <c r="R25" s="11">
        <f t="shared" si="3"/>
        <v>316.73660000000001</v>
      </c>
      <c r="S25" s="212"/>
    </row>
    <row r="26" spans="1:19" x14ac:dyDescent="0.25">
      <c r="A26" s="224"/>
      <c r="B26" s="208"/>
      <c r="C26" s="224"/>
      <c r="D26" s="224"/>
      <c r="E26" s="224"/>
      <c r="F26" s="224"/>
      <c r="G26" s="224"/>
      <c r="H26" s="224"/>
      <c r="I26" s="65" t="s">
        <v>56</v>
      </c>
      <c r="J26" s="65"/>
      <c r="K26" s="21" t="s">
        <v>245</v>
      </c>
      <c r="L26" s="11"/>
      <c r="M26" s="16"/>
      <c r="N26" s="126">
        <v>554.30859999999996</v>
      </c>
      <c r="O26" s="126">
        <v>188.70599999999999</v>
      </c>
      <c r="P26" s="126">
        <v>114.164</v>
      </c>
      <c r="Q26" s="16"/>
      <c r="R26" s="11">
        <f t="shared" si="3"/>
        <v>857.17859999999996</v>
      </c>
      <c r="S26" s="212"/>
    </row>
    <row r="27" spans="1:19" x14ac:dyDescent="0.25">
      <c r="A27" s="224"/>
      <c r="B27" s="208"/>
      <c r="C27" s="224"/>
      <c r="D27" s="224"/>
      <c r="E27" s="224"/>
      <c r="F27" s="224"/>
      <c r="G27" s="224"/>
      <c r="H27" s="224"/>
      <c r="I27" s="65" t="s">
        <v>56</v>
      </c>
      <c r="J27" s="65"/>
      <c r="K27" s="21" t="s">
        <v>264</v>
      </c>
      <c r="L27" s="11"/>
      <c r="M27" s="16"/>
      <c r="N27" s="126">
        <v>4.4800000000000004</v>
      </c>
      <c r="O27" s="126">
        <v>5.25</v>
      </c>
      <c r="P27" s="126">
        <v>9.4130000000000003</v>
      </c>
      <c r="Q27" s="16"/>
      <c r="R27" s="11">
        <f t="shared" si="3"/>
        <v>19.143000000000001</v>
      </c>
      <c r="S27" s="212"/>
    </row>
    <row r="28" spans="1:19" x14ac:dyDescent="0.25">
      <c r="A28" s="224"/>
      <c r="B28" s="208"/>
      <c r="C28" s="224"/>
      <c r="D28" s="224"/>
      <c r="E28" s="224"/>
      <c r="F28" s="224"/>
      <c r="G28" s="224"/>
      <c r="H28" s="224"/>
      <c r="I28" s="65" t="s">
        <v>56</v>
      </c>
      <c r="J28" s="65"/>
      <c r="K28" s="21" t="s">
        <v>264</v>
      </c>
      <c r="L28" s="11"/>
      <c r="M28" s="16"/>
      <c r="N28" s="126"/>
      <c r="O28" s="126"/>
      <c r="P28" s="126">
        <v>14.436</v>
      </c>
      <c r="Q28" s="16"/>
      <c r="R28" s="11">
        <f t="shared" si="3"/>
        <v>14.436</v>
      </c>
      <c r="S28" s="212"/>
    </row>
    <row r="29" spans="1:19" x14ac:dyDescent="0.25">
      <c r="A29" s="224"/>
      <c r="B29" s="208"/>
      <c r="C29" s="224"/>
      <c r="D29" s="224"/>
      <c r="E29" s="224"/>
      <c r="F29" s="224"/>
      <c r="G29" s="224"/>
      <c r="H29" s="224"/>
      <c r="I29" s="65" t="s">
        <v>56</v>
      </c>
      <c r="J29" s="65"/>
      <c r="K29" s="21" t="s">
        <v>260</v>
      </c>
      <c r="L29" s="11"/>
      <c r="M29" s="16"/>
      <c r="N29" s="126">
        <v>5.9729999999999999</v>
      </c>
      <c r="O29" s="126">
        <v>6.0549999999999997</v>
      </c>
      <c r="P29" s="126">
        <v>16.934000000000001</v>
      </c>
      <c r="Q29" s="16"/>
      <c r="R29" s="11">
        <f t="shared" si="3"/>
        <v>28.962</v>
      </c>
      <c r="S29" s="212"/>
    </row>
    <row r="30" spans="1:19" x14ac:dyDescent="0.25">
      <c r="A30" s="224"/>
      <c r="B30" s="208"/>
      <c r="C30" s="224"/>
      <c r="D30" s="224"/>
      <c r="E30" s="224"/>
      <c r="F30" s="224"/>
      <c r="G30" s="224"/>
      <c r="H30" s="224"/>
      <c r="I30" s="65" t="s">
        <v>56</v>
      </c>
      <c r="J30" s="151"/>
      <c r="K30" s="21" t="s">
        <v>260</v>
      </c>
      <c r="L30" s="11"/>
      <c r="M30" s="16"/>
      <c r="N30" s="126">
        <v>7.9660000000000002</v>
      </c>
      <c r="O30" s="126"/>
      <c r="P30" s="126"/>
      <c r="Q30" s="16"/>
      <c r="R30" s="11">
        <f t="shared" si="3"/>
        <v>7.9660000000000002</v>
      </c>
      <c r="S30" s="212"/>
    </row>
    <row r="31" spans="1:19" x14ac:dyDescent="0.25">
      <c r="A31" s="224"/>
      <c r="B31" s="208"/>
      <c r="C31" s="224"/>
      <c r="D31" s="224"/>
      <c r="E31" s="224"/>
      <c r="F31" s="224"/>
      <c r="G31" s="224"/>
      <c r="H31" s="224"/>
      <c r="I31" s="65" t="s">
        <v>56</v>
      </c>
      <c r="J31" s="151"/>
      <c r="K31" s="21" t="s">
        <v>253</v>
      </c>
      <c r="L31" s="11"/>
      <c r="M31" s="16"/>
      <c r="N31" s="126">
        <v>1.87</v>
      </c>
      <c r="O31" s="126">
        <v>5.24</v>
      </c>
      <c r="P31" s="126">
        <v>3.4140000000000001</v>
      </c>
      <c r="Q31" s="16"/>
      <c r="R31" s="11">
        <f t="shared" si="3"/>
        <v>10.524000000000001</v>
      </c>
      <c r="S31" s="212"/>
    </row>
    <row r="32" spans="1:19" x14ac:dyDescent="0.25">
      <c r="A32" s="224"/>
      <c r="B32" s="208"/>
      <c r="C32" s="224"/>
      <c r="D32" s="224"/>
      <c r="E32" s="224"/>
      <c r="F32" s="224"/>
      <c r="G32" s="224"/>
      <c r="H32" s="224"/>
      <c r="I32" s="65" t="s">
        <v>56</v>
      </c>
      <c r="J32" s="151"/>
      <c r="K32" s="21" t="s">
        <v>263</v>
      </c>
      <c r="L32" s="11"/>
      <c r="M32" s="16"/>
      <c r="N32" s="126">
        <v>164.86500000000001</v>
      </c>
      <c r="O32" s="126">
        <v>20.231000000000002</v>
      </c>
      <c r="P32" s="126">
        <v>1E-3</v>
      </c>
      <c r="Q32" s="16"/>
      <c r="R32" s="11">
        <f t="shared" si="3"/>
        <v>185.09700000000001</v>
      </c>
      <c r="S32" s="212"/>
    </row>
    <row r="33" spans="1:19" x14ac:dyDescent="0.25">
      <c r="A33" s="224"/>
      <c r="B33" s="208"/>
      <c r="C33" s="224"/>
      <c r="D33" s="224"/>
      <c r="E33" s="224"/>
      <c r="F33" s="224"/>
      <c r="G33" s="224"/>
      <c r="H33" s="224"/>
      <c r="I33" s="65" t="s">
        <v>56</v>
      </c>
      <c r="J33" s="151"/>
      <c r="K33" s="21" t="s">
        <v>263</v>
      </c>
      <c r="L33" s="11"/>
      <c r="M33" s="16"/>
      <c r="N33" s="126">
        <v>3.6080000000000001</v>
      </c>
      <c r="O33" s="126"/>
      <c r="P33" s="126">
        <v>766.49300000000005</v>
      </c>
      <c r="Q33" s="16"/>
      <c r="R33" s="11">
        <f t="shared" si="3"/>
        <v>770.101</v>
      </c>
      <c r="S33" s="212"/>
    </row>
    <row r="34" spans="1:19" x14ac:dyDescent="0.25">
      <c r="A34" s="224"/>
      <c r="B34" s="208"/>
      <c r="C34" s="224"/>
      <c r="D34" s="224"/>
      <c r="E34" s="224"/>
      <c r="F34" s="224"/>
      <c r="G34" s="224"/>
      <c r="H34" s="224"/>
      <c r="I34" s="65" t="s">
        <v>56</v>
      </c>
      <c r="J34" s="151"/>
      <c r="K34" s="21" t="s">
        <v>263</v>
      </c>
      <c r="L34" s="11"/>
      <c r="M34" s="16"/>
      <c r="N34" s="126"/>
      <c r="O34" s="126"/>
      <c r="P34" s="126">
        <v>475.99200000000002</v>
      </c>
      <c r="Q34" s="16"/>
      <c r="R34" s="11">
        <f t="shared" si="3"/>
        <v>475.99200000000002</v>
      </c>
      <c r="S34" s="212"/>
    </row>
    <row r="35" spans="1:19" x14ac:dyDescent="0.25">
      <c r="A35" s="224"/>
      <c r="B35" s="208"/>
      <c r="C35" s="224"/>
      <c r="D35" s="224"/>
      <c r="E35" s="224"/>
      <c r="F35" s="224"/>
      <c r="G35" s="224"/>
      <c r="H35" s="224"/>
      <c r="I35" s="65" t="s">
        <v>56</v>
      </c>
      <c r="J35" s="151"/>
      <c r="K35" s="21" t="s">
        <v>261</v>
      </c>
      <c r="L35" s="11"/>
      <c r="M35" s="16"/>
      <c r="N35" s="126">
        <v>8.3459000000000003</v>
      </c>
      <c r="O35" s="126">
        <v>34.058999999999997</v>
      </c>
      <c r="P35" s="126">
        <v>24</v>
      </c>
      <c r="Q35" s="16"/>
      <c r="R35" s="11">
        <f t="shared" si="3"/>
        <v>66.404899999999998</v>
      </c>
      <c r="S35" s="212"/>
    </row>
    <row r="36" spans="1:19" x14ac:dyDescent="0.25">
      <c r="A36" s="224"/>
      <c r="B36" s="208"/>
      <c r="C36" s="224"/>
      <c r="D36" s="224"/>
      <c r="E36" s="224"/>
      <c r="F36" s="224"/>
      <c r="G36" s="224"/>
      <c r="H36" s="224"/>
      <c r="I36" s="65" t="s">
        <v>56</v>
      </c>
      <c r="J36" s="151"/>
      <c r="K36" s="21" t="s">
        <v>274</v>
      </c>
      <c r="L36" s="11"/>
      <c r="M36" s="16"/>
      <c r="N36" s="126"/>
      <c r="O36" s="126"/>
      <c r="P36" s="126">
        <v>37.320999999999998</v>
      </c>
      <c r="Q36" s="16"/>
      <c r="R36" s="11">
        <f t="shared" si="3"/>
        <v>37.320999999999998</v>
      </c>
      <c r="S36" s="212"/>
    </row>
    <row r="37" spans="1:19" x14ac:dyDescent="0.25">
      <c r="A37" s="224"/>
      <c r="B37" s="208"/>
      <c r="C37" s="224"/>
      <c r="D37" s="224"/>
      <c r="E37" s="224"/>
      <c r="F37" s="224"/>
      <c r="G37" s="224"/>
      <c r="H37" s="224"/>
      <c r="I37" s="65" t="s">
        <v>56</v>
      </c>
      <c r="J37" s="151"/>
      <c r="K37" s="21" t="s">
        <v>262</v>
      </c>
      <c r="L37" s="11"/>
      <c r="M37" s="16"/>
      <c r="N37" s="126">
        <v>238</v>
      </c>
      <c r="O37" s="126">
        <v>520.43899999999996</v>
      </c>
      <c r="P37" s="126">
        <v>481.82900000000001</v>
      </c>
      <c r="Q37" s="16"/>
      <c r="R37" s="11">
        <f t="shared" si="3"/>
        <v>1240.268</v>
      </c>
      <c r="S37" s="212"/>
    </row>
    <row r="38" spans="1:19" x14ac:dyDescent="0.25">
      <c r="A38" s="224"/>
      <c r="B38" s="208"/>
      <c r="C38" s="224"/>
      <c r="D38" s="224"/>
      <c r="E38" s="224"/>
      <c r="F38" s="224"/>
      <c r="G38" s="224"/>
      <c r="H38" s="224"/>
      <c r="I38" s="66" t="s">
        <v>56</v>
      </c>
      <c r="J38" s="149"/>
      <c r="K38" s="102" t="s">
        <v>262</v>
      </c>
      <c r="L38" s="11"/>
      <c r="M38" s="16"/>
      <c r="N38" s="126"/>
      <c r="O38" s="150"/>
      <c r="P38" s="126">
        <v>0.89300000000000002</v>
      </c>
      <c r="Q38" s="16"/>
      <c r="R38" s="11">
        <f t="shared" si="3"/>
        <v>0.89300000000000002</v>
      </c>
      <c r="S38" s="212"/>
    </row>
    <row r="39" spans="1:19" x14ac:dyDescent="0.25">
      <c r="A39" s="224"/>
      <c r="B39" s="207" t="s">
        <v>126</v>
      </c>
      <c r="C39" s="224"/>
      <c r="D39" s="224"/>
      <c r="E39" s="224"/>
      <c r="F39" s="224"/>
      <c r="G39" s="224"/>
      <c r="H39" s="224"/>
      <c r="I39" s="65" t="s">
        <v>55</v>
      </c>
      <c r="J39" s="65">
        <v>124</v>
      </c>
      <c r="K39" s="21" t="s">
        <v>241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212"/>
    </row>
    <row r="40" spans="1:19" x14ac:dyDescent="0.25">
      <c r="A40" s="224"/>
      <c r="B40" s="208"/>
      <c r="C40" s="224"/>
      <c r="D40" s="224"/>
      <c r="E40" s="224"/>
      <c r="F40" s="224"/>
      <c r="G40" s="224"/>
      <c r="H40" s="224"/>
      <c r="I40" s="65" t="s">
        <v>56</v>
      </c>
      <c r="J40" s="65"/>
      <c r="K40" s="21" t="s">
        <v>241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212"/>
    </row>
    <row r="41" spans="1:19" x14ac:dyDescent="0.25">
      <c r="A41" s="224"/>
      <c r="B41" s="208"/>
      <c r="C41" s="224"/>
      <c r="D41" s="224"/>
      <c r="E41" s="224"/>
      <c r="F41" s="224"/>
      <c r="G41" s="224"/>
      <c r="H41" s="224"/>
      <c r="I41" s="65" t="s">
        <v>56</v>
      </c>
      <c r="J41" s="65">
        <v>124</v>
      </c>
      <c r="K41" s="21" t="s">
        <v>241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212"/>
    </row>
    <row r="42" spans="1:19" x14ac:dyDescent="0.25">
      <c r="A42" s="224"/>
      <c r="B42" s="208"/>
      <c r="C42" s="224"/>
      <c r="D42" s="224"/>
      <c r="E42" s="224"/>
      <c r="F42" s="224"/>
      <c r="G42" s="224"/>
      <c r="H42" s="224"/>
      <c r="I42" s="65" t="s">
        <v>56</v>
      </c>
      <c r="J42" s="65">
        <v>124</v>
      </c>
      <c r="K42" s="21" t="s">
        <v>270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212"/>
    </row>
    <row r="43" spans="1:19" x14ac:dyDescent="0.25">
      <c r="A43" s="224"/>
      <c r="B43" s="208"/>
      <c r="C43" s="224"/>
      <c r="D43" s="224"/>
      <c r="E43" s="224"/>
      <c r="F43" s="224"/>
      <c r="G43" s="224"/>
      <c r="H43" s="224"/>
      <c r="I43" s="65" t="s">
        <v>55</v>
      </c>
      <c r="J43" s="65">
        <v>124</v>
      </c>
      <c r="K43" s="21" t="s">
        <v>258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212"/>
    </row>
    <row r="44" spans="1:19" x14ac:dyDescent="0.25">
      <c r="A44" s="224"/>
      <c r="B44" s="208"/>
      <c r="C44" s="224"/>
      <c r="D44" s="224"/>
      <c r="E44" s="224"/>
      <c r="F44" s="224"/>
      <c r="G44" s="224"/>
      <c r="H44" s="224"/>
      <c r="I44" s="65" t="s">
        <v>56</v>
      </c>
      <c r="J44" s="65">
        <v>124</v>
      </c>
      <c r="K44" s="21" t="s">
        <v>258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212"/>
    </row>
    <row r="45" spans="1:19" x14ac:dyDescent="0.25">
      <c r="A45" s="224"/>
      <c r="B45" s="208"/>
      <c r="C45" s="224"/>
      <c r="D45" s="224"/>
      <c r="E45" s="224"/>
      <c r="F45" s="224"/>
      <c r="G45" s="224"/>
      <c r="H45" s="224"/>
      <c r="I45" s="65" t="s">
        <v>56</v>
      </c>
      <c r="J45" s="65">
        <v>124</v>
      </c>
      <c r="K45" s="21" t="s">
        <v>259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212"/>
    </row>
    <row r="46" spans="1:19" x14ac:dyDescent="0.25">
      <c r="A46" s="224"/>
      <c r="B46" s="208"/>
      <c r="C46" s="224"/>
      <c r="D46" s="224"/>
      <c r="E46" s="224"/>
      <c r="F46" s="224"/>
      <c r="G46" s="224"/>
      <c r="H46" s="224"/>
      <c r="I46" s="65" t="s">
        <v>56</v>
      </c>
      <c r="J46" s="65">
        <v>124</v>
      </c>
      <c r="K46" s="21" t="s">
        <v>266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212"/>
    </row>
    <row r="47" spans="1:19" x14ac:dyDescent="0.25">
      <c r="A47" s="224"/>
      <c r="B47" s="208"/>
      <c r="C47" s="224"/>
      <c r="D47" s="224"/>
      <c r="E47" s="224"/>
      <c r="F47" s="224"/>
      <c r="G47" s="224"/>
      <c r="H47" s="224"/>
      <c r="I47" s="65" t="s">
        <v>56</v>
      </c>
      <c r="J47" s="65">
        <v>124</v>
      </c>
      <c r="K47" s="21" t="s">
        <v>245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212"/>
    </row>
    <row r="48" spans="1:19" x14ac:dyDescent="0.25">
      <c r="A48" s="224"/>
      <c r="B48" s="208"/>
      <c r="C48" s="224"/>
      <c r="D48" s="224"/>
      <c r="E48" s="224"/>
      <c r="F48" s="224"/>
      <c r="G48" s="224"/>
      <c r="H48" s="224"/>
      <c r="I48" s="65" t="s">
        <v>56</v>
      </c>
      <c r="J48" s="65">
        <v>124</v>
      </c>
      <c r="K48" s="21" t="s">
        <v>260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212"/>
    </row>
    <row r="49" spans="1:19" x14ac:dyDescent="0.25">
      <c r="A49" s="224"/>
      <c r="B49" s="208"/>
      <c r="C49" s="224"/>
      <c r="D49" s="224"/>
      <c r="E49" s="224"/>
      <c r="F49" s="224"/>
      <c r="G49" s="224"/>
      <c r="H49" s="224"/>
      <c r="I49" s="65" t="s">
        <v>56</v>
      </c>
      <c r="J49" s="65">
        <v>124</v>
      </c>
      <c r="K49" s="21" t="s">
        <v>271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212"/>
    </row>
    <row r="50" spans="1:19" ht="14.25" customHeight="1" x14ac:dyDescent="0.25">
      <c r="A50" s="224"/>
      <c r="B50" s="208"/>
      <c r="C50" s="224"/>
      <c r="D50" s="224"/>
      <c r="E50" s="224"/>
      <c r="F50" s="224"/>
      <c r="G50" s="224"/>
      <c r="H50" s="224"/>
      <c r="I50" s="65" t="s">
        <v>56</v>
      </c>
      <c r="J50" s="65">
        <v>124</v>
      </c>
      <c r="K50" s="21" t="s">
        <v>253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212"/>
    </row>
    <row r="51" spans="1:19" ht="16.5" thickBot="1" x14ac:dyDescent="0.3">
      <c r="A51" s="224"/>
      <c r="B51" s="208"/>
      <c r="C51" s="224"/>
      <c r="D51" s="224"/>
      <c r="E51" s="224"/>
      <c r="F51" s="224"/>
      <c r="G51" s="224"/>
      <c r="H51" s="224"/>
      <c r="I51" s="65" t="s">
        <v>56</v>
      </c>
      <c r="J51" s="156"/>
      <c r="K51" s="148" t="s">
        <v>261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212"/>
    </row>
    <row r="52" spans="1:19" x14ac:dyDescent="0.25">
      <c r="A52" s="224"/>
      <c r="B52" s="221" t="s">
        <v>335</v>
      </c>
      <c r="C52" s="224"/>
      <c r="D52" s="224"/>
      <c r="E52" s="224"/>
      <c r="F52" s="224"/>
      <c r="G52" s="224"/>
      <c r="H52" s="224"/>
      <c r="I52" s="67" t="s">
        <v>55</v>
      </c>
      <c r="J52" s="5">
        <v>124</v>
      </c>
      <c r="K52" s="152" t="s">
        <v>241</v>
      </c>
      <c r="L52" s="11"/>
      <c r="M52" s="16"/>
      <c r="N52" s="153"/>
      <c r="O52" s="16">
        <v>5.7000000000000002E-2</v>
      </c>
      <c r="P52" s="16">
        <v>6.6000000000000003E-2</v>
      </c>
      <c r="Q52" s="16"/>
      <c r="R52" s="11">
        <f t="shared" ref="R52:R81" si="4">SUM(L52:Q52)</f>
        <v>0.123</v>
      </c>
      <c r="S52" s="212"/>
    </row>
    <row r="53" spans="1:19" x14ac:dyDescent="0.25">
      <c r="A53" s="224"/>
      <c r="B53" s="222"/>
      <c r="C53" s="224"/>
      <c r="D53" s="224"/>
      <c r="E53" s="224"/>
      <c r="F53" s="224"/>
      <c r="G53" s="224"/>
      <c r="H53" s="224"/>
      <c r="I53" s="65" t="s">
        <v>56</v>
      </c>
      <c r="J53" s="5">
        <v>124</v>
      </c>
      <c r="K53" s="21" t="s">
        <v>241</v>
      </c>
      <c r="L53" s="11"/>
      <c r="M53" s="16"/>
      <c r="N53" s="16">
        <v>33.700000000000003</v>
      </c>
      <c r="O53" s="126">
        <v>37.5</v>
      </c>
      <c r="P53" s="126">
        <v>41.2</v>
      </c>
      <c r="Q53" s="16"/>
      <c r="R53" s="11">
        <f t="shared" si="4"/>
        <v>112.4</v>
      </c>
      <c r="S53" s="212"/>
    </row>
    <row r="54" spans="1:19" x14ac:dyDescent="0.25">
      <c r="A54" s="224"/>
      <c r="B54" s="222"/>
      <c r="C54" s="224"/>
      <c r="D54" s="224"/>
      <c r="E54" s="224"/>
      <c r="F54" s="224"/>
      <c r="G54" s="224"/>
      <c r="H54" s="224"/>
      <c r="I54" s="65" t="s">
        <v>56</v>
      </c>
      <c r="J54" s="5">
        <v>124</v>
      </c>
      <c r="K54" s="21" t="s">
        <v>241</v>
      </c>
      <c r="L54" s="11"/>
      <c r="M54" s="16"/>
      <c r="N54" s="126">
        <v>3.2</v>
      </c>
      <c r="O54" s="126">
        <v>1.5</v>
      </c>
      <c r="P54" s="126">
        <v>0.7</v>
      </c>
      <c r="Q54" s="16"/>
      <c r="R54" s="11">
        <f t="shared" si="4"/>
        <v>5.4</v>
      </c>
      <c r="S54" s="212"/>
    </row>
    <row r="55" spans="1:19" x14ac:dyDescent="0.25">
      <c r="A55" s="224"/>
      <c r="B55" s="222"/>
      <c r="C55" s="224"/>
      <c r="D55" s="224"/>
      <c r="E55" s="224"/>
      <c r="F55" s="224"/>
      <c r="G55" s="224"/>
      <c r="H55" s="224"/>
      <c r="I55" s="65" t="s">
        <v>56</v>
      </c>
      <c r="J55" s="5">
        <v>124</v>
      </c>
      <c r="K55" s="21" t="s">
        <v>270</v>
      </c>
      <c r="L55" s="11"/>
      <c r="M55" s="16"/>
      <c r="N55" s="126">
        <v>7.1</v>
      </c>
      <c r="O55" s="126">
        <v>7.2</v>
      </c>
      <c r="P55" s="147"/>
      <c r="Q55" s="16"/>
      <c r="R55" s="11">
        <f t="shared" si="4"/>
        <v>14.3</v>
      </c>
      <c r="S55" s="212"/>
    </row>
    <row r="56" spans="1:19" x14ac:dyDescent="0.25">
      <c r="A56" s="224"/>
      <c r="B56" s="222"/>
      <c r="C56" s="224"/>
      <c r="D56" s="224"/>
      <c r="E56" s="224"/>
      <c r="F56" s="224"/>
      <c r="G56" s="224"/>
      <c r="H56" s="224"/>
      <c r="I56" s="65" t="s">
        <v>56</v>
      </c>
      <c r="J56" s="5">
        <v>124</v>
      </c>
      <c r="K56" s="21" t="s">
        <v>258</v>
      </c>
      <c r="L56" s="11"/>
      <c r="M56" s="16"/>
      <c r="N56" s="126">
        <v>21.1</v>
      </c>
      <c r="O56" s="126">
        <v>21.7</v>
      </c>
      <c r="P56" s="126">
        <v>25.5</v>
      </c>
      <c r="Q56" s="16"/>
      <c r="R56" s="11">
        <f t="shared" si="4"/>
        <v>68.3</v>
      </c>
      <c r="S56" s="212"/>
    </row>
    <row r="57" spans="1:19" x14ac:dyDescent="0.25">
      <c r="A57" s="224"/>
      <c r="B57" s="222"/>
      <c r="C57" s="224"/>
      <c r="D57" s="224"/>
      <c r="E57" s="224"/>
      <c r="F57" s="224"/>
      <c r="G57" s="224"/>
      <c r="H57" s="224"/>
      <c r="I57" s="65" t="s">
        <v>55</v>
      </c>
      <c r="J57" s="5">
        <v>124</v>
      </c>
      <c r="K57" s="21" t="s">
        <v>258</v>
      </c>
      <c r="L57" s="11"/>
      <c r="M57" s="16"/>
      <c r="N57" s="126"/>
      <c r="O57" s="16">
        <v>7.6999999999999999E-2</v>
      </c>
      <c r="P57" s="16">
        <v>9.0999999999999998E-2</v>
      </c>
      <c r="Q57" s="16"/>
      <c r="R57" s="11">
        <f t="shared" si="4"/>
        <v>0.16799999999999998</v>
      </c>
      <c r="S57" s="212"/>
    </row>
    <row r="58" spans="1:19" x14ac:dyDescent="0.25">
      <c r="A58" s="224"/>
      <c r="B58" s="222"/>
      <c r="C58" s="224"/>
      <c r="D58" s="224"/>
      <c r="E58" s="224"/>
      <c r="F58" s="224"/>
      <c r="G58" s="224"/>
      <c r="H58" s="224"/>
      <c r="I58" s="65" t="s">
        <v>56</v>
      </c>
      <c r="J58" s="5">
        <v>124</v>
      </c>
      <c r="K58" s="21" t="s">
        <v>259</v>
      </c>
      <c r="L58" s="11"/>
      <c r="M58" s="16"/>
      <c r="N58" s="126">
        <v>9.6</v>
      </c>
      <c r="O58" s="126">
        <v>0.4</v>
      </c>
      <c r="P58" s="126">
        <v>0.4</v>
      </c>
      <c r="Q58" s="16"/>
      <c r="R58" s="11">
        <f t="shared" si="4"/>
        <v>10.4</v>
      </c>
      <c r="S58" s="212"/>
    </row>
    <row r="59" spans="1:19" x14ac:dyDescent="0.25">
      <c r="A59" s="224"/>
      <c r="B59" s="222"/>
      <c r="C59" s="224"/>
      <c r="D59" s="224"/>
      <c r="E59" s="224"/>
      <c r="F59" s="224"/>
      <c r="G59" s="224"/>
      <c r="H59" s="224"/>
      <c r="I59" s="65" t="s">
        <v>56</v>
      </c>
      <c r="J59" s="5">
        <v>124</v>
      </c>
      <c r="K59" s="21" t="s">
        <v>259</v>
      </c>
      <c r="L59" s="11"/>
      <c r="M59" s="16"/>
      <c r="N59" s="126"/>
      <c r="O59" s="147"/>
      <c r="P59" s="147"/>
      <c r="Q59" s="16"/>
      <c r="R59" s="11">
        <f t="shared" si="4"/>
        <v>0</v>
      </c>
      <c r="S59" s="212"/>
    </row>
    <row r="60" spans="1:19" x14ac:dyDescent="0.25">
      <c r="A60" s="224"/>
      <c r="B60" s="222"/>
      <c r="C60" s="224"/>
      <c r="D60" s="224"/>
      <c r="E60" s="224"/>
      <c r="F60" s="224"/>
      <c r="G60" s="224"/>
      <c r="H60" s="224"/>
      <c r="I60" s="65" t="s">
        <v>56</v>
      </c>
      <c r="J60" s="5">
        <v>124</v>
      </c>
      <c r="K60" s="21" t="s">
        <v>266</v>
      </c>
      <c r="L60" s="11"/>
      <c r="M60" s="16"/>
      <c r="N60" s="126">
        <v>0.2</v>
      </c>
      <c r="O60" s="126">
        <v>0.2</v>
      </c>
      <c r="P60" s="126">
        <v>0.2</v>
      </c>
      <c r="Q60" s="16"/>
      <c r="R60" s="11">
        <f t="shared" si="4"/>
        <v>0.60000000000000009</v>
      </c>
      <c r="S60" s="212"/>
    </row>
    <row r="61" spans="1:19" x14ac:dyDescent="0.25">
      <c r="A61" s="224"/>
      <c r="B61" s="222"/>
      <c r="C61" s="224"/>
      <c r="D61" s="224"/>
      <c r="E61" s="224"/>
      <c r="F61" s="224"/>
      <c r="G61" s="224"/>
      <c r="H61" s="224"/>
      <c r="I61" s="65" t="s">
        <v>56</v>
      </c>
      <c r="J61" s="5">
        <v>124</v>
      </c>
      <c r="K61" s="21" t="s">
        <v>245</v>
      </c>
      <c r="L61" s="11"/>
      <c r="M61" s="16"/>
      <c r="N61" s="126">
        <v>11.6</v>
      </c>
      <c r="O61" s="126">
        <v>4.5</v>
      </c>
      <c r="P61" s="126">
        <v>23.5</v>
      </c>
      <c r="Q61" s="16"/>
      <c r="R61" s="11">
        <f t="shared" si="4"/>
        <v>39.6</v>
      </c>
      <c r="S61" s="212"/>
    </row>
    <row r="62" spans="1:19" x14ac:dyDescent="0.25">
      <c r="A62" s="224"/>
      <c r="B62" s="222"/>
      <c r="C62" s="224"/>
      <c r="D62" s="224"/>
      <c r="E62" s="224"/>
      <c r="F62" s="224"/>
      <c r="G62" s="224"/>
      <c r="H62" s="224"/>
      <c r="I62" s="65" t="s">
        <v>56</v>
      </c>
      <c r="J62" s="5">
        <v>124</v>
      </c>
      <c r="K62" s="21" t="s">
        <v>245</v>
      </c>
      <c r="L62" s="11"/>
      <c r="M62" s="16"/>
      <c r="N62" s="126"/>
      <c r="O62" s="147"/>
      <c r="P62" s="147"/>
      <c r="Q62" s="16"/>
      <c r="R62" s="11">
        <f t="shared" si="4"/>
        <v>0</v>
      </c>
      <c r="S62" s="212"/>
    </row>
    <row r="63" spans="1:19" x14ac:dyDescent="0.25">
      <c r="A63" s="224"/>
      <c r="B63" s="222"/>
      <c r="C63" s="224"/>
      <c r="D63" s="224"/>
      <c r="E63" s="224"/>
      <c r="F63" s="224"/>
      <c r="G63" s="224"/>
      <c r="H63" s="224"/>
      <c r="I63" s="65" t="s">
        <v>56</v>
      </c>
      <c r="J63" s="5">
        <v>124</v>
      </c>
      <c r="K63" s="21" t="s">
        <v>260</v>
      </c>
      <c r="L63" s="11"/>
      <c r="M63" s="16"/>
      <c r="N63" s="126"/>
      <c r="O63" s="147"/>
      <c r="P63" s="126">
        <v>3.2</v>
      </c>
      <c r="Q63" s="16"/>
      <c r="R63" s="11">
        <f t="shared" si="4"/>
        <v>3.2</v>
      </c>
      <c r="S63" s="212"/>
    </row>
    <row r="64" spans="1:19" x14ac:dyDescent="0.25">
      <c r="A64" s="224"/>
      <c r="B64" s="222"/>
      <c r="C64" s="224"/>
      <c r="D64" s="224"/>
      <c r="E64" s="224"/>
      <c r="F64" s="224"/>
      <c r="G64" s="224"/>
      <c r="H64" s="224"/>
      <c r="I64" s="65" t="s">
        <v>56</v>
      </c>
      <c r="J64" s="5">
        <v>124</v>
      </c>
      <c r="K64" s="21" t="s">
        <v>271</v>
      </c>
      <c r="L64" s="11"/>
      <c r="M64" s="16"/>
      <c r="N64" s="126">
        <v>0.2</v>
      </c>
      <c r="O64" s="126">
        <v>0.28499999999999998</v>
      </c>
      <c r="P64" s="126">
        <v>0.3</v>
      </c>
      <c r="Q64" s="16"/>
      <c r="R64" s="11">
        <f t="shared" si="4"/>
        <v>0.78499999999999992</v>
      </c>
      <c r="S64" s="212"/>
    </row>
    <row r="65" spans="1:19" x14ac:dyDescent="0.25">
      <c r="A65" s="224"/>
      <c r="B65" s="222"/>
      <c r="C65" s="224"/>
      <c r="D65" s="224"/>
      <c r="E65" s="224"/>
      <c r="F65" s="224"/>
      <c r="G65" s="224"/>
      <c r="H65" s="224"/>
      <c r="I65" s="65" t="s">
        <v>56</v>
      </c>
      <c r="J65" s="5">
        <v>124</v>
      </c>
      <c r="K65" s="21" t="s">
        <v>263</v>
      </c>
      <c r="L65" s="11"/>
      <c r="M65" s="16"/>
      <c r="N65" s="126">
        <v>24.4</v>
      </c>
      <c r="O65" s="147"/>
      <c r="P65" s="147"/>
      <c r="Q65" s="16"/>
      <c r="R65" s="11">
        <f t="shared" si="4"/>
        <v>24.4</v>
      </c>
      <c r="S65" s="212"/>
    </row>
    <row r="66" spans="1:19" x14ac:dyDescent="0.25">
      <c r="A66" s="224"/>
      <c r="B66" s="222"/>
      <c r="C66" s="224"/>
      <c r="D66" s="224"/>
      <c r="E66" s="224"/>
      <c r="F66" s="224"/>
      <c r="G66" s="224"/>
      <c r="H66" s="224"/>
      <c r="I66" s="65" t="s">
        <v>56</v>
      </c>
      <c r="J66" s="5">
        <v>124</v>
      </c>
      <c r="K66" s="21" t="s">
        <v>261</v>
      </c>
      <c r="L66" s="11"/>
      <c r="M66" s="16"/>
      <c r="N66" s="126">
        <v>0.7</v>
      </c>
      <c r="O66" s="126">
        <v>1</v>
      </c>
      <c r="P66" s="147"/>
      <c r="Q66" s="16"/>
      <c r="R66" s="11">
        <f t="shared" si="4"/>
        <v>1.7</v>
      </c>
      <c r="S66" s="212"/>
    </row>
    <row r="67" spans="1:19" x14ac:dyDescent="0.25">
      <c r="A67" s="224"/>
      <c r="B67" s="222"/>
      <c r="C67" s="224"/>
      <c r="D67" s="224"/>
      <c r="E67" s="224"/>
      <c r="F67" s="224"/>
      <c r="G67" s="224"/>
      <c r="H67" s="224"/>
      <c r="I67" s="65" t="s">
        <v>56</v>
      </c>
      <c r="J67" s="5">
        <v>124</v>
      </c>
      <c r="K67" s="21" t="s">
        <v>253</v>
      </c>
      <c r="L67" s="11"/>
      <c r="M67" s="16"/>
      <c r="N67" s="126"/>
      <c r="O67" s="126">
        <v>4.0999999999999996</v>
      </c>
      <c r="P67" s="147"/>
      <c r="Q67" s="16"/>
      <c r="R67" s="11">
        <f t="shared" si="4"/>
        <v>4.0999999999999996</v>
      </c>
      <c r="S67" s="212"/>
    </row>
    <row r="68" spans="1:19" x14ac:dyDescent="0.25">
      <c r="A68" s="224"/>
      <c r="B68" s="222"/>
      <c r="C68" s="224"/>
      <c r="D68" s="224"/>
      <c r="E68" s="224"/>
      <c r="F68" s="224"/>
      <c r="G68" s="224"/>
      <c r="H68" s="224"/>
      <c r="I68" s="66" t="s">
        <v>56</v>
      </c>
      <c r="J68" s="5">
        <v>124</v>
      </c>
      <c r="K68" s="102" t="s">
        <v>261</v>
      </c>
      <c r="L68" s="11"/>
      <c r="M68" s="16"/>
      <c r="N68" s="126"/>
      <c r="O68" s="147"/>
      <c r="P68" s="147"/>
      <c r="Q68" s="16"/>
      <c r="R68" s="11">
        <f t="shared" si="4"/>
        <v>0</v>
      </c>
      <c r="S68" s="212"/>
    </row>
    <row r="69" spans="1:19" x14ac:dyDescent="0.25">
      <c r="A69" s="224"/>
      <c r="B69" s="207" t="s">
        <v>336</v>
      </c>
      <c r="C69" s="224"/>
      <c r="D69" s="224"/>
      <c r="E69" s="224"/>
      <c r="F69" s="224"/>
      <c r="G69" s="224"/>
      <c r="H69" s="224"/>
      <c r="I69" s="67" t="s">
        <v>55</v>
      </c>
      <c r="J69" s="67">
        <v>124</v>
      </c>
      <c r="K69" s="152" t="s">
        <v>241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4"/>
        <v>0.16099999999999998</v>
      </c>
      <c r="S69" s="212"/>
    </row>
    <row r="70" spans="1:19" x14ac:dyDescent="0.25">
      <c r="A70" s="224"/>
      <c r="B70" s="208"/>
      <c r="C70" s="224"/>
      <c r="D70" s="224"/>
      <c r="E70" s="224"/>
      <c r="F70" s="224"/>
      <c r="G70" s="224"/>
      <c r="H70" s="224"/>
      <c r="I70" s="65" t="s">
        <v>56</v>
      </c>
      <c r="J70" s="65">
        <v>124</v>
      </c>
      <c r="K70" s="21" t="s">
        <v>241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4"/>
        <v>127.72699999999999</v>
      </c>
      <c r="S70" s="212"/>
    </row>
    <row r="71" spans="1:19" x14ac:dyDescent="0.25">
      <c r="A71" s="224"/>
      <c r="B71" s="208"/>
      <c r="C71" s="224"/>
      <c r="D71" s="224"/>
      <c r="E71" s="224"/>
      <c r="F71" s="224"/>
      <c r="G71" s="224"/>
      <c r="H71" s="224"/>
      <c r="I71" s="65" t="s">
        <v>56</v>
      </c>
      <c r="J71" s="65">
        <v>124</v>
      </c>
      <c r="K71" s="21" t="s">
        <v>270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4"/>
        <v>9.8239999999999998</v>
      </c>
      <c r="S71" s="212"/>
    </row>
    <row r="72" spans="1:19" x14ac:dyDescent="0.25">
      <c r="A72" s="224"/>
      <c r="B72" s="208"/>
      <c r="C72" s="224"/>
      <c r="D72" s="224"/>
      <c r="E72" s="224"/>
      <c r="F72" s="224"/>
      <c r="G72" s="224"/>
      <c r="H72" s="224"/>
      <c r="I72" s="65" t="s">
        <v>55</v>
      </c>
      <c r="J72" s="65">
        <v>124</v>
      </c>
      <c r="K72" s="21" t="s">
        <v>258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4"/>
        <v>0.15000000000000002</v>
      </c>
      <c r="S72" s="212"/>
    </row>
    <row r="73" spans="1:19" x14ac:dyDescent="0.25">
      <c r="A73" s="224"/>
      <c r="B73" s="208"/>
      <c r="C73" s="224"/>
      <c r="D73" s="224"/>
      <c r="E73" s="224"/>
      <c r="F73" s="224"/>
      <c r="G73" s="224"/>
      <c r="H73" s="224"/>
      <c r="I73" s="65" t="s">
        <v>56</v>
      </c>
      <c r="J73" s="65">
        <v>124</v>
      </c>
      <c r="K73" s="21" t="s">
        <v>258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4"/>
        <v>63.519999999999996</v>
      </c>
      <c r="S73" s="212"/>
    </row>
    <row r="74" spans="1:19" x14ac:dyDescent="0.25">
      <c r="A74" s="224"/>
      <c r="B74" s="208"/>
      <c r="C74" s="224"/>
      <c r="D74" s="224"/>
      <c r="E74" s="224"/>
      <c r="F74" s="224"/>
      <c r="G74" s="224"/>
      <c r="H74" s="224"/>
      <c r="I74" s="65" t="s">
        <v>56</v>
      </c>
      <c r="J74" s="65">
        <v>124</v>
      </c>
      <c r="K74" s="21" t="s">
        <v>259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4"/>
        <v>67.728999999999999</v>
      </c>
      <c r="S74" s="212"/>
    </row>
    <row r="75" spans="1:19" x14ac:dyDescent="0.25">
      <c r="A75" s="224"/>
      <c r="B75" s="208"/>
      <c r="C75" s="224"/>
      <c r="D75" s="224"/>
      <c r="E75" s="224"/>
      <c r="F75" s="224"/>
      <c r="G75" s="224"/>
      <c r="H75" s="224"/>
      <c r="I75" s="65" t="s">
        <v>56</v>
      </c>
      <c r="J75" s="65">
        <v>124</v>
      </c>
      <c r="K75" s="21" t="s">
        <v>266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4"/>
        <v>1.6659999999999999</v>
      </c>
      <c r="S75" s="212"/>
    </row>
    <row r="76" spans="1:19" x14ac:dyDescent="0.25">
      <c r="A76" s="224"/>
      <c r="B76" s="208"/>
      <c r="C76" s="224"/>
      <c r="D76" s="224"/>
      <c r="E76" s="224"/>
      <c r="F76" s="224"/>
      <c r="G76" s="224"/>
      <c r="H76" s="224"/>
      <c r="I76" s="65" t="s">
        <v>56</v>
      </c>
      <c r="J76" s="65">
        <v>124</v>
      </c>
      <c r="K76" s="21" t="s">
        <v>245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4"/>
        <v>54.649000000000001</v>
      </c>
      <c r="S76" s="212"/>
    </row>
    <row r="77" spans="1:19" x14ac:dyDescent="0.25">
      <c r="A77" s="224"/>
      <c r="B77" s="208"/>
      <c r="C77" s="224"/>
      <c r="D77" s="224"/>
      <c r="E77" s="224"/>
      <c r="F77" s="224"/>
      <c r="G77" s="224"/>
      <c r="H77" s="224"/>
      <c r="I77" s="65" t="s">
        <v>56</v>
      </c>
      <c r="J77" s="65">
        <v>124</v>
      </c>
      <c r="K77" s="21" t="s">
        <v>260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si="4"/>
        <v>3.8879999999999999</v>
      </c>
      <c r="S77" s="212"/>
    </row>
    <row r="78" spans="1:19" x14ac:dyDescent="0.25">
      <c r="A78" s="224"/>
      <c r="B78" s="208"/>
      <c r="C78" s="224"/>
      <c r="D78" s="224"/>
      <c r="E78" s="224"/>
      <c r="F78" s="224"/>
      <c r="G78" s="224"/>
      <c r="H78" s="224"/>
      <c r="I78" s="65" t="s">
        <v>56</v>
      </c>
      <c r="J78" s="65">
        <v>124</v>
      </c>
      <c r="K78" s="21" t="s">
        <v>271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212"/>
    </row>
    <row r="79" spans="1:19" x14ac:dyDescent="0.25">
      <c r="A79" s="224"/>
      <c r="B79" s="208"/>
      <c r="C79" s="224"/>
      <c r="D79" s="224"/>
      <c r="E79" s="224"/>
      <c r="F79" s="224"/>
      <c r="G79" s="224"/>
      <c r="H79" s="224"/>
      <c r="I79" s="65" t="s">
        <v>56</v>
      </c>
      <c r="J79" s="65">
        <v>124</v>
      </c>
      <c r="K79" s="21" t="s">
        <v>253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212"/>
    </row>
    <row r="80" spans="1:19" x14ac:dyDescent="0.25">
      <c r="A80" s="224"/>
      <c r="B80" s="208"/>
      <c r="C80" s="224"/>
      <c r="D80" s="224"/>
      <c r="E80" s="224"/>
      <c r="F80" s="224"/>
      <c r="G80" s="224"/>
      <c r="H80" s="224"/>
      <c r="I80" s="65" t="s">
        <v>56</v>
      </c>
      <c r="J80" s="65">
        <v>124</v>
      </c>
      <c r="K80" s="21" t="s">
        <v>263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212"/>
    </row>
    <row r="81" spans="1:19" x14ac:dyDescent="0.25">
      <c r="A81" s="224"/>
      <c r="B81" s="208"/>
      <c r="C81" s="224"/>
      <c r="D81" s="224"/>
      <c r="E81" s="224"/>
      <c r="F81" s="224"/>
      <c r="G81" s="224"/>
      <c r="H81" s="224"/>
      <c r="I81" s="65" t="s">
        <v>56</v>
      </c>
      <c r="J81" s="65">
        <v>124</v>
      </c>
      <c r="K81" s="21" t="s">
        <v>261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212"/>
    </row>
    <row r="82" spans="1:19" x14ac:dyDescent="0.25">
      <c r="A82" s="224"/>
      <c r="B82" s="207" t="s">
        <v>337</v>
      </c>
      <c r="C82" s="224"/>
      <c r="D82" s="224"/>
      <c r="E82" s="224"/>
      <c r="F82" s="224"/>
      <c r="G82" s="224"/>
      <c r="H82" s="224"/>
      <c r="I82" s="65" t="s">
        <v>56</v>
      </c>
      <c r="J82" s="65">
        <v>124</v>
      </c>
      <c r="K82" s="21" t="s">
        <v>241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ref="R82:R120" si="5">SUM(L82:Q82)</f>
        <v>119.96399999999998</v>
      </c>
      <c r="S82" s="212"/>
    </row>
    <row r="83" spans="1:19" x14ac:dyDescent="0.25">
      <c r="A83" s="224"/>
      <c r="B83" s="208"/>
      <c r="C83" s="224"/>
      <c r="D83" s="224"/>
      <c r="E83" s="224"/>
      <c r="F83" s="224"/>
      <c r="G83" s="224"/>
      <c r="H83" s="224"/>
      <c r="I83" s="65" t="s">
        <v>56</v>
      </c>
      <c r="J83" s="65">
        <v>124</v>
      </c>
      <c r="K83" s="21" t="s">
        <v>270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5"/>
        <v>5.109</v>
      </c>
      <c r="S83" s="212"/>
    </row>
    <row r="84" spans="1:19" x14ac:dyDescent="0.25">
      <c r="A84" s="224"/>
      <c r="B84" s="208"/>
      <c r="C84" s="224"/>
      <c r="D84" s="224"/>
      <c r="E84" s="224"/>
      <c r="F84" s="224"/>
      <c r="G84" s="224"/>
      <c r="H84" s="224"/>
      <c r="I84" s="65" t="s">
        <v>55</v>
      </c>
      <c r="J84" s="65">
        <v>124</v>
      </c>
      <c r="K84" s="21" t="s">
        <v>258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5"/>
        <v>0.15000000000000002</v>
      </c>
      <c r="S84" s="212"/>
    </row>
    <row r="85" spans="1:19" x14ac:dyDescent="0.25">
      <c r="A85" s="224"/>
      <c r="B85" s="208"/>
      <c r="C85" s="224"/>
      <c r="D85" s="224"/>
      <c r="E85" s="224"/>
      <c r="F85" s="224"/>
      <c r="G85" s="224"/>
      <c r="H85" s="224"/>
      <c r="I85" s="65" t="s">
        <v>56</v>
      </c>
      <c r="J85" s="65">
        <v>124</v>
      </c>
      <c r="K85" s="21" t="s">
        <v>258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5"/>
        <v>57.247999999999998</v>
      </c>
      <c r="S85" s="212"/>
    </row>
    <row r="86" spans="1:19" x14ac:dyDescent="0.25">
      <c r="A86" s="224"/>
      <c r="B86" s="208"/>
      <c r="C86" s="224"/>
      <c r="D86" s="224"/>
      <c r="E86" s="224"/>
      <c r="F86" s="224"/>
      <c r="G86" s="224"/>
      <c r="H86" s="224"/>
      <c r="I86" s="65" t="s">
        <v>56</v>
      </c>
      <c r="J86" s="65">
        <v>124</v>
      </c>
      <c r="K86" s="21" t="s">
        <v>259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5"/>
        <v>18.074999999999999</v>
      </c>
      <c r="S86" s="212"/>
    </row>
    <row r="87" spans="1:19" x14ac:dyDescent="0.25">
      <c r="A87" s="224"/>
      <c r="B87" s="208"/>
      <c r="C87" s="224"/>
      <c r="D87" s="224"/>
      <c r="E87" s="224"/>
      <c r="F87" s="224"/>
      <c r="G87" s="224"/>
      <c r="H87" s="224"/>
      <c r="I87" s="65" t="s">
        <v>56</v>
      </c>
      <c r="J87" s="65">
        <v>124</v>
      </c>
      <c r="K87" s="21" t="s">
        <v>266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5"/>
        <v>1.29</v>
      </c>
      <c r="S87" s="212"/>
    </row>
    <row r="88" spans="1:19" x14ac:dyDescent="0.25">
      <c r="A88" s="224"/>
      <c r="B88" s="208"/>
      <c r="C88" s="224"/>
      <c r="D88" s="224"/>
      <c r="E88" s="224"/>
      <c r="F88" s="224"/>
      <c r="G88" s="224"/>
      <c r="H88" s="224"/>
      <c r="I88" s="65" t="s">
        <v>56</v>
      </c>
      <c r="J88" s="65">
        <v>124</v>
      </c>
      <c r="K88" s="21" t="s">
        <v>245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5"/>
        <v>47.858000000000004</v>
      </c>
      <c r="S88" s="212"/>
    </row>
    <row r="89" spans="1:19" x14ac:dyDescent="0.25">
      <c r="A89" s="224"/>
      <c r="B89" s="208"/>
      <c r="C89" s="224"/>
      <c r="D89" s="224"/>
      <c r="E89" s="224"/>
      <c r="F89" s="224"/>
      <c r="G89" s="224"/>
      <c r="H89" s="224"/>
      <c r="I89" s="65" t="s">
        <v>56</v>
      </c>
      <c r="J89" s="65">
        <v>124</v>
      </c>
      <c r="K89" s="21" t="s">
        <v>260</v>
      </c>
      <c r="L89" s="11"/>
      <c r="M89" s="16"/>
      <c r="N89" s="16"/>
      <c r="O89" s="16">
        <v>2.7970000000000002</v>
      </c>
      <c r="P89" s="16"/>
      <c r="Q89" s="16"/>
      <c r="R89" s="11">
        <f t="shared" si="5"/>
        <v>2.7970000000000002</v>
      </c>
      <c r="S89" s="212"/>
    </row>
    <row r="90" spans="1:19" x14ac:dyDescent="0.25">
      <c r="A90" s="224"/>
      <c r="B90" s="208"/>
      <c r="C90" s="224"/>
      <c r="D90" s="224"/>
      <c r="E90" s="224"/>
      <c r="F90" s="224"/>
      <c r="G90" s="224"/>
      <c r="H90" s="224"/>
      <c r="I90" s="65" t="s">
        <v>56</v>
      </c>
      <c r="J90" s="65">
        <v>124</v>
      </c>
      <c r="K90" s="21" t="s">
        <v>271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5"/>
        <v>0.86099999999999999</v>
      </c>
      <c r="S90" s="212"/>
    </row>
    <row r="91" spans="1:19" x14ac:dyDescent="0.25">
      <c r="A91" s="224"/>
      <c r="B91" s="208"/>
      <c r="C91" s="224"/>
      <c r="D91" s="224"/>
      <c r="E91" s="224"/>
      <c r="F91" s="224"/>
      <c r="G91" s="224"/>
      <c r="H91" s="224"/>
      <c r="I91" s="65" t="s">
        <v>56</v>
      </c>
      <c r="J91" s="65">
        <v>124</v>
      </c>
      <c r="K91" s="21" t="s">
        <v>263</v>
      </c>
      <c r="L91" s="11"/>
      <c r="M91" s="16"/>
      <c r="N91" s="16">
        <v>47.003</v>
      </c>
      <c r="O91" s="16"/>
      <c r="P91" s="16"/>
      <c r="Q91" s="16"/>
      <c r="R91" s="11">
        <f t="shared" si="5"/>
        <v>47.003</v>
      </c>
      <c r="S91" s="212"/>
    </row>
    <row r="92" spans="1:19" x14ac:dyDescent="0.25">
      <c r="A92" s="224"/>
      <c r="B92" s="208"/>
      <c r="C92" s="224"/>
      <c r="D92" s="224"/>
      <c r="E92" s="224"/>
      <c r="F92" s="224"/>
      <c r="G92" s="224"/>
      <c r="H92" s="224"/>
      <c r="I92" s="65" t="s">
        <v>56</v>
      </c>
      <c r="J92" s="65">
        <v>124</v>
      </c>
      <c r="K92" s="21" t="s">
        <v>261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5"/>
        <v>0.95399999999999996</v>
      </c>
      <c r="S92" s="212"/>
    </row>
    <row r="93" spans="1:19" x14ac:dyDescent="0.25">
      <c r="A93" s="224"/>
      <c r="B93" s="207" t="s">
        <v>338</v>
      </c>
      <c r="C93" s="224"/>
      <c r="D93" s="224"/>
      <c r="E93" s="224"/>
      <c r="F93" s="224"/>
      <c r="G93" s="224"/>
      <c r="H93" s="224"/>
      <c r="I93" s="65" t="s">
        <v>55</v>
      </c>
      <c r="J93" s="5">
        <v>124</v>
      </c>
      <c r="K93" s="21" t="s">
        <v>241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5"/>
        <v>0.124</v>
      </c>
      <c r="S93" s="212"/>
    </row>
    <row r="94" spans="1:19" x14ac:dyDescent="0.25">
      <c r="A94" s="224"/>
      <c r="B94" s="208"/>
      <c r="C94" s="224"/>
      <c r="D94" s="224"/>
      <c r="E94" s="224"/>
      <c r="F94" s="224"/>
      <c r="G94" s="224"/>
      <c r="H94" s="224"/>
      <c r="I94" s="65" t="s">
        <v>56</v>
      </c>
      <c r="J94" s="65">
        <v>124</v>
      </c>
      <c r="K94" s="21" t="s">
        <v>241</v>
      </c>
      <c r="L94" s="11"/>
      <c r="M94" s="16"/>
      <c r="N94" s="126">
        <v>34.287999999999997</v>
      </c>
      <c r="O94" s="126">
        <v>38.146999999999998</v>
      </c>
      <c r="P94" s="126">
        <v>42.667999999999999</v>
      </c>
      <c r="Q94" s="16"/>
      <c r="R94" s="11">
        <f t="shared" si="5"/>
        <v>115.10300000000001</v>
      </c>
      <c r="S94" s="212"/>
    </row>
    <row r="95" spans="1:19" x14ac:dyDescent="0.25">
      <c r="A95" s="224"/>
      <c r="B95" s="208"/>
      <c r="C95" s="224"/>
      <c r="D95" s="224"/>
      <c r="E95" s="224"/>
      <c r="F95" s="224"/>
      <c r="G95" s="224"/>
      <c r="H95" s="224"/>
      <c r="I95" s="65" t="s">
        <v>56</v>
      </c>
      <c r="J95" s="5">
        <v>124</v>
      </c>
      <c r="K95" s="21" t="s">
        <v>241</v>
      </c>
      <c r="L95" s="11"/>
      <c r="M95" s="16"/>
      <c r="N95" s="126">
        <v>1.474</v>
      </c>
      <c r="O95" s="126"/>
      <c r="P95" s="126">
        <v>7.5999999999999998E-2</v>
      </c>
      <c r="Q95" s="16"/>
      <c r="R95" s="11">
        <f t="shared" si="5"/>
        <v>1.55</v>
      </c>
      <c r="S95" s="212"/>
    </row>
    <row r="96" spans="1:19" x14ac:dyDescent="0.25">
      <c r="A96" s="224"/>
      <c r="B96" s="208"/>
      <c r="C96" s="224"/>
      <c r="D96" s="224"/>
      <c r="E96" s="224"/>
      <c r="F96" s="224"/>
      <c r="G96" s="224"/>
      <c r="H96" s="224"/>
      <c r="I96" s="65" t="s">
        <v>56</v>
      </c>
      <c r="J96" s="5">
        <v>124</v>
      </c>
      <c r="K96" s="21" t="s">
        <v>270</v>
      </c>
      <c r="L96" s="11"/>
      <c r="M96" s="16"/>
      <c r="N96" s="126">
        <v>4.05</v>
      </c>
      <c r="O96" s="126">
        <v>4.0919999999999996</v>
      </c>
      <c r="P96" s="126"/>
      <c r="Q96" s="16"/>
      <c r="R96" s="11">
        <f t="shared" si="5"/>
        <v>8.1419999999999995</v>
      </c>
      <c r="S96" s="212"/>
    </row>
    <row r="97" spans="1:19" x14ac:dyDescent="0.25">
      <c r="A97" s="224"/>
      <c r="B97" s="208"/>
      <c r="C97" s="224"/>
      <c r="D97" s="224"/>
      <c r="E97" s="224"/>
      <c r="F97" s="224"/>
      <c r="G97" s="224"/>
      <c r="H97" s="224"/>
      <c r="I97" s="65" t="s">
        <v>56</v>
      </c>
      <c r="J97" s="5">
        <v>124</v>
      </c>
      <c r="K97" s="21" t="s">
        <v>258</v>
      </c>
      <c r="L97" s="11"/>
      <c r="M97" s="16"/>
      <c r="N97" s="126">
        <v>10.53</v>
      </c>
      <c r="O97" s="126">
        <v>12.336</v>
      </c>
      <c r="P97" s="126">
        <v>14.523999999999999</v>
      </c>
      <c r="Q97" s="16"/>
      <c r="R97" s="11">
        <f t="shared" si="5"/>
        <v>37.39</v>
      </c>
      <c r="S97" s="212"/>
    </row>
    <row r="98" spans="1:19" x14ac:dyDescent="0.25">
      <c r="A98" s="224"/>
      <c r="B98" s="208"/>
      <c r="C98" s="224"/>
      <c r="D98" s="224"/>
      <c r="E98" s="224"/>
      <c r="F98" s="224"/>
      <c r="G98" s="224"/>
      <c r="H98" s="224"/>
      <c r="I98" s="65" t="s">
        <v>56</v>
      </c>
      <c r="J98" s="5">
        <v>124</v>
      </c>
      <c r="K98" s="21" t="s">
        <v>259</v>
      </c>
      <c r="L98" s="11"/>
      <c r="M98" s="16"/>
      <c r="N98" s="126">
        <v>1</v>
      </c>
      <c r="O98" s="126">
        <v>1</v>
      </c>
      <c r="P98" s="126">
        <v>1.0649999999999999</v>
      </c>
      <c r="Q98" s="16"/>
      <c r="R98" s="11">
        <f t="shared" si="5"/>
        <v>3.0649999999999999</v>
      </c>
      <c r="S98" s="212"/>
    </row>
    <row r="99" spans="1:19" x14ac:dyDescent="0.25">
      <c r="A99" s="224"/>
      <c r="B99" s="208"/>
      <c r="C99" s="224"/>
      <c r="D99" s="224"/>
      <c r="E99" s="224"/>
      <c r="F99" s="224"/>
      <c r="G99" s="224"/>
      <c r="H99" s="224"/>
      <c r="I99" s="65" t="s">
        <v>56</v>
      </c>
      <c r="J99" s="5">
        <v>124</v>
      </c>
      <c r="K99" s="21" t="s">
        <v>259</v>
      </c>
      <c r="L99" s="11"/>
      <c r="M99" s="16"/>
      <c r="N99" s="126">
        <v>0.89800000000000002</v>
      </c>
      <c r="O99" s="126">
        <v>47.36</v>
      </c>
      <c r="P99" s="126">
        <v>5.2634999999999996</v>
      </c>
      <c r="Q99" s="16"/>
      <c r="R99" s="11">
        <f t="shared" si="5"/>
        <v>53.521500000000003</v>
      </c>
      <c r="S99" s="212"/>
    </row>
    <row r="100" spans="1:19" x14ac:dyDescent="0.25">
      <c r="A100" s="224"/>
      <c r="B100" s="208"/>
      <c r="C100" s="224"/>
      <c r="D100" s="224"/>
      <c r="E100" s="224"/>
      <c r="F100" s="224"/>
      <c r="G100" s="224"/>
      <c r="H100" s="224"/>
      <c r="I100" s="65" t="s">
        <v>56</v>
      </c>
      <c r="J100" s="5">
        <v>124</v>
      </c>
      <c r="K100" s="21" t="s">
        <v>266</v>
      </c>
      <c r="L100" s="11"/>
      <c r="M100" s="16"/>
      <c r="N100" s="126">
        <v>0.47099999999999997</v>
      </c>
      <c r="O100" s="126">
        <v>0.5</v>
      </c>
      <c r="P100" s="126">
        <v>0.53300000000000003</v>
      </c>
      <c r="Q100" s="16"/>
      <c r="R100" s="11">
        <f t="shared" si="5"/>
        <v>1.504</v>
      </c>
      <c r="S100" s="212"/>
    </row>
    <row r="101" spans="1:19" x14ac:dyDescent="0.25">
      <c r="A101" s="224"/>
      <c r="B101" s="208"/>
      <c r="C101" s="224"/>
      <c r="D101" s="224"/>
      <c r="E101" s="224"/>
      <c r="F101" s="224"/>
      <c r="G101" s="224"/>
      <c r="H101" s="224"/>
      <c r="I101" s="65" t="s">
        <v>56</v>
      </c>
      <c r="J101" s="5">
        <v>124</v>
      </c>
      <c r="K101" s="21" t="s">
        <v>245</v>
      </c>
      <c r="L101" s="11"/>
      <c r="M101" s="16"/>
      <c r="N101" s="126">
        <v>3.4660000000000002</v>
      </c>
      <c r="O101" s="126">
        <v>3.3759999999999999</v>
      </c>
      <c r="P101" s="126">
        <v>3.4257</v>
      </c>
      <c r="Q101" s="16"/>
      <c r="R101" s="11">
        <f t="shared" si="5"/>
        <v>10.267700000000001</v>
      </c>
      <c r="S101" s="212"/>
    </row>
    <row r="102" spans="1:19" x14ac:dyDescent="0.25">
      <c r="A102" s="224"/>
      <c r="B102" s="208"/>
      <c r="C102" s="224"/>
      <c r="D102" s="224"/>
      <c r="E102" s="224"/>
      <c r="F102" s="224"/>
      <c r="G102" s="224"/>
      <c r="H102" s="224"/>
      <c r="I102" s="65" t="s">
        <v>56</v>
      </c>
      <c r="J102" s="5">
        <v>124</v>
      </c>
      <c r="K102" s="21" t="s">
        <v>245</v>
      </c>
      <c r="L102" s="11"/>
      <c r="M102" s="16"/>
      <c r="N102" s="126">
        <v>6.7350000000000003</v>
      </c>
      <c r="O102" s="126"/>
      <c r="P102" s="126">
        <v>7.2187999999999999</v>
      </c>
      <c r="Q102" s="16"/>
      <c r="R102" s="11">
        <f t="shared" si="5"/>
        <v>13.953800000000001</v>
      </c>
      <c r="S102" s="212"/>
    </row>
    <row r="103" spans="1:19" x14ac:dyDescent="0.25">
      <c r="A103" s="224"/>
      <c r="B103" s="208"/>
      <c r="C103" s="224"/>
      <c r="D103" s="224"/>
      <c r="E103" s="224"/>
      <c r="F103" s="224"/>
      <c r="G103" s="224"/>
      <c r="H103" s="224"/>
      <c r="I103" s="65" t="s">
        <v>56</v>
      </c>
      <c r="J103" s="5">
        <v>124</v>
      </c>
      <c r="K103" s="21" t="s">
        <v>260</v>
      </c>
      <c r="L103" s="11"/>
      <c r="M103" s="16"/>
      <c r="N103" s="126"/>
      <c r="O103" s="126">
        <v>0.7</v>
      </c>
      <c r="P103" s="126"/>
      <c r="Q103" s="16"/>
      <c r="R103" s="11">
        <f t="shared" si="5"/>
        <v>0.7</v>
      </c>
      <c r="S103" s="212"/>
    </row>
    <row r="104" spans="1:19" x14ac:dyDescent="0.25">
      <c r="A104" s="224"/>
      <c r="B104" s="208"/>
      <c r="C104" s="224"/>
      <c r="D104" s="224"/>
      <c r="E104" s="224"/>
      <c r="F104" s="224"/>
      <c r="G104" s="224"/>
      <c r="H104" s="224"/>
      <c r="I104" s="65" t="s">
        <v>56</v>
      </c>
      <c r="J104" s="5">
        <v>124</v>
      </c>
      <c r="K104" s="21" t="s">
        <v>271</v>
      </c>
      <c r="L104" s="11"/>
      <c r="M104" s="16"/>
      <c r="N104" s="126">
        <v>0.27100000000000002</v>
      </c>
      <c r="O104" s="126">
        <v>0.28499999999999998</v>
      </c>
      <c r="P104" s="126">
        <v>0.30499999999999999</v>
      </c>
      <c r="Q104" s="16"/>
      <c r="R104" s="11">
        <f t="shared" si="5"/>
        <v>0.86099999999999999</v>
      </c>
      <c r="S104" s="212"/>
    </row>
    <row r="105" spans="1:19" x14ac:dyDescent="0.25">
      <c r="A105" s="224"/>
      <c r="B105" s="208"/>
      <c r="C105" s="224"/>
      <c r="D105" s="224"/>
      <c r="E105" s="224"/>
      <c r="F105" s="224"/>
      <c r="G105" s="224"/>
      <c r="H105" s="224"/>
      <c r="I105" s="65" t="s">
        <v>56</v>
      </c>
      <c r="J105" s="5">
        <v>124</v>
      </c>
      <c r="K105" s="21" t="s">
        <v>253</v>
      </c>
      <c r="L105" s="11"/>
      <c r="M105" s="16"/>
      <c r="N105" s="126"/>
      <c r="O105" s="126"/>
      <c r="P105" s="126">
        <v>3.4140000000000001</v>
      </c>
      <c r="Q105" s="16"/>
      <c r="R105" s="11">
        <f t="shared" si="5"/>
        <v>3.4140000000000001</v>
      </c>
      <c r="S105" s="212"/>
    </row>
    <row r="106" spans="1:19" ht="16.5" thickBot="1" x14ac:dyDescent="0.3">
      <c r="A106" s="224"/>
      <c r="B106" s="208"/>
      <c r="C106" s="224"/>
      <c r="D106" s="224"/>
      <c r="E106" s="224"/>
      <c r="F106" s="224"/>
      <c r="G106" s="224"/>
      <c r="H106" s="224"/>
      <c r="I106" s="143" t="s">
        <v>56</v>
      </c>
      <c r="J106" s="5">
        <v>124</v>
      </c>
      <c r="K106" s="144" t="s">
        <v>261</v>
      </c>
      <c r="L106" s="11"/>
      <c r="M106" s="16"/>
      <c r="N106" s="126"/>
      <c r="O106" s="126">
        <v>0.42849999999999999</v>
      </c>
      <c r="P106" s="126"/>
      <c r="Q106" s="16"/>
      <c r="R106" s="11">
        <f t="shared" si="5"/>
        <v>0.42849999999999999</v>
      </c>
      <c r="S106" s="212"/>
    </row>
    <row r="107" spans="1:19" x14ac:dyDescent="0.25">
      <c r="A107" s="224"/>
      <c r="B107" s="207" t="s">
        <v>339</v>
      </c>
      <c r="C107" s="224"/>
      <c r="D107" s="224"/>
      <c r="E107" s="224"/>
      <c r="F107" s="224"/>
      <c r="G107" s="224"/>
      <c r="H107" s="224"/>
      <c r="I107" s="145" t="s">
        <v>55</v>
      </c>
      <c r="J107" s="5">
        <v>124</v>
      </c>
      <c r="K107" s="146" t="s">
        <v>241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5"/>
        <v>8.199999999999999E-2</v>
      </c>
      <c r="S107" s="212"/>
    </row>
    <row r="108" spans="1:19" x14ac:dyDescent="0.25">
      <c r="A108" s="224"/>
      <c r="B108" s="208"/>
      <c r="C108" s="224"/>
      <c r="D108" s="224"/>
      <c r="E108" s="224"/>
      <c r="F108" s="224"/>
      <c r="G108" s="224"/>
      <c r="H108" s="224"/>
      <c r="I108" s="65" t="s">
        <v>56</v>
      </c>
      <c r="J108" s="5">
        <v>124</v>
      </c>
      <c r="K108" s="21" t="s">
        <v>241</v>
      </c>
      <c r="L108" s="11"/>
      <c r="M108" s="16"/>
      <c r="N108" s="16">
        <v>32.9</v>
      </c>
      <c r="O108" s="126">
        <v>35.1</v>
      </c>
      <c r="P108" s="126">
        <v>39.700000000000003</v>
      </c>
      <c r="Q108" s="16"/>
      <c r="R108" s="11">
        <f t="shared" si="5"/>
        <v>107.7</v>
      </c>
      <c r="S108" s="212"/>
    </row>
    <row r="109" spans="1:19" x14ac:dyDescent="0.25">
      <c r="A109" s="224"/>
      <c r="B109" s="208"/>
      <c r="C109" s="224"/>
      <c r="D109" s="224"/>
      <c r="E109" s="224"/>
      <c r="F109" s="224"/>
      <c r="G109" s="224"/>
      <c r="H109" s="224"/>
      <c r="I109" s="65" t="s">
        <v>56</v>
      </c>
      <c r="J109" s="5">
        <v>124</v>
      </c>
      <c r="K109" s="21" t="s">
        <v>241</v>
      </c>
      <c r="L109" s="11"/>
      <c r="M109" s="16"/>
      <c r="N109" s="126">
        <v>0.6</v>
      </c>
      <c r="O109" s="126">
        <v>2.2000000000000002</v>
      </c>
      <c r="P109" s="16">
        <v>1.52E-2</v>
      </c>
      <c r="Q109" s="16"/>
      <c r="R109" s="11">
        <f t="shared" si="5"/>
        <v>2.8152000000000004</v>
      </c>
      <c r="S109" s="212"/>
    </row>
    <row r="110" spans="1:19" x14ac:dyDescent="0.25">
      <c r="A110" s="224"/>
      <c r="B110" s="208"/>
      <c r="C110" s="224"/>
      <c r="D110" s="224"/>
      <c r="E110" s="224"/>
      <c r="F110" s="224"/>
      <c r="G110" s="224"/>
      <c r="H110" s="224"/>
      <c r="I110" s="65" t="s">
        <v>56</v>
      </c>
      <c r="J110" s="5">
        <v>124</v>
      </c>
      <c r="K110" s="21" t="s">
        <v>243</v>
      </c>
      <c r="L110" s="11"/>
      <c r="M110" s="16"/>
      <c r="N110" s="126"/>
      <c r="O110" s="126"/>
      <c r="P110" s="126"/>
      <c r="Q110" s="16"/>
      <c r="R110" s="11">
        <f t="shared" si="5"/>
        <v>0</v>
      </c>
      <c r="S110" s="212"/>
    </row>
    <row r="111" spans="1:19" x14ac:dyDescent="0.25">
      <c r="A111" s="224"/>
      <c r="B111" s="208"/>
      <c r="C111" s="224"/>
      <c r="D111" s="224"/>
      <c r="E111" s="224"/>
      <c r="F111" s="224"/>
      <c r="G111" s="224"/>
      <c r="H111" s="224"/>
      <c r="I111" s="65" t="s">
        <v>56</v>
      </c>
      <c r="J111" s="5">
        <v>124</v>
      </c>
      <c r="K111" s="21" t="s">
        <v>258</v>
      </c>
      <c r="L111" s="11"/>
      <c r="M111" s="16"/>
      <c r="N111" s="126">
        <v>19.100000000000001</v>
      </c>
      <c r="O111" s="126">
        <v>21.9</v>
      </c>
      <c r="P111" s="126">
        <v>25.1</v>
      </c>
      <c r="Q111" s="16"/>
      <c r="R111" s="11">
        <f t="shared" si="5"/>
        <v>66.099999999999994</v>
      </c>
      <c r="S111" s="212"/>
    </row>
    <row r="112" spans="1:19" x14ac:dyDescent="0.25">
      <c r="A112" s="224"/>
      <c r="B112" s="208"/>
      <c r="C112" s="224"/>
      <c r="D112" s="224"/>
      <c r="E112" s="224"/>
      <c r="F112" s="224"/>
      <c r="G112" s="224"/>
      <c r="H112" s="224"/>
      <c r="I112" s="65" t="s">
        <v>56</v>
      </c>
      <c r="J112" s="5">
        <v>124</v>
      </c>
      <c r="K112" s="21" t="s">
        <v>258</v>
      </c>
      <c r="L112" s="11"/>
      <c r="M112" s="16"/>
      <c r="N112" s="126"/>
      <c r="O112" s="16"/>
      <c r="P112" s="16">
        <v>9.0999999999999998E-2</v>
      </c>
      <c r="Q112" s="16"/>
      <c r="R112" s="11">
        <f t="shared" si="5"/>
        <v>9.0999999999999998E-2</v>
      </c>
      <c r="S112" s="212"/>
    </row>
    <row r="113" spans="1:19" x14ac:dyDescent="0.25">
      <c r="A113" s="224"/>
      <c r="B113" s="208"/>
      <c r="C113" s="224"/>
      <c r="D113" s="224"/>
      <c r="E113" s="224"/>
      <c r="F113" s="224"/>
      <c r="G113" s="224"/>
      <c r="H113" s="224"/>
      <c r="I113" s="65" t="s">
        <v>56</v>
      </c>
      <c r="J113" s="5">
        <v>124</v>
      </c>
      <c r="K113" s="21" t="s">
        <v>259</v>
      </c>
      <c r="L113" s="11"/>
      <c r="M113" s="16"/>
      <c r="N113" s="126"/>
      <c r="O113" s="126">
        <v>0.5</v>
      </c>
      <c r="P113" s="16">
        <v>9.1999999999999998E-2</v>
      </c>
      <c r="Q113" s="16"/>
      <c r="R113" s="11">
        <f t="shared" si="5"/>
        <v>0.59199999999999997</v>
      </c>
      <c r="S113" s="212"/>
    </row>
    <row r="114" spans="1:19" x14ac:dyDescent="0.25">
      <c r="A114" s="224"/>
      <c r="B114" s="208"/>
      <c r="C114" s="224"/>
      <c r="D114" s="224"/>
      <c r="E114" s="224"/>
      <c r="F114" s="224"/>
      <c r="G114" s="224"/>
      <c r="H114" s="224"/>
      <c r="I114" s="65" t="s">
        <v>56</v>
      </c>
      <c r="J114" s="5">
        <v>124</v>
      </c>
      <c r="K114" s="21" t="s">
        <v>259</v>
      </c>
      <c r="L114" s="11"/>
      <c r="M114" s="16"/>
      <c r="N114" s="126"/>
      <c r="O114" s="126"/>
      <c r="P114" s="126"/>
      <c r="Q114" s="16"/>
      <c r="R114" s="11">
        <f t="shared" si="5"/>
        <v>0</v>
      </c>
      <c r="S114" s="212"/>
    </row>
    <row r="115" spans="1:19" x14ac:dyDescent="0.25">
      <c r="A115" s="224"/>
      <c r="B115" s="208"/>
      <c r="C115" s="224"/>
      <c r="D115" s="224"/>
      <c r="E115" s="224"/>
      <c r="F115" s="224"/>
      <c r="G115" s="224"/>
      <c r="H115" s="224"/>
      <c r="I115" s="65" t="s">
        <v>56</v>
      </c>
      <c r="J115" s="5">
        <v>124</v>
      </c>
      <c r="K115" s="21" t="s">
        <v>266</v>
      </c>
      <c r="L115" s="11"/>
      <c r="M115" s="16"/>
      <c r="N115" s="126"/>
      <c r="O115" s="126"/>
      <c r="P115" s="126">
        <v>9.2200000000000004E-2</v>
      </c>
      <c r="Q115" s="16"/>
      <c r="R115" s="11">
        <f t="shared" si="5"/>
        <v>9.2200000000000004E-2</v>
      </c>
      <c r="S115" s="212"/>
    </row>
    <row r="116" spans="1:19" x14ac:dyDescent="0.25">
      <c r="A116" s="224"/>
      <c r="B116" s="208"/>
      <c r="C116" s="224"/>
      <c r="D116" s="224"/>
      <c r="E116" s="224"/>
      <c r="F116" s="224"/>
      <c r="G116" s="224"/>
      <c r="H116" s="224"/>
      <c r="I116" s="65" t="s">
        <v>56</v>
      </c>
      <c r="J116" s="5">
        <v>124</v>
      </c>
      <c r="K116" s="21" t="s">
        <v>245</v>
      </c>
      <c r="L116" s="11"/>
      <c r="M116" s="16"/>
      <c r="N116" s="126">
        <v>6.8</v>
      </c>
      <c r="O116" s="126">
        <v>1.8</v>
      </c>
      <c r="P116" s="126">
        <v>10.9</v>
      </c>
      <c r="Q116" s="16"/>
      <c r="R116" s="11">
        <f t="shared" si="5"/>
        <v>19.5</v>
      </c>
      <c r="S116" s="212"/>
    </row>
    <row r="117" spans="1:19" x14ac:dyDescent="0.25">
      <c r="A117" s="224"/>
      <c r="B117" s="208"/>
      <c r="C117" s="224"/>
      <c r="D117" s="224"/>
      <c r="E117" s="224"/>
      <c r="F117" s="224"/>
      <c r="G117" s="224"/>
      <c r="H117" s="224"/>
      <c r="I117" s="65" t="s">
        <v>56</v>
      </c>
      <c r="J117" s="5">
        <v>124</v>
      </c>
      <c r="K117" s="21" t="s">
        <v>245</v>
      </c>
      <c r="L117" s="11"/>
      <c r="M117" s="16"/>
      <c r="N117" s="126"/>
      <c r="O117" s="126"/>
      <c r="P117" s="126"/>
      <c r="Q117" s="16"/>
      <c r="R117" s="11">
        <f t="shared" si="5"/>
        <v>0</v>
      </c>
      <c r="S117" s="212"/>
    </row>
    <row r="118" spans="1:19" x14ac:dyDescent="0.25">
      <c r="A118" s="224"/>
      <c r="B118" s="208"/>
      <c r="C118" s="224"/>
      <c r="D118" s="224"/>
      <c r="E118" s="224"/>
      <c r="F118" s="224"/>
      <c r="G118" s="224"/>
      <c r="H118" s="224"/>
      <c r="I118" s="65" t="s">
        <v>56</v>
      </c>
      <c r="J118" s="5">
        <v>124</v>
      </c>
      <c r="K118" s="21" t="s">
        <v>260</v>
      </c>
      <c r="L118" s="11"/>
      <c r="M118" s="16"/>
      <c r="N118" s="126"/>
      <c r="O118" s="126">
        <v>1</v>
      </c>
      <c r="P118" s="126"/>
      <c r="Q118" s="16"/>
      <c r="R118" s="11">
        <f t="shared" si="5"/>
        <v>1</v>
      </c>
      <c r="S118" s="212"/>
    </row>
    <row r="119" spans="1:19" x14ac:dyDescent="0.25">
      <c r="A119" s="224"/>
      <c r="B119" s="208"/>
      <c r="C119" s="224"/>
      <c r="D119" s="224"/>
      <c r="E119" s="224"/>
      <c r="F119" s="224"/>
      <c r="G119" s="224"/>
      <c r="H119" s="224"/>
      <c r="I119" s="65" t="s">
        <v>56</v>
      </c>
      <c r="J119" s="5">
        <v>124</v>
      </c>
      <c r="K119" s="21" t="s">
        <v>271</v>
      </c>
      <c r="L119" s="11"/>
      <c r="M119" s="16"/>
      <c r="N119" s="126"/>
      <c r="O119" s="126">
        <v>0.28499999999999998</v>
      </c>
      <c r="P119" s="126">
        <v>0.3</v>
      </c>
      <c r="Q119" s="16"/>
      <c r="R119" s="11">
        <f t="shared" si="5"/>
        <v>0.58499999999999996</v>
      </c>
      <c r="S119" s="212"/>
    </row>
    <row r="120" spans="1:19" x14ac:dyDescent="0.25">
      <c r="A120" s="224"/>
      <c r="B120" s="208"/>
      <c r="C120" s="224"/>
      <c r="D120" s="224"/>
      <c r="E120" s="224"/>
      <c r="F120" s="224"/>
      <c r="G120" s="224"/>
      <c r="H120" s="224"/>
      <c r="I120" s="65" t="s">
        <v>56</v>
      </c>
      <c r="J120" s="5">
        <v>124</v>
      </c>
      <c r="K120" s="21" t="s">
        <v>263</v>
      </c>
      <c r="L120" s="11"/>
      <c r="M120" s="16"/>
      <c r="N120" s="126"/>
      <c r="O120" s="126">
        <v>1.1000000000000001</v>
      </c>
      <c r="P120" s="126">
        <v>25</v>
      </c>
      <c r="Q120" s="16"/>
      <c r="R120" s="11">
        <f t="shared" si="5"/>
        <v>26.1</v>
      </c>
      <c r="S120" s="212"/>
    </row>
    <row r="121" spans="1:19" x14ac:dyDescent="0.25">
      <c r="A121" s="224"/>
      <c r="B121" s="223" t="s">
        <v>340</v>
      </c>
      <c r="C121" s="224"/>
      <c r="D121" s="224"/>
      <c r="E121" s="224"/>
      <c r="F121" s="224"/>
      <c r="G121" s="224"/>
      <c r="H121" s="224"/>
      <c r="I121" s="65" t="s">
        <v>55</v>
      </c>
      <c r="J121" s="5">
        <v>124</v>
      </c>
      <c r="K121" s="21" t="s">
        <v>241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2">
        <f>SUM(O121:Q121)</f>
        <v>0.123</v>
      </c>
      <c r="S121" s="212"/>
    </row>
    <row r="122" spans="1:19" x14ac:dyDescent="0.25">
      <c r="A122" s="224"/>
      <c r="B122" s="224"/>
      <c r="C122" s="224"/>
      <c r="D122" s="224"/>
      <c r="E122" s="224"/>
      <c r="F122" s="224"/>
      <c r="G122" s="224"/>
      <c r="H122" s="224"/>
      <c r="I122" s="65" t="s">
        <v>56</v>
      </c>
      <c r="J122" s="65">
        <v>124</v>
      </c>
      <c r="K122" s="21" t="s">
        <v>241</v>
      </c>
      <c r="L122" s="11"/>
      <c r="M122" s="16"/>
      <c r="N122" s="126">
        <v>36.109000000000002</v>
      </c>
      <c r="O122" s="126">
        <v>38.848999999999997</v>
      </c>
      <c r="P122" s="126">
        <v>43.21</v>
      </c>
      <c r="Q122" s="16"/>
      <c r="R122" s="142">
        <f>SUM(N122:Q122)</f>
        <v>118.16800000000001</v>
      </c>
      <c r="S122" s="212"/>
    </row>
    <row r="123" spans="1:19" x14ac:dyDescent="0.25">
      <c r="A123" s="224"/>
      <c r="B123" s="224"/>
      <c r="C123" s="224"/>
      <c r="D123" s="224"/>
      <c r="E123" s="224"/>
      <c r="F123" s="224"/>
      <c r="G123" s="224"/>
      <c r="H123" s="224"/>
      <c r="I123" s="65" t="s">
        <v>56</v>
      </c>
      <c r="J123" s="5">
        <v>124</v>
      </c>
      <c r="K123" s="21" t="s">
        <v>241</v>
      </c>
      <c r="L123" s="11"/>
      <c r="M123" s="16"/>
      <c r="N123" s="126">
        <v>0.89600000000000002</v>
      </c>
      <c r="O123" s="126">
        <v>1.2689999999999999</v>
      </c>
      <c r="P123" s="126">
        <v>0.77400000000000002</v>
      </c>
      <c r="Q123" s="16"/>
      <c r="R123" s="142">
        <f t="shared" ref="R123:R137" si="6">SUM(N123:Q123)</f>
        <v>2.9390000000000001</v>
      </c>
      <c r="S123" s="212"/>
    </row>
    <row r="124" spans="1:19" x14ac:dyDescent="0.25">
      <c r="A124" s="224"/>
      <c r="B124" s="224"/>
      <c r="C124" s="224"/>
      <c r="D124" s="224"/>
      <c r="E124" s="224"/>
      <c r="F124" s="224"/>
      <c r="G124" s="224"/>
      <c r="H124" s="224"/>
      <c r="I124" s="65" t="s">
        <v>56</v>
      </c>
      <c r="J124" s="5">
        <v>124</v>
      </c>
      <c r="K124" s="21" t="s">
        <v>270</v>
      </c>
      <c r="L124" s="11"/>
      <c r="M124" s="16"/>
      <c r="N124" s="126">
        <v>3.036</v>
      </c>
      <c r="O124" s="126">
        <v>3.069</v>
      </c>
      <c r="P124" s="126"/>
      <c r="Q124" s="16"/>
      <c r="R124" s="142">
        <f t="shared" si="6"/>
        <v>6.1050000000000004</v>
      </c>
      <c r="S124" s="212"/>
    </row>
    <row r="125" spans="1:19" x14ac:dyDescent="0.25">
      <c r="A125" s="224"/>
      <c r="B125" s="224"/>
      <c r="C125" s="224"/>
      <c r="D125" s="224"/>
      <c r="E125" s="224"/>
      <c r="F125" s="224"/>
      <c r="G125" s="224"/>
      <c r="H125" s="224"/>
      <c r="I125" s="65" t="s">
        <v>55</v>
      </c>
      <c r="J125" s="5">
        <v>124</v>
      </c>
      <c r="K125" s="21" t="s">
        <v>258</v>
      </c>
      <c r="L125" s="11"/>
      <c r="M125" s="16"/>
      <c r="N125" s="126"/>
      <c r="O125" s="126">
        <v>6.9000000000000006E-2</v>
      </c>
      <c r="P125" s="126">
        <v>0.08</v>
      </c>
      <c r="Q125" s="16"/>
      <c r="R125" s="142">
        <f t="shared" si="6"/>
        <v>0.14900000000000002</v>
      </c>
      <c r="S125" s="212"/>
    </row>
    <row r="126" spans="1:19" x14ac:dyDescent="0.25">
      <c r="A126" s="224"/>
      <c r="B126" s="224"/>
      <c r="C126" s="224"/>
      <c r="D126" s="224"/>
      <c r="E126" s="224"/>
      <c r="F126" s="224"/>
      <c r="G126" s="224"/>
      <c r="H126" s="224"/>
      <c r="I126" s="65" t="s">
        <v>56</v>
      </c>
      <c r="J126" s="5">
        <v>124</v>
      </c>
      <c r="K126" s="21" t="s">
        <v>258</v>
      </c>
      <c r="L126" s="11"/>
      <c r="M126" s="16"/>
      <c r="N126" s="126">
        <v>18.323</v>
      </c>
      <c r="O126" s="126">
        <v>21.152000000000001</v>
      </c>
      <c r="P126" s="126">
        <v>24.913</v>
      </c>
      <c r="Q126" s="16"/>
      <c r="R126" s="142">
        <f t="shared" si="6"/>
        <v>64.388000000000005</v>
      </c>
      <c r="S126" s="212"/>
    </row>
    <row r="127" spans="1:19" x14ac:dyDescent="0.25">
      <c r="A127" s="224"/>
      <c r="B127" s="224"/>
      <c r="C127" s="224"/>
      <c r="D127" s="224"/>
      <c r="E127" s="224"/>
      <c r="F127" s="224"/>
      <c r="G127" s="224"/>
      <c r="H127" s="224"/>
      <c r="I127" s="65" t="s">
        <v>56</v>
      </c>
      <c r="J127" s="5">
        <v>124</v>
      </c>
      <c r="K127" s="21" t="s">
        <v>258</v>
      </c>
      <c r="L127" s="11"/>
      <c r="M127" s="16"/>
      <c r="N127" s="126"/>
      <c r="O127" s="126">
        <v>0.39</v>
      </c>
      <c r="P127" s="126">
        <v>0.107</v>
      </c>
      <c r="Q127" s="16"/>
      <c r="R127" s="142">
        <f t="shared" si="6"/>
        <v>0.497</v>
      </c>
      <c r="S127" s="212"/>
    </row>
    <row r="128" spans="1:19" x14ac:dyDescent="0.25">
      <c r="A128" s="224"/>
      <c r="B128" s="224"/>
      <c r="C128" s="224"/>
      <c r="D128" s="224"/>
      <c r="E128" s="224"/>
      <c r="F128" s="224"/>
      <c r="G128" s="224"/>
      <c r="H128" s="224"/>
      <c r="I128" s="65" t="s">
        <v>56</v>
      </c>
      <c r="J128" s="5">
        <v>124</v>
      </c>
      <c r="K128" s="21" t="s">
        <v>259</v>
      </c>
      <c r="L128" s="11"/>
      <c r="M128" s="16"/>
      <c r="N128" s="126">
        <v>0.25900000000000001</v>
      </c>
      <c r="O128" s="126">
        <v>1.0069999999999999</v>
      </c>
      <c r="P128" s="126">
        <v>1.599</v>
      </c>
      <c r="Q128" s="16"/>
      <c r="R128" s="142">
        <f t="shared" si="6"/>
        <v>2.8650000000000002</v>
      </c>
      <c r="S128" s="212"/>
    </row>
    <row r="129" spans="1:19" x14ac:dyDescent="0.25">
      <c r="A129" s="224"/>
      <c r="B129" s="224"/>
      <c r="C129" s="224"/>
      <c r="D129" s="224"/>
      <c r="E129" s="224"/>
      <c r="F129" s="224"/>
      <c r="G129" s="224"/>
      <c r="H129" s="224"/>
      <c r="I129" s="65" t="s">
        <v>56</v>
      </c>
      <c r="J129" s="5">
        <v>124</v>
      </c>
      <c r="K129" s="21" t="s">
        <v>259</v>
      </c>
      <c r="L129" s="11"/>
      <c r="M129" s="16"/>
      <c r="N129" s="126">
        <v>1.48</v>
      </c>
      <c r="O129" s="126"/>
      <c r="P129" s="126"/>
      <c r="Q129" s="16"/>
      <c r="R129" s="142">
        <f t="shared" si="6"/>
        <v>1.48</v>
      </c>
      <c r="S129" s="212"/>
    </row>
    <row r="130" spans="1:19" x14ac:dyDescent="0.25">
      <c r="A130" s="224"/>
      <c r="B130" s="224"/>
      <c r="C130" s="224"/>
      <c r="D130" s="224"/>
      <c r="E130" s="224"/>
      <c r="F130" s="224"/>
      <c r="G130" s="224"/>
      <c r="H130" s="224"/>
      <c r="I130" s="65" t="s">
        <v>56</v>
      </c>
      <c r="J130" s="5">
        <v>124</v>
      </c>
      <c r="K130" s="21" t="s">
        <v>266</v>
      </c>
      <c r="L130" s="11"/>
      <c r="M130" s="16"/>
      <c r="N130" s="126">
        <v>0.23400000000000001</v>
      </c>
      <c r="O130" s="126">
        <v>0.23400000000000001</v>
      </c>
      <c r="P130" s="126">
        <v>0.249</v>
      </c>
      <c r="Q130" s="16"/>
      <c r="R130" s="142">
        <f t="shared" si="6"/>
        <v>0.71700000000000008</v>
      </c>
      <c r="S130" s="212"/>
    </row>
    <row r="131" spans="1:19" x14ac:dyDescent="0.25">
      <c r="A131" s="224"/>
      <c r="B131" s="224"/>
      <c r="C131" s="224"/>
      <c r="D131" s="224"/>
      <c r="E131" s="224"/>
      <c r="F131" s="224"/>
      <c r="G131" s="224"/>
      <c r="H131" s="224"/>
      <c r="I131" s="65" t="s">
        <v>56</v>
      </c>
      <c r="J131" s="5">
        <v>124</v>
      </c>
      <c r="K131" s="21" t="s">
        <v>245</v>
      </c>
      <c r="L131" s="11"/>
      <c r="M131" s="16"/>
      <c r="N131" s="126">
        <v>7.4630000000000001</v>
      </c>
      <c r="O131" s="126">
        <v>5.1660000000000004</v>
      </c>
      <c r="P131" s="126">
        <v>8.9540000000000006</v>
      </c>
      <c r="Q131" s="16"/>
      <c r="R131" s="142">
        <f t="shared" si="6"/>
        <v>21.583000000000002</v>
      </c>
      <c r="S131" s="212"/>
    </row>
    <row r="132" spans="1:19" x14ac:dyDescent="0.25">
      <c r="A132" s="224"/>
      <c r="B132" s="224"/>
      <c r="C132" s="224"/>
      <c r="D132" s="224"/>
      <c r="E132" s="224"/>
      <c r="F132" s="224"/>
      <c r="G132" s="224"/>
      <c r="H132" s="224"/>
      <c r="I132" s="65" t="s">
        <v>56</v>
      </c>
      <c r="J132" s="5">
        <v>124</v>
      </c>
      <c r="K132" s="21" t="s">
        <v>245</v>
      </c>
      <c r="L132" s="11"/>
      <c r="M132" s="16"/>
      <c r="N132" s="126">
        <v>7.3520000000000003</v>
      </c>
      <c r="O132" s="126">
        <v>2.3969999999999998</v>
      </c>
      <c r="P132" s="126">
        <v>6.07</v>
      </c>
      <c r="Q132" s="16"/>
      <c r="R132" s="142">
        <f t="shared" si="6"/>
        <v>15.819000000000001</v>
      </c>
      <c r="S132" s="212"/>
    </row>
    <row r="133" spans="1:19" x14ac:dyDescent="0.25">
      <c r="A133" s="224"/>
      <c r="B133" s="224"/>
      <c r="C133" s="224"/>
      <c r="D133" s="224"/>
      <c r="E133" s="224"/>
      <c r="F133" s="224"/>
      <c r="G133" s="224"/>
      <c r="H133" s="224"/>
      <c r="I133" s="65" t="s">
        <v>56</v>
      </c>
      <c r="J133" s="5">
        <v>124</v>
      </c>
      <c r="K133" s="21" t="s">
        <v>260</v>
      </c>
      <c r="L133" s="11"/>
      <c r="M133" s="16"/>
      <c r="N133" s="126"/>
      <c r="O133" s="126">
        <v>0.70299999999999996</v>
      </c>
      <c r="P133" s="126"/>
      <c r="Q133" s="16"/>
      <c r="R133" s="142">
        <f t="shared" si="6"/>
        <v>0.70299999999999996</v>
      </c>
      <c r="S133" s="212"/>
    </row>
    <row r="134" spans="1:19" x14ac:dyDescent="0.25">
      <c r="A134" s="224"/>
      <c r="B134" s="224"/>
      <c r="C134" s="224"/>
      <c r="D134" s="224"/>
      <c r="E134" s="224"/>
      <c r="F134" s="224"/>
      <c r="G134" s="224"/>
      <c r="H134" s="224"/>
      <c r="I134" s="65" t="s">
        <v>56</v>
      </c>
      <c r="J134" s="5">
        <v>124</v>
      </c>
      <c r="K134" s="21" t="s">
        <v>271</v>
      </c>
      <c r="L134" s="11"/>
      <c r="M134" s="16"/>
      <c r="N134" s="126">
        <v>0.27100000000000002</v>
      </c>
      <c r="O134" s="126">
        <v>0.28499999999999998</v>
      </c>
      <c r="P134" s="126">
        <v>0.30499999999999999</v>
      </c>
      <c r="Q134" s="16"/>
      <c r="R134" s="142">
        <f t="shared" si="6"/>
        <v>0.86099999999999999</v>
      </c>
      <c r="S134" s="212"/>
    </row>
    <row r="135" spans="1:19" x14ac:dyDescent="0.25">
      <c r="A135" s="224"/>
      <c r="B135" s="224"/>
      <c r="C135" s="224"/>
      <c r="D135" s="224"/>
      <c r="E135" s="224"/>
      <c r="F135" s="224"/>
      <c r="G135" s="224"/>
      <c r="H135" s="224"/>
      <c r="I135" s="65" t="s">
        <v>56</v>
      </c>
      <c r="J135" s="5">
        <v>124</v>
      </c>
      <c r="K135" s="21" t="s">
        <v>253</v>
      </c>
      <c r="L135" s="11"/>
      <c r="M135" s="16"/>
      <c r="N135" s="126"/>
      <c r="O135" s="126">
        <v>3.4140000000000001</v>
      </c>
      <c r="P135" s="126"/>
      <c r="Q135" s="16"/>
      <c r="R135" s="142">
        <f t="shared" si="6"/>
        <v>3.4140000000000001</v>
      </c>
      <c r="S135" s="212"/>
    </row>
    <row r="136" spans="1:19" x14ac:dyDescent="0.25">
      <c r="A136" s="224"/>
      <c r="B136" s="224"/>
      <c r="C136" s="224"/>
      <c r="D136" s="224"/>
      <c r="E136" s="224"/>
      <c r="F136" s="224"/>
      <c r="G136" s="224"/>
      <c r="H136" s="224"/>
      <c r="I136" s="65" t="s">
        <v>56</v>
      </c>
      <c r="J136" s="5">
        <v>124</v>
      </c>
      <c r="K136" s="21" t="s">
        <v>263</v>
      </c>
      <c r="L136" s="11"/>
      <c r="M136" s="16"/>
      <c r="N136" s="126"/>
      <c r="O136" s="126">
        <v>2.1120000000000001</v>
      </c>
      <c r="P136" s="126">
        <v>40.390999999999998</v>
      </c>
      <c r="Q136" s="16"/>
      <c r="R136" s="142">
        <f t="shared" si="6"/>
        <v>42.503</v>
      </c>
      <c r="S136" s="212"/>
    </row>
    <row r="137" spans="1:19" x14ac:dyDescent="0.25">
      <c r="A137" s="224"/>
      <c r="B137" s="224"/>
      <c r="C137" s="224"/>
      <c r="D137" s="224"/>
      <c r="E137" s="224"/>
      <c r="F137" s="224"/>
      <c r="G137" s="224"/>
      <c r="H137" s="224"/>
      <c r="I137" s="65" t="s">
        <v>56</v>
      </c>
      <c r="J137" s="5">
        <v>124</v>
      </c>
      <c r="K137" s="21" t="s">
        <v>261</v>
      </c>
      <c r="L137" s="11"/>
      <c r="M137" s="16"/>
      <c r="N137" s="126">
        <v>1E-4</v>
      </c>
      <c r="O137" s="126">
        <v>2.0870000000000002</v>
      </c>
      <c r="P137" s="126">
        <v>5.0000000000000001E-4</v>
      </c>
      <c r="Q137" s="16"/>
      <c r="R137" s="142">
        <f t="shared" si="6"/>
        <v>2.0876000000000006</v>
      </c>
      <c r="S137" s="212"/>
    </row>
    <row r="138" spans="1:19" x14ac:dyDescent="0.25">
      <c r="A138" s="224"/>
      <c r="B138" s="207" t="s">
        <v>341</v>
      </c>
      <c r="C138" s="224"/>
      <c r="D138" s="224"/>
      <c r="E138" s="224"/>
      <c r="F138" s="224"/>
      <c r="G138" s="224"/>
      <c r="H138" s="224"/>
      <c r="I138" s="65" t="s">
        <v>55</v>
      </c>
      <c r="J138" s="5">
        <v>124</v>
      </c>
      <c r="K138" s="21" t="s">
        <v>241</v>
      </c>
      <c r="L138" s="11"/>
      <c r="M138" s="16"/>
      <c r="N138" s="126"/>
      <c r="O138" s="126">
        <v>6.5000000000000002E-2</v>
      </c>
      <c r="P138" s="126">
        <v>7.6999999999999999E-2</v>
      </c>
      <c r="Q138" s="16"/>
      <c r="R138" s="33">
        <f t="shared" ref="R138" si="7">SUM(O138:Q138)</f>
        <v>0.14200000000000002</v>
      </c>
      <c r="S138" s="212"/>
    </row>
    <row r="139" spans="1:19" x14ac:dyDescent="0.25">
      <c r="A139" s="224"/>
      <c r="B139" s="208"/>
      <c r="C139" s="224"/>
      <c r="D139" s="224"/>
      <c r="E139" s="224"/>
      <c r="F139" s="224"/>
      <c r="G139" s="224"/>
      <c r="H139" s="224"/>
      <c r="I139" s="65" t="s">
        <v>56</v>
      </c>
      <c r="J139" s="5">
        <v>124</v>
      </c>
      <c r="K139" s="21" t="s">
        <v>241</v>
      </c>
      <c r="L139" s="11"/>
      <c r="M139" s="16"/>
      <c r="N139" s="126">
        <v>37.421999999999997</v>
      </c>
      <c r="O139" s="126">
        <v>40.268999999999998</v>
      </c>
      <c r="P139" s="126">
        <v>46.633299999999998</v>
      </c>
      <c r="Q139" s="16"/>
      <c r="R139" s="33">
        <f>SUM(N139:Q139)</f>
        <v>124.32429999999999</v>
      </c>
      <c r="S139" s="212"/>
    </row>
    <row r="140" spans="1:19" x14ac:dyDescent="0.25">
      <c r="A140" s="224"/>
      <c r="B140" s="208"/>
      <c r="C140" s="224"/>
      <c r="D140" s="224"/>
      <c r="E140" s="224"/>
      <c r="F140" s="224"/>
      <c r="G140" s="224"/>
      <c r="H140" s="224"/>
      <c r="I140" s="65" t="s">
        <v>56</v>
      </c>
      <c r="J140" s="5">
        <v>124</v>
      </c>
      <c r="K140" s="21" t="s">
        <v>241</v>
      </c>
      <c r="L140" s="11"/>
      <c r="M140" s="16"/>
      <c r="N140" s="126">
        <v>4.12</v>
      </c>
      <c r="O140" s="126">
        <v>2.0169999999999999</v>
      </c>
      <c r="P140" s="126">
        <v>6.0229999999999997</v>
      </c>
      <c r="Q140" s="16"/>
      <c r="R140" s="33">
        <f t="shared" ref="R140:R154" si="8">SUM(N140:Q140)</f>
        <v>12.16</v>
      </c>
      <c r="S140" s="212"/>
    </row>
    <row r="141" spans="1:19" x14ac:dyDescent="0.25">
      <c r="A141" s="224"/>
      <c r="B141" s="208"/>
      <c r="C141" s="224"/>
      <c r="D141" s="224"/>
      <c r="E141" s="224"/>
      <c r="F141" s="224"/>
      <c r="G141" s="224"/>
      <c r="H141" s="224"/>
      <c r="I141" s="65" t="s">
        <v>56</v>
      </c>
      <c r="J141" s="5">
        <v>124</v>
      </c>
      <c r="K141" s="21" t="s">
        <v>270</v>
      </c>
      <c r="L141" s="11"/>
      <c r="M141" s="16"/>
      <c r="N141" s="126">
        <v>5.093</v>
      </c>
      <c r="O141" s="126">
        <v>5.1459999999999999</v>
      </c>
      <c r="P141" s="126"/>
      <c r="Q141" s="16"/>
      <c r="R141" s="33">
        <f t="shared" si="8"/>
        <v>10.239000000000001</v>
      </c>
      <c r="S141" s="212"/>
    </row>
    <row r="142" spans="1:19" x14ac:dyDescent="0.25">
      <c r="A142" s="224"/>
      <c r="B142" s="208"/>
      <c r="C142" s="224"/>
      <c r="D142" s="224"/>
      <c r="E142" s="224"/>
      <c r="F142" s="224"/>
      <c r="G142" s="224"/>
      <c r="H142" s="224"/>
      <c r="I142" s="65" t="s">
        <v>55</v>
      </c>
      <c r="J142" s="5">
        <v>124</v>
      </c>
      <c r="K142" s="21" t="s">
        <v>258</v>
      </c>
      <c r="L142" s="11"/>
      <c r="M142" s="16"/>
      <c r="N142" s="126"/>
      <c r="O142" s="126">
        <v>5.0999999999999997E-2</v>
      </c>
      <c r="P142" s="126">
        <v>5.7000000000000002E-2</v>
      </c>
      <c r="Q142" s="16"/>
      <c r="R142" s="33">
        <f t="shared" si="8"/>
        <v>0.108</v>
      </c>
      <c r="S142" s="212"/>
    </row>
    <row r="143" spans="1:19" x14ac:dyDescent="0.25">
      <c r="A143" s="224"/>
      <c r="B143" s="208"/>
      <c r="C143" s="224"/>
      <c r="D143" s="224"/>
      <c r="E143" s="224"/>
      <c r="F143" s="224"/>
      <c r="G143" s="224"/>
      <c r="H143" s="224"/>
      <c r="I143" s="65" t="s">
        <v>56</v>
      </c>
      <c r="J143" s="5">
        <v>124</v>
      </c>
      <c r="K143" s="21" t="s">
        <v>258</v>
      </c>
      <c r="L143" s="11"/>
      <c r="M143" s="16"/>
      <c r="N143" s="126">
        <v>15.896000000000001</v>
      </c>
      <c r="O143" s="126">
        <v>18.506</v>
      </c>
      <c r="P143" s="126">
        <v>21.396999999999998</v>
      </c>
      <c r="Q143" s="16"/>
      <c r="R143" s="33">
        <f t="shared" si="8"/>
        <v>55.798999999999999</v>
      </c>
      <c r="S143" s="212"/>
    </row>
    <row r="144" spans="1:19" x14ac:dyDescent="0.25">
      <c r="A144" s="224"/>
      <c r="B144" s="208"/>
      <c r="C144" s="224"/>
      <c r="D144" s="224"/>
      <c r="E144" s="224"/>
      <c r="F144" s="224"/>
      <c r="G144" s="224"/>
      <c r="H144" s="224"/>
      <c r="I144" s="65" t="s">
        <v>56</v>
      </c>
      <c r="J144" s="5">
        <v>124</v>
      </c>
      <c r="K144" s="21" t="s">
        <v>258</v>
      </c>
      <c r="L144" s="11"/>
      <c r="M144" s="16"/>
      <c r="N144" s="126"/>
      <c r="O144" s="126">
        <v>8.0579999999999998</v>
      </c>
      <c r="P144" s="126">
        <v>29.945</v>
      </c>
      <c r="Q144" s="16"/>
      <c r="R144" s="33">
        <f t="shared" si="8"/>
        <v>38.003</v>
      </c>
      <c r="S144" s="212"/>
    </row>
    <row r="145" spans="1:19" x14ac:dyDescent="0.25">
      <c r="A145" s="224"/>
      <c r="B145" s="208"/>
      <c r="C145" s="224"/>
      <c r="D145" s="224"/>
      <c r="E145" s="224"/>
      <c r="F145" s="224"/>
      <c r="G145" s="224"/>
      <c r="H145" s="224"/>
      <c r="I145" s="65" t="s">
        <v>56</v>
      </c>
      <c r="J145" s="5">
        <v>124</v>
      </c>
      <c r="K145" s="21" t="s">
        <v>259</v>
      </c>
      <c r="L145" s="11"/>
      <c r="M145" s="16"/>
      <c r="N145" s="126">
        <v>0.97499999999999998</v>
      </c>
      <c r="O145" s="126">
        <v>1.024</v>
      </c>
      <c r="P145" s="126">
        <v>8.0139999999999993</v>
      </c>
      <c r="Q145" s="16"/>
      <c r="R145" s="33">
        <f t="shared" si="8"/>
        <v>10.013</v>
      </c>
      <c r="S145" s="212"/>
    </row>
    <row r="146" spans="1:19" x14ac:dyDescent="0.25">
      <c r="A146" s="224"/>
      <c r="B146" s="208"/>
      <c r="C146" s="224"/>
      <c r="D146" s="224"/>
      <c r="E146" s="224"/>
      <c r="F146" s="224"/>
      <c r="G146" s="224"/>
      <c r="H146" s="224"/>
      <c r="I146" s="65" t="s">
        <v>56</v>
      </c>
      <c r="J146" s="5">
        <v>124</v>
      </c>
      <c r="K146" s="21" t="s">
        <v>259</v>
      </c>
      <c r="L146" s="11"/>
      <c r="M146" s="16"/>
      <c r="N146" s="126">
        <v>3.1760000000000002</v>
      </c>
      <c r="O146" s="126">
        <v>3.13</v>
      </c>
      <c r="P146" s="126">
        <v>29.995000000000001</v>
      </c>
      <c r="Q146" s="16"/>
      <c r="R146" s="33">
        <f t="shared" si="8"/>
        <v>36.301000000000002</v>
      </c>
      <c r="S146" s="212"/>
    </row>
    <row r="147" spans="1:19" x14ac:dyDescent="0.25">
      <c r="A147" s="224"/>
      <c r="B147" s="208"/>
      <c r="C147" s="224"/>
      <c r="D147" s="224"/>
      <c r="E147" s="224"/>
      <c r="F147" s="224"/>
      <c r="G147" s="224"/>
      <c r="H147" s="224"/>
      <c r="I147" s="65" t="s">
        <v>56</v>
      </c>
      <c r="J147" s="5">
        <v>124</v>
      </c>
      <c r="K147" s="21" t="s">
        <v>266</v>
      </c>
      <c r="L147" s="11"/>
      <c r="M147" s="16"/>
      <c r="N147" s="126">
        <v>0.38040000000000002</v>
      </c>
      <c r="O147" s="126">
        <v>0.80900000000000005</v>
      </c>
      <c r="P147" s="126">
        <v>0.88200000000000001</v>
      </c>
      <c r="Q147" s="16"/>
      <c r="R147" s="33">
        <f t="shared" si="8"/>
        <v>2.0714000000000001</v>
      </c>
      <c r="S147" s="212"/>
    </row>
    <row r="148" spans="1:19" x14ac:dyDescent="0.25">
      <c r="A148" s="224"/>
      <c r="B148" s="208"/>
      <c r="C148" s="224"/>
      <c r="D148" s="224"/>
      <c r="E148" s="224"/>
      <c r="F148" s="224"/>
      <c r="G148" s="224"/>
      <c r="H148" s="224"/>
      <c r="I148" s="65" t="s">
        <v>56</v>
      </c>
      <c r="J148" s="5">
        <v>124</v>
      </c>
      <c r="K148" s="21" t="s">
        <v>245</v>
      </c>
      <c r="L148" s="11"/>
      <c r="M148" s="16"/>
      <c r="N148" s="126">
        <v>7.5970000000000004</v>
      </c>
      <c r="O148" s="126">
        <v>8.9770000000000003</v>
      </c>
      <c r="P148" s="126">
        <v>8.9967000000000006</v>
      </c>
      <c r="Q148" s="16"/>
      <c r="R148" s="33">
        <f t="shared" si="8"/>
        <v>25.570700000000002</v>
      </c>
      <c r="S148" s="212"/>
    </row>
    <row r="149" spans="1:19" x14ac:dyDescent="0.25">
      <c r="A149" s="224"/>
      <c r="B149" s="208"/>
      <c r="C149" s="224"/>
      <c r="D149" s="224"/>
      <c r="E149" s="224"/>
      <c r="F149" s="224"/>
      <c r="G149" s="224"/>
      <c r="H149" s="224"/>
      <c r="I149" s="65" t="s">
        <v>56</v>
      </c>
      <c r="J149" s="5">
        <v>124</v>
      </c>
      <c r="K149" s="21" t="s">
        <v>245</v>
      </c>
      <c r="L149" s="11"/>
      <c r="M149" s="16"/>
      <c r="N149" s="126">
        <v>16.223600000000001</v>
      </c>
      <c r="O149" s="126"/>
      <c r="P149" s="126">
        <v>16.812000000000001</v>
      </c>
      <c r="Q149" s="16"/>
      <c r="R149" s="33">
        <f t="shared" si="8"/>
        <v>33.035600000000002</v>
      </c>
      <c r="S149" s="212"/>
    </row>
    <row r="150" spans="1:19" x14ac:dyDescent="0.25">
      <c r="A150" s="224"/>
      <c r="B150" s="208"/>
      <c r="C150" s="224"/>
      <c r="D150" s="224"/>
      <c r="E150" s="224"/>
      <c r="F150" s="224"/>
      <c r="G150" s="224"/>
      <c r="H150" s="224"/>
      <c r="I150" s="65" t="s">
        <v>56</v>
      </c>
      <c r="J150" s="5">
        <v>124</v>
      </c>
      <c r="K150" s="21" t="s">
        <v>260</v>
      </c>
      <c r="L150" s="11"/>
      <c r="M150" s="16"/>
      <c r="N150" s="126"/>
      <c r="O150" s="126">
        <v>4.2779999999999996</v>
      </c>
      <c r="P150" s="126"/>
      <c r="Q150" s="16"/>
      <c r="R150" s="33">
        <f t="shared" si="8"/>
        <v>4.2779999999999996</v>
      </c>
      <c r="S150" s="212"/>
    </row>
    <row r="151" spans="1:19" x14ac:dyDescent="0.25">
      <c r="A151" s="224"/>
      <c r="B151" s="208"/>
      <c r="C151" s="224"/>
      <c r="D151" s="224"/>
      <c r="E151" s="224"/>
      <c r="F151" s="224"/>
      <c r="G151" s="224"/>
      <c r="H151" s="224"/>
      <c r="I151" s="65" t="s">
        <v>56</v>
      </c>
      <c r="J151" s="5">
        <v>124</v>
      </c>
      <c r="K151" s="21" t="s">
        <v>271</v>
      </c>
      <c r="L151" s="11"/>
      <c r="M151" s="16"/>
      <c r="N151" s="126">
        <v>0.27100000000000002</v>
      </c>
      <c r="O151" s="126">
        <v>0.28499999999999998</v>
      </c>
      <c r="P151" s="126">
        <v>0.30499999999999999</v>
      </c>
      <c r="Q151" s="16"/>
      <c r="R151" s="33">
        <f t="shared" si="8"/>
        <v>0.86099999999999999</v>
      </c>
      <c r="S151" s="212"/>
    </row>
    <row r="152" spans="1:19" x14ac:dyDescent="0.25">
      <c r="A152" s="224"/>
      <c r="B152" s="208"/>
      <c r="C152" s="224"/>
      <c r="D152" s="224"/>
      <c r="E152" s="224"/>
      <c r="F152" s="224"/>
      <c r="G152" s="224"/>
      <c r="H152" s="224"/>
      <c r="I152" s="65" t="s">
        <v>56</v>
      </c>
      <c r="J152" s="5">
        <v>124</v>
      </c>
      <c r="K152" s="21" t="s">
        <v>253</v>
      </c>
      <c r="L152" s="11"/>
      <c r="M152" s="16"/>
      <c r="N152" s="126"/>
      <c r="O152" s="126">
        <v>6.27</v>
      </c>
      <c r="P152" s="126"/>
      <c r="Q152" s="16"/>
      <c r="R152" s="33">
        <f t="shared" si="8"/>
        <v>6.27</v>
      </c>
      <c r="S152" s="212"/>
    </row>
    <row r="153" spans="1:19" x14ac:dyDescent="0.25">
      <c r="A153" s="224"/>
      <c r="B153" s="208"/>
      <c r="C153" s="224"/>
      <c r="D153" s="224"/>
      <c r="E153" s="224"/>
      <c r="F153" s="224"/>
      <c r="G153" s="224"/>
      <c r="H153" s="224"/>
      <c r="I153" s="65" t="s">
        <v>56</v>
      </c>
      <c r="J153" s="5">
        <v>124</v>
      </c>
      <c r="K153" s="21" t="s">
        <v>263</v>
      </c>
      <c r="L153" s="11"/>
      <c r="M153" s="16"/>
      <c r="N153" s="126">
        <v>30.187000000000001</v>
      </c>
      <c r="O153" s="126"/>
      <c r="P153" s="126"/>
      <c r="Q153" s="16"/>
      <c r="R153" s="33">
        <f t="shared" si="8"/>
        <v>30.187000000000001</v>
      </c>
      <c r="S153" s="212"/>
    </row>
    <row r="154" spans="1:19" x14ac:dyDescent="0.25">
      <c r="A154" s="224"/>
      <c r="B154" s="208"/>
      <c r="C154" s="224"/>
      <c r="D154" s="224"/>
      <c r="E154" s="224"/>
      <c r="F154" s="224"/>
      <c r="G154" s="224"/>
      <c r="H154" s="224"/>
      <c r="I154" s="65" t="s">
        <v>56</v>
      </c>
      <c r="J154" s="5">
        <v>124</v>
      </c>
      <c r="K154" s="21" t="s">
        <v>261</v>
      </c>
      <c r="L154" s="11"/>
      <c r="M154" s="16"/>
      <c r="N154" s="126">
        <v>1E-3</v>
      </c>
      <c r="O154" s="126">
        <v>3.4129</v>
      </c>
      <c r="P154" s="126">
        <v>2.9999999999999997E-4</v>
      </c>
      <c r="Q154" s="16"/>
      <c r="R154" s="33">
        <f t="shared" si="8"/>
        <v>3.4142000000000001</v>
      </c>
      <c r="S154" s="212"/>
    </row>
    <row r="155" spans="1:19" x14ac:dyDescent="0.25">
      <c r="A155" s="224"/>
      <c r="B155" s="207" t="s">
        <v>342</v>
      </c>
      <c r="C155" s="224"/>
      <c r="D155" s="224"/>
      <c r="E155" s="224"/>
      <c r="F155" s="224"/>
      <c r="G155" s="224"/>
      <c r="H155" s="224"/>
      <c r="I155" s="65" t="s">
        <v>55</v>
      </c>
      <c r="J155" s="5">
        <v>124</v>
      </c>
      <c r="K155" s="21" t="s">
        <v>241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2">
        <f>SUM(O155:Q155)</f>
        <v>0.124</v>
      </c>
      <c r="S155" s="212"/>
    </row>
    <row r="156" spans="1:19" x14ac:dyDescent="0.25">
      <c r="A156" s="224"/>
      <c r="B156" s="208"/>
      <c r="C156" s="224"/>
      <c r="D156" s="224"/>
      <c r="E156" s="224"/>
      <c r="F156" s="224"/>
      <c r="G156" s="224"/>
      <c r="H156" s="224"/>
      <c r="I156" s="65" t="s">
        <v>56</v>
      </c>
      <c r="J156" s="65">
        <v>124</v>
      </c>
      <c r="K156" s="21" t="s">
        <v>241</v>
      </c>
      <c r="L156" s="11"/>
      <c r="M156" s="16"/>
      <c r="N156" s="126">
        <v>38.332000000000001</v>
      </c>
      <c r="O156" s="126">
        <v>42.832000000000001</v>
      </c>
      <c r="P156" s="126">
        <v>50.753999999999998</v>
      </c>
      <c r="Q156" s="16"/>
      <c r="R156" s="142">
        <f>SUM(N156:Q156)</f>
        <v>131.91800000000001</v>
      </c>
      <c r="S156" s="212"/>
    </row>
    <row r="157" spans="1:19" x14ac:dyDescent="0.25">
      <c r="A157" s="224"/>
      <c r="B157" s="208"/>
      <c r="C157" s="224"/>
      <c r="D157" s="224"/>
      <c r="E157" s="224"/>
      <c r="F157" s="224"/>
      <c r="G157" s="224"/>
      <c r="H157" s="224"/>
      <c r="I157" s="65" t="s">
        <v>56</v>
      </c>
      <c r="J157" s="5">
        <v>124</v>
      </c>
      <c r="K157" s="21" t="s">
        <v>241</v>
      </c>
      <c r="L157" s="11"/>
      <c r="M157" s="16"/>
      <c r="N157" s="126">
        <v>2.008</v>
      </c>
      <c r="O157" s="126">
        <v>4.7089999999999996</v>
      </c>
      <c r="P157" s="126">
        <v>0.78900000000000003</v>
      </c>
      <c r="Q157" s="16"/>
      <c r="R157" s="142">
        <f t="shared" ref="R157:R173" si="9">SUM(N157:Q157)</f>
        <v>7.5059999999999993</v>
      </c>
      <c r="S157" s="212"/>
    </row>
    <row r="158" spans="1:19" x14ac:dyDescent="0.25">
      <c r="A158" s="224"/>
      <c r="B158" s="208"/>
      <c r="C158" s="224"/>
      <c r="D158" s="224"/>
      <c r="E158" s="224"/>
      <c r="F158" s="224"/>
      <c r="G158" s="224"/>
      <c r="H158" s="224"/>
      <c r="I158" s="65" t="s">
        <v>56</v>
      </c>
      <c r="J158" s="5">
        <v>124</v>
      </c>
      <c r="K158" s="21" t="s">
        <v>270</v>
      </c>
      <c r="L158" s="11"/>
      <c r="M158" s="16"/>
      <c r="N158" s="126">
        <v>4.05</v>
      </c>
      <c r="O158" s="126">
        <v>4.1369999999999996</v>
      </c>
      <c r="P158" s="126"/>
      <c r="Q158" s="16"/>
      <c r="R158" s="142">
        <f t="shared" si="9"/>
        <v>8.1869999999999994</v>
      </c>
      <c r="S158" s="212"/>
    </row>
    <row r="159" spans="1:19" x14ac:dyDescent="0.25">
      <c r="A159" s="224"/>
      <c r="B159" s="208"/>
      <c r="C159" s="224"/>
      <c r="D159" s="224"/>
      <c r="E159" s="224"/>
      <c r="F159" s="224"/>
      <c r="G159" s="224"/>
      <c r="H159" s="224"/>
      <c r="I159" s="65" t="s">
        <v>55</v>
      </c>
      <c r="J159" s="5">
        <v>124</v>
      </c>
      <c r="K159" s="21" t="s">
        <v>258</v>
      </c>
      <c r="L159" s="11"/>
      <c r="M159" s="16"/>
      <c r="N159" s="126"/>
      <c r="O159" s="126">
        <v>6.9000000000000006E-2</v>
      </c>
      <c r="P159" s="126">
        <v>8.1000000000000003E-2</v>
      </c>
      <c r="Q159" s="16"/>
      <c r="R159" s="142">
        <f t="shared" si="9"/>
        <v>0.15000000000000002</v>
      </c>
      <c r="S159" s="212"/>
    </row>
    <row r="160" spans="1:19" x14ac:dyDescent="0.25">
      <c r="A160" s="224"/>
      <c r="B160" s="208"/>
      <c r="C160" s="224"/>
      <c r="D160" s="224"/>
      <c r="E160" s="224"/>
      <c r="F160" s="224"/>
      <c r="G160" s="224"/>
      <c r="H160" s="224"/>
      <c r="I160" s="65" t="s">
        <v>56</v>
      </c>
      <c r="J160" s="5">
        <v>124</v>
      </c>
      <c r="K160" s="21" t="s">
        <v>258</v>
      </c>
      <c r="L160" s="11"/>
      <c r="M160" s="16"/>
      <c r="N160" s="126">
        <v>17.616</v>
      </c>
      <c r="O160" s="126">
        <v>20.613</v>
      </c>
      <c r="P160" s="126">
        <v>24.116</v>
      </c>
      <c r="Q160" s="16"/>
      <c r="R160" s="142">
        <f t="shared" si="9"/>
        <v>62.344999999999999</v>
      </c>
      <c r="S160" s="212"/>
    </row>
    <row r="161" spans="1:19" x14ac:dyDescent="0.25">
      <c r="A161" s="224"/>
      <c r="B161" s="208"/>
      <c r="C161" s="224"/>
      <c r="D161" s="224"/>
      <c r="E161" s="224"/>
      <c r="F161" s="224"/>
      <c r="G161" s="224"/>
      <c r="H161" s="224"/>
      <c r="I161" s="65" t="s">
        <v>56</v>
      </c>
      <c r="J161" s="5">
        <v>124</v>
      </c>
      <c r="K161" s="21" t="s">
        <v>258</v>
      </c>
      <c r="L161" s="11"/>
      <c r="M161" s="16"/>
      <c r="N161" s="126"/>
      <c r="O161" s="126"/>
      <c r="P161" s="126">
        <v>7.5999999999999998E-2</v>
      </c>
      <c r="Q161" s="16"/>
      <c r="R161" s="142">
        <f t="shared" si="9"/>
        <v>7.5999999999999998E-2</v>
      </c>
      <c r="S161" s="212"/>
    </row>
    <row r="162" spans="1:19" x14ac:dyDescent="0.25">
      <c r="A162" s="224"/>
      <c r="B162" s="208"/>
      <c r="C162" s="224"/>
      <c r="D162" s="224"/>
      <c r="E162" s="224"/>
      <c r="F162" s="224"/>
      <c r="G162" s="224"/>
      <c r="H162" s="224"/>
      <c r="I162" s="65" t="s">
        <v>56</v>
      </c>
      <c r="J162" s="5">
        <v>124</v>
      </c>
      <c r="K162" s="21" t="s">
        <v>259</v>
      </c>
      <c r="L162" s="11"/>
      <c r="M162" s="16"/>
      <c r="N162" s="126">
        <v>0.83399999999999996</v>
      </c>
      <c r="O162" s="126">
        <v>1.1659999999999999</v>
      </c>
      <c r="P162" s="126">
        <v>2.8660000000000001</v>
      </c>
      <c r="Q162" s="16"/>
      <c r="R162" s="142">
        <f t="shared" si="9"/>
        <v>4.8659999999999997</v>
      </c>
      <c r="S162" s="212"/>
    </row>
    <row r="163" spans="1:19" x14ac:dyDescent="0.25">
      <c r="A163" s="224"/>
      <c r="B163" s="208"/>
      <c r="C163" s="224"/>
      <c r="D163" s="224"/>
      <c r="E163" s="224"/>
      <c r="F163" s="224"/>
      <c r="G163" s="224"/>
      <c r="H163" s="224"/>
      <c r="I163" s="65" t="s">
        <v>56</v>
      </c>
      <c r="J163" s="5">
        <v>124</v>
      </c>
      <c r="K163" s="21" t="s">
        <v>259</v>
      </c>
      <c r="L163" s="11"/>
      <c r="M163" s="16"/>
      <c r="N163" s="126"/>
      <c r="O163" s="126"/>
      <c r="P163" s="126"/>
      <c r="Q163" s="16"/>
      <c r="R163" s="142">
        <f t="shared" si="9"/>
        <v>0</v>
      </c>
      <c r="S163" s="212"/>
    </row>
    <row r="164" spans="1:19" x14ac:dyDescent="0.25">
      <c r="A164" s="224"/>
      <c r="B164" s="208"/>
      <c r="C164" s="224"/>
      <c r="D164" s="224"/>
      <c r="E164" s="224"/>
      <c r="F164" s="224"/>
      <c r="G164" s="224"/>
      <c r="H164" s="224"/>
      <c r="I164" s="65" t="s">
        <v>56</v>
      </c>
      <c r="J164" s="5">
        <v>124</v>
      </c>
      <c r="K164" s="21" t="s">
        <v>266</v>
      </c>
      <c r="L164" s="11"/>
      <c r="M164" s="16"/>
      <c r="N164" s="126">
        <v>0.27100000000000002</v>
      </c>
      <c r="O164" s="126">
        <v>0.28499999999999998</v>
      </c>
      <c r="P164" s="126">
        <v>0.30399999999999999</v>
      </c>
      <c r="Q164" s="16"/>
      <c r="R164" s="142">
        <f t="shared" si="9"/>
        <v>0.8600000000000001</v>
      </c>
      <c r="S164" s="212"/>
    </row>
    <row r="165" spans="1:19" x14ac:dyDescent="0.25">
      <c r="A165" s="224"/>
      <c r="B165" s="208"/>
      <c r="C165" s="224"/>
      <c r="D165" s="224"/>
      <c r="E165" s="224"/>
      <c r="F165" s="224"/>
      <c r="G165" s="224"/>
      <c r="H165" s="224"/>
      <c r="I165" s="65" t="s">
        <v>56</v>
      </c>
      <c r="J165" s="5">
        <v>124</v>
      </c>
      <c r="K165" s="21" t="s">
        <v>245</v>
      </c>
      <c r="L165" s="11"/>
      <c r="M165" s="16"/>
      <c r="N165" s="126">
        <v>7.6050000000000004</v>
      </c>
      <c r="O165" s="126">
        <v>11.853999999999999</v>
      </c>
      <c r="P165" s="126">
        <v>12.994</v>
      </c>
      <c r="Q165" s="16"/>
      <c r="R165" s="142">
        <f t="shared" si="9"/>
        <v>32.453000000000003</v>
      </c>
      <c r="S165" s="212"/>
    </row>
    <row r="166" spans="1:19" x14ac:dyDescent="0.25">
      <c r="A166" s="224"/>
      <c r="B166" s="208"/>
      <c r="C166" s="224"/>
      <c r="D166" s="224"/>
      <c r="E166" s="224"/>
      <c r="F166" s="224"/>
      <c r="G166" s="224"/>
      <c r="H166" s="224"/>
      <c r="I166" s="65" t="s">
        <v>56</v>
      </c>
      <c r="J166" s="5">
        <v>124</v>
      </c>
      <c r="K166" s="21" t="s">
        <v>245</v>
      </c>
      <c r="L166" s="11"/>
      <c r="M166" s="16"/>
      <c r="N166" s="126">
        <v>29.835000000000001</v>
      </c>
      <c r="O166" s="126">
        <v>14.262</v>
      </c>
      <c r="P166" s="126"/>
      <c r="Q166" s="16"/>
      <c r="R166" s="142">
        <f t="shared" si="9"/>
        <v>44.097000000000001</v>
      </c>
      <c r="S166" s="212"/>
    </row>
    <row r="167" spans="1:19" x14ac:dyDescent="0.25">
      <c r="A167" s="224"/>
      <c r="B167" s="208"/>
      <c r="C167" s="224"/>
      <c r="D167" s="224"/>
      <c r="E167" s="224"/>
      <c r="F167" s="224"/>
      <c r="G167" s="224"/>
      <c r="H167" s="224"/>
      <c r="I167" s="65" t="s">
        <v>56</v>
      </c>
      <c r="J167" s="5">
        <v>124</v>
      </c>
      <c r="K167" s="21" t="s">
        <v>260</v>
      </c>
      <c r="L167" s="11"/>
      <c r="M167" s="16"/>
      <c r="N167" s="126">
        <v>1.4039999999999999</v>
      </c>
      <c r="O167" s="126"/>
      <c r="P167" s="126">
        <v>1.444</v>
      </c>
      <c r="Q167" s="16"/>
      <c r="R167" s="142">
        <f t="shared" si="9"/>
        <v>2.8479999999999999</v>
      </c>
      <c r="S167" s="212"/>
    </row>
    <row r="168" spans="1:19" x14ac:dyDescent="0.25">
      <c r="A168" s="224"/>
      <c r="B168" s="208"/>
      <c r="C168" s="224"/>
      <c r="D168" s="224"/>
      <c r="E168" s="224"/>
      <c r="F168" s="224"/>
      <c r="G168" s="224"/>
      <c r="H168" s="224"/>
      <c r="I168" s="65" t="s">
        <v>56</v>
      </c>
      <c r="J168" s="5">
        <v>124</v>
      </c>
      <c r="K168" s="21" t="s">
        <v>271</v>
      </c>
      <c r="L168" s="11"/>
      <c r="M168" s="16"/>
      <c r="N168" s="126">
        <v>0.27100000000000002</v>
      </c>
      <c r="O168" s="126">
        <v>0.28499999999999998</v>
      </c>
      <c r="P168" s="126">
        <v>0.30499999999999999</v>
      </c>
      <c r="Q168" s="16"/>
      <c r="R168" s="142">
        <f t="shared" si="9"/>
        <v>0.86099999999999999</v>
      </c>
      <c r="S168" s="212"/>
    </row>
    <row r="169" spans="1:19" x14ac:dyDescent="0.25">
      <c r="A169" s="224"/>
      <c r="B169" s="208"/>
      <c r="C169" s="224"/>
      <c r="D169" s="224"/>
      <c r="E169" s="224"/>
      <c r="F169" s="224"/>
      <c r="G169" s="224"/>
      <c r="H169" s="224"/>
      <c r="I169" s="65" t="s">
        <v>56</v>
      </c>
      <c r="J169" s="5">
        <v>124</v>
      </c>
      <c r="K169" s="21" t="s">
        <v>253</v>
      </c>
      <c r="L169" s="11"/>
      <c r="M169" s="16"/>
      <c r="N169" s="126">
        <v>2.8</v>
      </c>
      <c r="O169" s="126"/>
      <c r="P169" s="126"/>
      <c r="Q169" s="16"/>
      <c r="R169" s="142">
        <f t="shared" si="9"/>
        <v>2.8</v>
      </c>
      <c r="S169" s="212"/>
    </row>
    <row r="170" spans="1:19" x14ac:dyDescent="0.25">
      <c r="A170" s="224"/>
      <c r="B170" s="208"/>
      <c r="C170" s="224"/>
      <c r="D170" s="224"/>
      <c r="E170" s="224"/>
      <c r="F170" s="224"/>
      <c r="G170" s="224"/>
      <c r="H170" s="224"/>
      <c r="I170" s="65" t="s">
        <v>56</v>
      </c>
      <c r="J170" s="5">
        <v>124</v>
      </c>
      <c r="K170" s="21" t="s">
        <v>263</v>
      </c>
      <c r="L170" s="11"/>
      <c r="M170" s="16"/>
      <c r="N170" s="126">
        <v>0.98899999999999999</v>
      </c>
      <c r="O170" s="126">
        <v>52.654000000000003</v>
      </c>
      <c r="P170" s="126">
        <v>2.0049999999999999</v>
      </c>
      <c r="Q170" s="16"/>
      <c r="R170" s="142">
        <f t="shared" si="9"/>
        <v>55.648000000000003</v>
      </c>
      <c r="S170" s="212"/>
    </row>
    <row r="171" spans="1:19" x14ac:dyDescent="0.25">
      <c r="A171" s="224"/>
      <c r="B171" s="208"/>
      <c r="C171" s="224"/>
      <c r="D171" s="224"/>
      <c r="E171" s="224"/>
      <c r="F171" s="224"/>
      <c r="G171" s="224"/>
      <c r="H171" s="224"/>
      <c r="I171" s="65" t="s">
        <v>56</v>
      </c>
      <c r="J171" s="5">
        <v>124</v>
      </c>
      <c r="K171" s="21" t="s">
        <v>263</v>
      </c>
      <c r="L171" s="11"/>
      <c r="M171" s="16"/>
      <c r="N171" s="126">
        <v>1.4039999999999999</v>
      </c>
      <c r="O171" s="126"/>
      <c r="P171" s="126"/>
      <c r="Q171" s="16"/>
      <c r="R171" s="142">
        <f t="shared" si="9"/>
        <v>1.4039999999999999</v>
      </c>
      <c r="S171" s="212"/>
    </row>
    <row r="172" spans="1:19" x14ac:dyDescent="0.25">
      <c r="A172" s="224"/>
      <c r="B172" s="208"/>
      <c r="C172" s="224"/>
      <c r="D172" s="224"/>
      <c r="E172" s="224"/>
      <c r="F172" s="224"/>
      <c r="G172" s="224"/>
      <c r="H172" s="224"/>
      <c r="I172" s="65" t="s">
        <v>56</v>
      </c>
      <c r="J172" s="5">
        <v>124</v>
      </c>
      <c r="K172" s="21" t="s">
        <v>261</v>
      </c>
      <c r="L172" s="11"/>
      <c r="M172" s="16"/>
      <c r="N172" s="126">
        <v>8.0000000000000004E-4</v>
      </c>
      <c r="O172" s="126">
        <v>7.6920000000000002</v>
      </c>
      <c r="P172" s="126">
        <v>4.1599999999999998E-2</v>
      </c>
      <c r="Q172" s="16"/>
      <c r="R172" s="142">
        <f t="shared" si="9"/>
        <v>7.7343999999999999</v>
      </c>
      <c r="S172" s="212"/>
    </row>
    <row r="173" spans="1:19" x14ac:dyDescent="0.25">
      <c r="A173" s="224"/>
      <c r="B173" s="208"/>
      <c r="C173" s="224"/>
      <c r="D173" s="224"/>
      <c r="E173" s="224"/>
      <c r="F173" s="224"/>
      <c r="G173" s="224"/>
      <c r="H173" s="224"/>
      <c r="I173" s="65" t="s">
        <v>56</v>
      </c>
      <c r="J173" s="5">
        <v>124</v>
      </c>
      <c r="K173" s="21" t="s">
        <v>262</v>
      </c>
      <c r="L173" s="11"/>
      <c r="M173" s="16"/>
      <c r="N173" s="126">
        <v>150.02500000000001</v>
      </c>
      <c r="O173" s="126"/>
      <c r="P173" s="126">
        <v>46.444000000000003</v>
      </c>
      <c r="Q173" s="16"/>
      <c r="R173" s="142">
        <f t="shared" si="9"/>
        <v>196.46899999999999</v>
      </c>
      <c r="S173" s="212"/>
    </row>
    <row r="174" spans="1:19" x14ac:dyDescent="0.25">
      <c r="A174" s="224"/>
      <c r="B174" s="207" t="s">
        <v>343</v>
      </c>
      <c r="C174" s="224"/>
      <c r="D174" s="224"/>
      <c r="E174" s="224"/>
      <c r="F174" s="224"/>
      <c r="G174" s="224"/>
      <c r="H174" s="224"/>
      <c r="I174" s="65" t="s">
        <v>55</v>
      </c>
      <c r="J174" s="5">
        <v>124</v>
      </c>
      <c r="K174" s="21" t="s">
        <v>241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212"/>
    </row>
    <row r="175" spans="1:19" x14ac:dyDescent="0.25">
      <c r="A175" s="224"/>
      <c r="B175" s="208"/>
      <c r="C175" s="224"/>
      <c r="D175" s="224"/>
      <c r="E175" s="224"/>
      <c r="F175" s="224"/>
      <c r="G175" s="224"/>
      <c r="H175" s="224"/>
      <c r="I175" s="65" t="s">
        <v>56</v>
      </c>
      <c r="J175" s="5">
        <v>124</v>
      </c>
      <c r="K175" s="21" t="s">
        <v>241</v>
      </c>
      <c r="L175" s="11"/>
      <c r="M175" s="16"/>
      <c r="N175" s="126">
        <v>37.96</v>
      </c>
      <c r="O175" s="126">
        <v>42.420999999999999</v>
      </c>
      <c r="P175" s="126">
        <v>49.704999999999998</v>
      </c>
      <c r="Q175" s="16"/>
      <c r="R175" s="33">
        <f>SUM(N175:Q175)</f>
        <v>130.08600000000001</v>
      </c>
      <c r="S175" s="212"/>
    </row>
    <row r="176" spans="1:19" x14ac:dyDescent="0.25">
      <c r="A176" s="224"/>
      <c r="B176" s="208"/>
      <c r="C176" s="224"/>
      <c r="D176" s="224"/>
      <c r="E176" s="224"/>
      <c r="F176" s="224"/>
      <c r="G176" s="224"/>
      <c r="H176" s="224"/>
      <c r="I176" s="65" t="s">
        <v>56</v>
      </c>
      <c r="J176" s="5">
        <v>124</v>
      </c>
      <c r="K176" s="21" t="s">
        <v>241</v>
      </c>
      <c r="L176" s="11"/>
      <c r="M176" s="16"/>
      <c r="N176" s="126">
        <v>0.68</v>
      </c>
      <c r="O176" s="126">
        <v>3.1909999999999998</v>
      </c>
      <c r="P176" s="126">
        <v>0.24299999999999999</v>
      </c>
      <c r="Q176" s="16"/>
      <c r="R176" s="33">
        <f t="shared" ref="R176:R192" si="10">SUM(N176:Q176)</f>
        <v>4.1139999999999999</v>
      </c>
      <c r="S176" s="212"/>
    </row>
    <row r="177" spans="1:19" x14ac:dyDescent="0.25">
      <c r="A177" s="224"/>
      <c r="B177" s="208"/>
      <c r="C177" s="224"/>
      <c r="D177" s="224"/>
      <c r="E177" s="224"/>
      <c r="F177" s="224"/>
      <c r="G177" s="224"/>
      <c r="H177" s="224"/>
      <c r="I177" s="65" t="s">
        <v>56</v>
      </c>
      <c r="J177" s="5">
        <v>124</v>
      </c>
      <c r="K177" s="21" t="s">
        <v>270</v>
      </c>
      <c r="L177" s="11"/>
      <c r="M177" s="16"/>
      <c r="N177" s="126">
        <v>4.0060000000000002</v>
      </c>
      <c r="O177" s="126">
        <v>5.0590000000000002</v>
      </c>
      <c r="P177" s="126"/>
      <c r="Q177" s="16"/>
      <c r="R177" s="33">
        <f t="shared" si="10"/>
        <v>9.0650000000000013</v>
      </c>
      <c r="S177" s="212"/>
    </row>
    <row r="178" spans="1:19" x14ac:dyDescent="0.25">
      <c r="A178" s="224"/>
      <c r="B178" s="208"/>
      <c r="C178" s="224"/>
      <c r="D178" s="224"/>
      <c r="E178" s="224"/>
      <c r="F178" s="224"/>
      <c r="G178" s="224"/>
      <c r="H178" s="224"/>
      <c r="I178" s="65" t="s">
        <v>55</v>
      </c>
      <c r="J178" s="5">
        <v>124</v>
      </c>
      <c r="K178" s="21" t="s">
        <v>258</v>
      </c>
      <c r="L178" s="11"/>
      <c r="M178" s="16"/>
      <c r="N178" s="126"/>
      <c r="O178" s="126">
        <v>0.114</v>
      </c>
      <c r="P178" s="126">
        <v>0.13500000000000001</v>
      </c>
      <c r="Q178" s="16"/>
      <c r="R178" s="33">
        <f t="shared" si="10"/>
        <v>0.249</v>
      </c>
      <c r="S178" s="212"/>
    </row>
    <row r="179" spans="1:19" x14ac:dyDescent="0.25">
      <c r="A179" s="224"/>
      <c r="B179" s="208"/>
      <c r="C179" s="224"/>
      <c r="D179" s="224"/>
      <c r="E179" s="224"/>
      <c r="F179" s="224"/>
      <c r="G179" s="224"/>
      <c r="H179" s="224"/>
      <c r="I179" s="65" t="s">
        <v>56</v>
      </c>
      <c r="J179" s="5">
        <v>124</v>
      </c>
      <c r="K179" s="21" t="s">
        <v>258</v>
      </c>
      <c r="L179" s="11"/>
      <c r="M179" s="16"/>
      <c r="N179" s="126">
        <v>23.844000000000001</v>
      </c>
      <c r="O179" s="126">
        <v>31.172999999999998</v>
      </c>
      <c r="P179" s="126">
        <v>36.957999999999998</v>
      </c>
      <c r="Q179" s="16"/>
      <c r="R179" s="33">
        <f t="shared" si="10"/>
        <v>91.974999999999994</v>
      </c>
      <c r="S179" s="212"/>
    </row>
    <row r="180" spans="1:19" x14ac:dyDescent="0.25">
      <c r="A180" s="224"/>
      <c r="B180" s="208"/>
      <c r="C180" s="224"/>
      <c r="D180" s="224"/>
      <c r="E180" s="224"/>
      <c r="F180" s="224"/>
      <c r="G180" s="224"/>
      <c r="H180" s="224"/>
      <c r="I180" s="65" t="s">
        <v>56</v>
      </c>
      <c r="J180" s="5">
        <v>124</v>
      </c>
      <c r="K180" s="21" t="s">
        <v>258</v>
      </c>
      <c r="L180" s="11"/>
      <c r="M180" s="16"/>
      <c r="N180" s="126">
        <v>5.6050000000000004</v>
      </c>
      <c r="O180" s="126"/>
      <c r="P180" s="126">
        <v>0.17100000000000001</v>
      </c>
      <c r="Q180" s="16"/>
      <c r="R180" s="33">
        <f t="shared" si="10"/>
        <v>5.7760000000000007</v>
      </c>
      <c r="S180" s="212"/>
    </row>
    <row r="181" spans="1:19" x14ac:dyDescent="0.25">
      <c r="A181" s="224"/>
      <c r="B181" s="208"/>
      <c r="C181" s="224"/>
      <c r="D181" s="224"/>
      <c r="E181" s="224"/>
      <c r="F181" s="224"/>
      <c r="G181" s="224"/>
      <c r="H181" s="224"/>
      <c r="I181" s="65" t="s">
        <v>56</v>
      </c>
      <c r="J181" s="5">
        <v>124</v>
      </c>
      <c r="K181" s="21" t="s">
        <v>259</v>
      </c>
      <c r="L181" s="11"/>
      <c r="M181" s="16"/>
      <c r="N181" s="126">
        <v>1.367</v>
      </c>
      <c r="O181" s="126">
        <v>1.7709999999999999</v>
      </c>
      <c r="P181" s="126">
        <v>10.202</v>
      </c>
      <c r="Q181" s="16"/>
      <c r="R181" s="33">
        <f t="shared" si="10"/>
        <v>13.34</v>
      </c>
      <c r="S181" s="212"/>
    </row>
    <row r="182" spans="1:19" x14ac:dyDescent="0.25">
      <c r="A182" s="224"/>
      <c r="B182" s="208"/>
      <c r="C182" s="224"/>
      <c r="D182" s="224"/>
      <c r="E182" s="224"/>
      <c r="F182" s="224"/>
      <c r="G182" s="224"/>
      <c r="H182" s="224"/>
      <c r="I182" s="65" t="s">
        <v>56</v>
      </c>
      <c r="J182" s="5">
        <v>124</v>
      </c>
      <c r="K182" s="21" t="s">
        <v>259</v>
      </c>
      <c r="L182" s="11"/>
      <c r="M182" s="16"/>
      <c r="N182" s="126">
        <v>1.2090000000000001</v>
      </c>
      <c r="O182" s="126">
        <v>71.941999999999993</v>
      </c>
      <c r="P182" s="126"/>
      <c r="Q182" s="16"/>
      <c r="R182" s="33">
        <f t="shared" si="10"/>
        <v>73.150999999999996</v>
      </c>
      <c r="S182" s="212"/>
    </row>
    <row r="183" spans="1:19" x14ac:dyDescent="0.25">
      <c r="A183" s="224"/>
      <c r="B183" s="208"/>
      <c r="C183" s="224"/>
      <c r="D183" s="224"/>
      <c r="E183" s="224"/>
      <c r="F183" s="224"/>
      <c r="G183" s="224"/>
      <c r="H183" s="224"/>
      <c r="I183" s="65" t="s">
        <v>56</v>
      </c>
      <c r="J183" s="5">
        <v>124</v>
      </c>
      <c r="K183" s="21" t="s">
        <v>266</v>
      </c>
      <c r="L183" s="11"/>
      <c r="M183" s="16"/>
      <c r="N183" s="126">
        <v>0.25</v>
      </c>
      <c r="O183" s="126">
        <v>0.26300000000000001</v>
      </c>
      <c r="P183" s="126">
        <v>0.28000000000000003</v>
      </c>
      <c r="Q183" s="16"/>
      <c r="R183" s="33">
        <f t="shared" si="10"/>
        <v>0.79300000000000004</v>
      </c>
      <c r="S183" s="212"/>
    </row>
    <row r="184" spans="1:19" x14ac:dyDescent="0.25">
      <c r="A184" s="224"/>
      <c r="B184" s="208"/>
      <c r="C184" s="224"/>
      <c r="D184" s="224"/>
      <c r="E184" s="224"/>
      <c r="F184" s="224"/>
      <c r="G184" s="224"/>
      <c r="H184" s="224"/>
      <c r="I184" s="65" t="s">
        <v>56</v>
      </c>
      <c r="J184" s="5">
        <v>124</v>
      </c>
      <c r="K184" s="21" t="s">
        <v>245</v>
      </c>
      <c r="L184" s="11"/>
      <c r="M184" s="16"/>
      <c r="N184" s="126">
        <v>5.6989999999999998</v>
      </c>
      <c r="O184" s="126">
        <v>5.984</v>
      </c>
      <c r="P184" s="126">
        <v>6.3719999999999999</v>
      </c>
      <c r="Q184" s="16"/>
      <c r="R184" s="33">
        <f t="shared" si="10"/>
        <v>18.055</v>
      </c>
      <c r="S184" s="212"/>
    </row>
    <row r="185" spans="1:19" x14ac:dyDescent="0.25">
      <c r="A185" s="224"/>
      <c r="B185" s="208"/>
      <c r="C185" s="224"/>
      <c r="D185" s="224"/>
      <c r="E185" s="224"/>
      <c r="F185" s="224"/>
      <c r="G185" s="224"/>
      <c r="H185" s="224"/>
      <c r="I185" s="65" t="s">
        <v>56</v>
      </c>
      <c r="J185" s="5">
        <v>124</v>
      </c>
      <c r="K185" s="21" t="s">
        <v>245</v>
      </c>
      <c r="L185" s="11"/>
      <c r="M185" s="16"/>
      <c r="N185" s="126">
        <v>1.0589999999999999</v>
      </c>
      <c r="O185" s="126"/>
      <c r="P185" s="126">
        <v>0.30499999999999999</v>
      </c>
      <c r="Q185" s="16"/>
      <c r="R185" s="33">
        <f t="shared" si="10"/>
        <v>1.3639999999999999</v>
      </c>
      <c r="S185" s="212"/>
    </row>
    <row r="186" spans="1:19" x14ac:dyDescent="0.25">
      <c r="A186" s="224"/>
      <c r="B186" s="208"/>
      <c r="C186" s="224"/>
      <c r="D186" s="224"/>
      <c r="E186" s="224"/>
      <c r="F186" s="224"/>
      <c r="G186" s="224"/>
      <c r="H186" s="224"/>
      <c r="I186" s="65" t="s">
        <v>56</v>
      </c>
      <c r="J186" s="5">
        <v>124</v>
      </c>
      <c r="K186" s="21" t="s">
        <v>260</v>
      </c>
      <c r="L186" s="11"/>
      <c r="M186" s="16"/>
      <c r="N186" s="126">
        <v>0.39</v>
      </c>
      <c r="O186" s="126">
        <v>1.772</v>
      </c>
      <c r="P186" s="126"/>
      <c r="Q186" s="16"/>
      <c r="R186" s="33">
        <f t="shared" si="10"/>
        <v>2.1619999999999999</v>
      </c>
      <c r="S186" s="212"/>
    </row>
    <row r="187" spans="1:19" x14ac:dyDescent="0.25">
      <c r="A187" s="224"/>
      <c r="B187" s="208"/>
      <c r="C187" s="224"/>
      <c r="D187" s="224"/>
      <c r="E187" s="224"/>
      <c r="F187" s="224"/>
      <c r="G187" s="224"/>
      <c r="H187" s="224"/>
      <c r="I187" s="65" t="s">
        <v>56</v>
      </c>
      <c r="J187" s="5">
        <v>124</v>
      </c>
      <c r="K187" s="21" t="s">
        <v>271</v>
      </c>
      <c r="L187" s="11"/>
      <c r="M187" s="16"/>
      <c r="N187" s="126">
        <v>0.27100000000000002</v>
      </c>
      <c r="O187" s="126">
        <v>0.28499999999999998</v>
      </c>
      <c r="P187" s="126"/>
      <c r="Q187" s="16"/>
      <c r="R187" s="33">
        <f t="shared" si="10"/>
        <v>0.55600000000000005</v>
      </c>
      <c r="S187" s="212"/>
    </row>
    <row r="188" spans="1:19" x14ac:dyDescent="0.25">
      <c r="A188" s="224"/>
      <c r="B188" s="208"/>
      <c r="C188" s="224"/>
      <c r="D188" s="224"/>
      <c r="E188" s="224"/>
      <c r="F188" s="224"/>
      <c r="G188" s="224"/>
      <c r="H188" s="224"/>
      <c r="I188" s="65" t="s">
        <v>56</v>
      </c>
      <c r="J188" s="5">
        <v>124</v>
      </c>
      <c r="K188" s="21" t="s">
        <v>253</v>
      </c>
      <c r="L188" s="11"/>
      <c r="M188" s="16"/>
      <c r="N188" s="126"/>
      <c r="O188" s="126">
        <v>3.0369999999999999</v>
      </c>
      <c r="P188" s="126"/>
      <c r="Q188" s="16"/>
      <c r="R188" s="33">
        <f t="shared" si="10"/>
        <v>3.0369999999999999</v>
      </c>
      <c r="S188" s="212"/>
    </row>
    <row r="189" spans="1:19" x14ac:dyDescent="0.25">
      <c r="A189" s="224"/>
      <c r="B189" s="208"/>
      <c r="C189" s="224"/>
      <c r="D189" s="224"/>
      <c r="E189" s="224"/>
      <c r="F189" s="224"/>
      <c r="G189" s="224"/>
      <c r="H189" s="224"/>
      <c r="I189" s="65" t="s">
        <v>56</v>
      </c>
      <c r="J189" s="5">
        <v>124</v>
      </c>
      <c r="K189" s="21" t="s">
        <v>263</v>
      </c>
      <c r="L189" s="11"/>
      <c r="M189" s="16"/>
      <c r="N189" s="126">
        <v>1.534</v>
      </c>
      <c r="O189" s="126"/>
      <c r="P189" s="126">
        <v>1.0069999999999999</v>
      </c>
      <c r="Q189" s="16"/>
      <c r="R189" s="33">
        <f t="shared" si="10"/>
        <v>2.5409999999999999</v>
      </c>
      <c r="S189" s="212"/>
    </row>
    <row r="190" spans="1:19" x14ac:dyDescent="0.25">
      <c r="A190" s="224"/>
      <c r="B190" s="208"/>
      <c r="C190" s="224"/>
      <c r="D190" s="224"/>
      <c r="E190" s="224"/>
      <c r="F190" s="224"/>
      <c r="G190" s="224"/>
      <c r="H190" s="224"/>
      <c r="I190" s="65" t="s">
        <v>56</v>
      </c>
      <c r="J190" s="5">
        <v>124</v>
      </c>
      <c r="K190" s="21" t="s">
        <v>263</v>
      </c>
      <c r="L190" s="11"/>
      <c r="M190" s="16"/>
      <c r="N190" s="126">
        <v>75.302999999999997</v>
      </c>
      <c r="O190" s="126"/>
      <c r="P190" s="126">
        <v>60.844000000000001</v>
      </c>
      <c r="Q190" s="16"/>
      <c r="R190" s="33">
        <f t="shared" si="10"/>
        <v>136.14699999999999</v>
      </c>
      <c r="S190" s="212"/>
    </row>
    <row r="191" spans="1:19" x14ac:dyDescent="0.25">
      <c r="A191" s="224"/>
      <c r="B191" s="208"/>
      <c r="C191" s="224"/>
      <c r="D191" s="224"/>
      <c r="E191" s="224"/>
      <c r="F191" s="224"/>
      <c r="G191" s="224"/>
      <c r="H191" s="224"/>
      <c r="I191" s="65" t="s">
        <v>56</v>
      </c>
      <c r="J191" s="5">
        <v>124</v>
      </c>
      <c r="K191" s="21" t="s">
        <v>263</v>
      </c>
      <c r="L191" s="11"/>
      <c r="M191" s="16"/>
      <c r="N191" s="126">
        <v>1.9430000000000001</v>
      </c>
      <c r="O191" s="126"/>
      <c r="P191" s="126">
        <v>3.67</v>
      </c>
      <c r="Q191" s="16"/>
      <c r="R191" s="33">
        <f t="shared" si="10"/>
        <v>5.6129999999999995</v>
      </c>
      <c r="S191" s="212"/>
    </row>
    <row r="192" spans="1:19" x14ac:dyDescent="0.25">
      <c r="A192" s="224"/>
      <c r="B192" s="208"/>
      <c r="C192" s="224"/>
      <c r="D192" s="224"/>
      <c r="E192" s="224"/>
      <c r="F192" s="224"/>
      <c r="G192" s="224"/>
      <c r="H192" s="224"/>
      <c r="I192" s="65" t="s">
        <v>56</v>
      </c>
      <c r="J192" s="5">
        <v>124</v>
      </c>
      <c r="K192" s="21" t="s">
        <v>261</v>
      </c>
      <c r="L192" s="11"/>
      <c r="M192" s="16"/>
      <c r="N192" s="126">
        <v>3.3999999999999998E-3</v>
      </c>
      <c r="O192" s="126">
        <v>6.9999999999999999E-4</v>
      </c>
      <c r="P192" s="126">
        <v>1.6000000000000001E-3</v>
      </c>
      <c r="Q192" s="16"/>
      <c r="R192" s="33">
        <f t="shared" si="10"/>
        <v>5.6999999999999993E-3</v>
      </c>
      <c r="S192" s="212"/>
    </row>
    <row r="193" spans="1:19" x14ac:dyDescent="0.25">
      <c r="A193" s="224"/>
      <c r="B193" s="207" t="s">
        <v>344</v>
      </c>
      <c r="C193" s="224"/>
      <c r="D193" s="224"/>
      <c r="E193" s="224"/>
      <c r="F193" s="224"/>
      <c r="G193" s="224"/>
      <c r="H193" s="224"/>
      <c r="I193" s="65" t="s">
        <v>55</v>
      </c>
      <c r="J193" s="65">
        <v>124</v>
      </c>
      <c r="K193" s="21" t="s">
        <v>241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1">SUM(O193:Q193)</f>
        <v>0.124</v>
      </c>
      <c r="S193" s="212"/>
    </row>
    <row r="194" spans="1:19" x14ac:dyDescent="0.25">
      <c r="A194" s="224"/>
      <c r="B194" s="208"/>
      <c r="C194" s="224"/>
      <c r="D194" s="224"/>
      <c r="E194" s="224"/>
      <c r="F194" s="224"/>
      <c r="G194" s="224"/>
      <c r="H194" s="224"/>
      <c r="I194" s="65" t="s">
        <v>56</v>
      </c>
      <c r="J194" s="65">
        <v>124</v>
      </c>
      <c r="K194" s="21" t="s">
        <v>241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224"/>
      <c r="B195" s="208"/>
      <c r="C195" s="224"/>
      <c r="D195" s="224"/>
      <c r="E195" s="224"/>
      <c r="F195" s="224"/>
      <c r="G195" s="224"/>
      <c r="H195" s="224"/>
      <c r="I195" s="65" t="s">
        <v>56</v>
      </c>
      <c r="J195" s="65">
        <v>124</v>
      </c>
      <c r="K195" s="21" t="s">
        <v>243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2">SUM(N195:Q195)</f>
        <v>0.10100000000000001</v>
      </c>
      <c r="S195" s="65"/>
    </row>
    <row r="196" spans="1:19" x14ac:dyDescent="0.25">
      <c r="A196" s="224"/>
      <c r="B196" s="208"/>
      <c r="C196" s="224"/>
      <c r="D196" s="224"/>
      <c r="E196" s="224"/>
      <c r="F196" s="224"/>
      <c r="G196" s="224"/>
      <c r="H196" s="224"/>
      <c r="I196" s="65" t="s">
        <v>56</v>
      </c>
      <c r="J196" s="65">
        <v>124</v>
      </c>
      <c r="K196" s="21" t="s">
        <v>270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2"/>
        <v>10.327</v>
      </c>
      <c r="S196" s="65"/>
    </row>
    <row r="197" spans="1:19" x14ac:dyDescent="0.25">
      <c r="A197" s="224"/>
      <c r="B197" s="208"/>
      <c r="C197" s="224"/>
      <c r="D197" s="224"/>
      <c r="E197" s="224"/>
      <c r="F197" s="224"/>
      <c r="G197" s="224"/>
      <c r="H197" s="224"/>
      <c r="I197" s="65" t="s">
        <v>55</v>
      </c>
      <c r="J197" s="65">
        <v>124</v>
      </c>
      <c r="K197" s="21" t="s">
        <v>258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2"/>
        <v>0.14100000000000001</v>
      </c>
      <c r="S197" s="65"/>
    </row>
    <row r="198" spans="1:19" x14ac:dyDescent="0.25">
      <c r="A198" s="224"/>
      <c r="B198" s="208"/>
      <c r="C198" s="224"/>
      <c r="D198" s="224"/>
      <c r="E198" s="224"/>
      <c r="F198" s="224"/>
      <c r="G198" s="224"/>
      <c r="H198" s="224"/>
      <c r="I198" s="65" t="s">
        <v>56</v>
      </c>
      <c r="J198" s="65">
        <v>124</v>
      </c>
      <c r="K198" s="21" t="s">
        <v>258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2"/>
        <v>94.100999999999999</v>
      </c>
      <c r="S198" s="65"/>
    </row>
    <row r="199" spans="1:19" x14ac:dyDescent="0.25">
      <c r="A199" s="224"/>
      <c r="B199" s="208"/>
      <c r="C199" s="224"/>
      <c r="D199" s="224"/>
      <c r="E199" s="224"/>
      <c r="F199" s="224"/>
      <c r="G199" s="224"/>
      <c r="H199" s="224"/>
      <c r="I199" s="65" t="s">
        <v>56</v>
      </c>
      <c r="J199" s="65">
        <v>124</v>
      </c>
      <c r="K199" s="21" t="s">
        <v>259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2"/>
        <v>13.866</v>
      </c>
      <c r="S199" s="65"/>
    </row>
    <row r="200" spans="1:19" x14ac:dyDescent="0.25">
      <c r="A200" s="224"/>
      <c r="B200" s="208"/>
      <c r="C200" s="224"/>
      <c r="D200" s="224"/>
      <c r="E200" s="224"/>
      <c r="F200" s="224"/>
      <c r="G200" s="224"/>
      <c r="H200" s="224"/>
      <c r="I200" s="65" t="s">
        <v>56</v>
      </c>
      <c r="J200" s="65">
        <v>124</v>
      </c>
      <c r="K200" s="21" t="s">
        <v>266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2"/>
        <v>2.1440000000000001</v>
      </c>
      <c r="S200" s="65"/>
    </row>
    <row r="201" spans="1:19" x14ac:dyDescent="0.25">
      <c r="A201" s="224"/>
      <c r="B201" s="208"/>
      <c r="C201" s="224"/>
      <c r="D201" s="224"/>
      <c r="E201" s="224"/>
      <c r="F201" s="224"/>
      <c r="G201" s="224"/>
      <c r="H201" s="224"/>
      <c r="I201" s="65" t="s">
        <v>56</v>
      </c>
      <c r="J201" s="65">
        <v>124</v>
      </c>
      <c r="K201" s="21" t="s">
        <v>245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2"/>
        <v>45.988</v>
      </c>
      <c r="S201" s="65"/>
    </row>
    <row r="202" spans="1:19" x14ac:dyDescent="0.25">
      <c r="A202" s="224"/>
      <c r="B202" s="208"/>
      <c r="C202" s="224"/>
      <c r="D202" s="224"/>
      <c r="E202" s="224"/>
      <c r="F202" s="224"/>
      <c r="G202" s="224"/>
      <c r="H202" s="224"/>
      <c r="I202" s="65" t="s">
        <v>56</v>
      </c>
      <c r="J202" s="65">
        <v>124</v>
      </c>
      <c r="K202" s="21" t="s">
        <v>260</v>
      </c>
      <c r="L202" s="11"/>
      <c r="M202" s="16"/>
      <c r="N202" s="46"/>
      <c r="O202" s="16">
        <v>3.9260000000000002</v>
      </c>
      <c r="P202" s="16"/>
      <c r="Q202" s="16"/>
      <c r="R202" s="11">
        <f t="shared" si="12"/>
        <v>3.9260000000000002</v>
      </c>
      <c r="S202" s="65"/>
    </row>
    <row r="203" spans="1:19" x14ac:dyDescent="0.25">
      <c r="A203" s="224"/>
      <c r="B203" s="208"/>
      <c r="C203" s="224"/>
      <c r="D203" s="224"/>
      <c r="E203" s="224"/>
      <c r="F203" s="224"/>
      <c r="G203" s="224"/>
      <c r="H203" s="224"/>
      <c r="I203" s="65" t="s">
        <v>56</v>
      </c>
      <c r="J203" s="65">
        <v>124</v>
      </c>
      <c r="K203" s="21" t="s">
        <v>271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2"/>
        <v>0.86099999999999999</v>
      </c>
      <c r="S203" s="65"/>
    </row>
    <row r="204" spans="1:19" x14ac:dyDescent="0.25">
      <c r="A204" s="224"/>
      <c r="B204" s="208"/>
      <c r="C204" s="224"/>
      <c r="D204" s="224"/>
      <c r="E204" s="224"/>
      <c r="F204" s="224"/>
      <c r="G204" s="224"/>
      <c r="H204" s="224"/>
      <c r="I204" s="65" t="s">
        <v>56</v>
      </c>
      <c r="J204" s="65">
        <v>124</v>
      </c>
      <c r="K204" s="21" t="s">
        <v>253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2"/>
        <v>5.3040000000000003</v>
      </c>
      <c r="S204" s="65"/>
    </row>
    <row r="205" spans="1:19" x14ac:dyDescent="0.25">
      <c r="A205" s="224"/>
      <c r="B205" s="208"/>
      <c r="C205" s="224"/>
      <c r="D205" s="224"/>
      <c r="E205" s="224"/>
      <c r="F205" s="224"/>
      <c r="G205" s="224"/>
      <c r="H205" s="224"/>
      <c r="I205" s="65" t="s">
        <v>56</v>
      </c>
      <c r="J205" s="65">
        <v>124</v>
      </c>
      <c r="K205" s="21" t="s">
        <v>263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2"/>
        <v>263.81100000000004</v>
      </c>
      <c r="S205" s="65"/>
    </row>
    <row r="206" spans="1:19" x14ac:dyDescent="0.25">
      <c r="A206" s="224"/>
      <c r="B206" s="208"/>
      <c r="C206" s="224"/>
      <c r="D206" s="224"/>
      <c r="E206" s="224"/>
      <c r="F206" s="224"/>
      <c r="G206" s="224"/>
      <c r="H206" s="224"/>
      <c r="I206" s="65" t="s">
        <v>56</v>
      </c>
      <c r="J206" s="65">
        <v>124</v>
      </c>
      <c r="K206" s="21" t="s">
        <v>261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2"/>
        <v>2.2690000000000001</v>
      </c>
      <c r="S206" s="65"/>
    </row>
    <row r="207" spans="1:19" x14ac:dyDescent="0.25">
      <c r="A207" s="224"/>
      <c r="B207" s="208"/>
      <c r="C207" s="225"/>
      <c r="D207" s="225"/>
      <c r="E207" s="225"/>
      <c r="F207" s="224"/>
      <c r="G207" s="224"/>
      <c r="H207" s="224"/>
      <c r="I207" s="65" t="s">
        <v>56</v>
      </c>
      <c r="J207" s="65">
        <v>124</v>
      </c>
      <c r="K207" s="21" t="s">
        <v>262</v>
      </c>
      <c r="L207" s="11"/>
      <c r="M207" s="16"/>
      <c r="N207" s="46"/>
      <c r="O207" s="45"/>
      <c r="P207" s="16">
        <v>65.534000000000006</v>
      </c>
      <c r="Q207" s="16"/>
      <c r="R207" s="11">
        <f t="shared" si="12"/>
        <v>65.534000000000006</v>
      </c>
      <c r="S207" s="65"/>
    </row>
    <row r="208" spans="1:19" x14ac:dyDescent="0.25">
      <c r="A208" s="73"/>
      <c r="B208" s="73">
        <v>12</v>
      </c>
      <c r="C208" s="217" t="s">
        <v>13</v>
      </c>
      <c r="D208" s="217"/>
      <c r="E208" s="217"/>
      <c r="F208" s="217"/>
      <c r="G208" s="217"/>
      <c r="H208" s="217"/>
      <c r="I208" s="154"/>
      <c r="J208" s="67"/>
      <c r="K208" s="152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:R239" si="13">SUM(L208:Q208)</f>
        <v>9535.9356999999982</v>
      </c>
      <c r="S208" s="67"/>
    </row>
    <row r="209" spans="1:19" s="49" customFormat="1" x14ac:dyDescent="0.25">
      <c r="A209" s="213">
        <v>4</v>
      </c>
      <c r="B209" s="215" t="s">
        <v>284</v>
      </c>
      <c r="C209" s="223" t="s">
        <v>31</v>
      </c>
      <c r="D209" s="223" t="s">
        <v>12</v>
      </c>
      <c r="E209" s="213" t="s">
        <v>169</v>
      </c>
      <c r="F209" s="213" t="s">
        <v>286</v>
      </c>
      <c r="G209" s="213" t="s">
        <v>286</v>
      </c>
      <c r="H209" s="213" t="s">
        <v>287</v>
      </c>
      <c r="I209" s="29" t="s">
        <v>55</v>
      </c>
      <c r="J209" s="64" t="s">
        <v>276</v>
      </c>
      <c r="K209" s="2" t="s">
        <v>258</v>
      </c>
      <c r="L209" s="17"/>
      <c r="M209" s="12"/>
      <c r="N209" s="17"/>
      <c r="O209" s="12">
        <v>1.0580000000000001</v>
      </c>
      <c r="P209" s="12">
        <v>1.181</v>
      </c>
      <c r="Q209" s="17"/>
      <c r="R209" s="17">
        <f t="shared" si="13"/>
        <v>2.2389999999999999</v>
      </c>
      <c r="S209" s="64"/>
    </row>
    <row r="210" spans="1:19" s="49" customFormat="1" ht="31.5" x14ac:dyDescent="0.25">
      <c r="A210" s="214"/>
      <c r="B210" s="216"/>
      <c r="C210" s="224"/>
      <c r="D210" s="224"/>
      <c r="E210" s="214"/>
      <c r="F210" s="214"/>
      <c r="G210" s="214"/>
      <c r="H210" s="214"/>
      <c r="I210" s="29" t="s">
        <v>257</v>
      </c>
      <c r="J210" s="64" t="s">
        <v>276</v>
      </c>
      <c r="K210" s="2" t="s">
        <v>258</v>
      </c>
      <c r="L210" s="17"/>
      <c r="M210" s="12"/>
      <c r="N210" s="17"/>
      <c r="O210" s="12"/>
      <c r="P210" s="17"/>
      <c r="Q210" s="17"/>
      <c r="R210" s="17">
        <f t="shared" si="13"/>
        <v>0</v>
      </c>
      <c r="S210" s="64"/>
    </row>
    <row r="211" spans="1:19" s="49" customFormat="1" x14ac:dyDescent="0.25">
      <c r="A211" s="214"/>
      <c r="B211" s="216"/>
      <c r="C211" s="224"/>
      <c r="D211" s="224"/>
      <c r="E211" s="214"/>
      <c r="F211" s="214"/>
      <c r="G211" s="214"/>
      <c r="H211" s="214"/>
      <c r="I211" s="29" t="s">
        <v>56</v>
      </c>
      <c r="J211" s="64" t="s">
        <v>276</v>
      </c>
      <c r="K211" s="2" t="s">
        <v>258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s="49" customFormat="1" x14ac:dyDescent="0.25">
      <c r="A212" s="214"/>
      <c r="B212" s="216"/>
      <c r="C212" s="224"/>
      <c r="D212" s="224"/>
      <c r="E212" s="214"/>
      <c r="F212" s="214"/>
      <c r="G212" s="214"/>
      <c r="H212" s="214"/>
      <c r="I212" s="29" t="s">
        <v>60</v>
      </c>
      <c r="J212" s="64" t="s">
        <v>276</v>
      </c>
      <c r="K212" s="2" t="s">
        <v>258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s="49" customFormat="1" x14ac:dyDescent="0.25">
      <c r="A213" s="214"/>
      <c r="B213" s="216"/>
      <c r="C213" s="224"/>
      <c r="D213" s="224"/>
      <c r="E213" s="214"/>
      <c r="F213" s="214"/>
      <c r="G213" s="214"/>
      <c r="H213" s="214"/>
      <c r="I213" s="29" t="s">
        <v>56</v>
      </c>
      <c r="J213" s="64" t="s">
        <v>276</v>
      </c>
      <c r="K213" s="2" t="s">
        <v>253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s="49" customFormat="1" x14ac:dyDescent="0.25">
      <c r="A214" s="214"/>
      <c r="B214" s="215" t="s">
        <v>285</v>
      </c>
      <c r="C214" s="224"/>
      <c r="D214" s="224"/>
      <c r="E214" s="214"/>
      <c r="F214" s="214"/>
      <c r="G214" s="214"/>
      <c r="H214" s="214"/>
      <c r="I214" s="29" t="s">
        <v>55</v>
      </c>
      <c r="J214" s="64" t="s">
        <v>276</v>
      </c>
      <c r="K214" s="2" t="s">
        <v>258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s="49" customFormat="1" x14ac:dyDescent="0.25">
      <c r="A215" s="214"/>
      <c r="B215" s="216"/>
      <c r="C215" s="224"/>
      <c r="D215" s="224"/>
      <c r="E215" s="214"/>
      <c r="F215" s="214"/>
      <c r="G215" s="214"/>
      <c r="H215" s="214"/>
      <c r="I215" s="29" t="s">
        <v>56</v>
      </c>
      <c r="J215" s="64" t="s">
        <v>276</v>
      </c>
      <c r="K215" s="2" t="s">
        <v>258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s="49" customFormat="1" ht="31.5" x14ac:dyDescent="0.25">
      <c r="A216" s="214"/>
      <c r="B216" s="216"/>
      <c r="C216" s="224"/>
      <c r="D216" s="224"/>
      <c r="E216" s="214"/>
      <c r="F216" s="214"/>
      <c r="G216" s="214"/>
      <c r="H216" s="214"/>
      <c r="I216" s="29" t="s">
        <v>257</v>
      </c>
      <c r="J216" s="64" t="s">
        <v>276</v>
      </c>
      <c r="K216" s="2" t="s">
        <v>258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s="49" customFormat="1" x14ac:dyDescent="0.25">
      <c r="A217" s="214"/>
      <c r="B217" s="216"/>
      <c r="C217" s="224"/>
      <c r="D217" s="224"/>
      <c r="E217" s="214"/>
      <c r="F217" s="214"/>
      <c r="G217" s="214"/>
      <c r="H217" s="214"/>
      <c r="I217" s="29" t="s">
        <v>60</v>
      </c>
      <c r="J217" s="64" t="s">
        <v>276</v>
      </c>
      <c r="K217" s="2" t="s">
        <v>258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s="49" customFormat="1" x14ac:dyDescent="0.25">
      <c r="A218" s="214"/>
      <c r="B218" s="216"/>
      <c r="C218" s="224"/>
      <c r="D218" s="224"/>
      <c r="E218" s="214"/>
      <c r="F218" s="214"/>
      <c r="G218" s="214"/>
      <c r="H218" s="214"/>
      <c r="I218" s="29" t="s">
        <v>56</v>
      </c>
      <c r="J218" s="64" t="s">
        <v>276</v>
      </c>
      <c r="K218" s="2" t="s">
        <v>253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s="49" customFormat="1" x14ac:dyDescent="0.25">
      <c r="A219" s="214"/>
      <c r="B219" s="215" t="s">
        <v>438</v>
      </c>
      <c r="C219" s="224"/>
      <c r="D219" s="224"/>
      <c r="E219" s="214"/>
      <c r="F219" s="214"/>
      <c r="G219" s="214"/>
      <c r="H219" s="214"/>
      <c r="I219" s="29" t="s">
        <v>56</v>
      </c>
      <c r="J219" s="64" t="s">
        <v>276</v>
      </c>
      <c r="K219" s="2" t="s">
        <v>258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s="49" customFormat="1" x14ac:dyDescent="0.25">
      <c r="A220" s="214"/>
      <c r="B220" s="216"/>
      <c r="C220" s="224"/>
      <c r="D220" s="224"/>
      <c r="E220" s="214"/>
      <c r="F220" s="214"/>
      <c r="G220" s="214"/>
      <c r="H220" s="214"/>
      <c r="I220" s="29" t="s">
        <v>55</v>
      </c>
      <c r="J220" s="64" t="s">
        <v>276</v>
      </c>
      <c r="K220" s="2" t="s">
        <v>258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s="49" customFormat="1" ht="30.75" customHeight="1" x14ac:dyDescent="0.25">
      <c r="A221" s="214"/>
      <c r="B221" s="216"/>
      <c r="C221" s="224"/>
      <c r="D221" s="224"/>
      <c r="E221" s="214"/>
      <c r="F221" s="214"/>
      <c r="G221" s="214"/>
      <c r="H221" s="214"/>
      <c r="I221" s="29" t="s">
        <v>56</v>
      </c>
      <c r="J221" s="64" t="s">
        <v>276</v>
      </c>
      <c r="K221" s="2" t="s">
        <v>253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s="49" customFormat="1" x14ac:dyDescent="0.25">
      <c r="A222" s="214"/>
      <c r="B222" s="215" t="s">
        <v>439</v>
      </c>
      <c r="C222" s="224"/>
      <c r="D222" s="224"/>
      <c r="E222" s="214"/>
      <c r="F222" s="214"/>
      <c r="G222" s="214"/>
      <c r="H222" s="214"/>
      <c r="I222" s="29" t="s">
        <v>55</v>
      </c>
      <c r="J222" s="64" t="s">
        <v>276</v>
      </c>
      <c r="K222" s="2" t="s">
        <v>258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s="49" customFormat="1" ht="31.5" x14ac:dyDescent="0.25">
      <c r="A223" s="214"/>
      <c r="B223" s="216"/>
      <c r="C223" s="224"/>
      <c r="D223" s="224"/>
      <c r="E223" s="214"/>
      <c r="F223" s="214"/>
      <c r="G223" s="214"/>
      <c r="H223" s="214"/>
      <c r="I223" s="29" t="s">
        <v>257</v>
      </c>
      <c r="J223" s="64" t="s">
        <v>276</v>
      </c>
      <c r="K223" s="2" t="s">
        <v>258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s="49" customFormat="1" x14ac:dyDescent="0.25">
      <c r="A224" s="214"/>
      <c r="B224" s="216"/>
      <c r="C224" s="224"/>
      <c r="D224" s="224"/>
      <c r="E224" s="214"/>
      <c r="F224" s="214"/>
      <c r="G224" s="214"/>
      <c r="H224" s="214"/>
      <c r="I224" s="29" t="s">
        <v>60</v>
      </c>
      <c r="J224" s="64" t="s">
        <v>276</v>
      </c>
      <c r="K224" s="2" t="s">
        <v>258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s="49" customFormat="1" x14ac:dyDescent="0.25">
      <c r="A225" s="214"/>
      <c r="B225" s="216"/>
      <c r="C225" s="224"/>
      <c r="D225" s="224"/>
      <c r="E225" s="214"/>
      <c r="F225" s="214"/>
      <c r="G225" s="214"/>
      <c r="H225" s="214"/>
      <c r="I225" s="29" t="s">
        <v>56</v>
      </c>
      <c r="J225" s="64" t="s">
        <v>276</v>
      </c>
      <c r="K225" s="2" t="s">
        <v>258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s="49" customFormat="1" x14ac:dyDescent="0.25">
      <c r="A226" s="214"/>
      <c r="B226" s="216"/>
      <c r="C226" s="224"/>
      <c r="D226" s="224"/>
      <c r="E226" s="214"/>
      <c r="F226" s="214"/>
      <c r="G226" s="214"/>
      <c r="H226" s="214"/>
      <c r="I226" s="29" t="s">
        <v>56</v>
      </c>
      <c r="J226" s="64" t="s">
        <v>276</v>
      </c>
      <c r="K226" s="2" t="s">
        <v>253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s="49" customFormat="1" x14ac:dyDescent="0.25">
      <c r="A227" s="214"/>
      <c r="B227" s="215" t="s">
        <v>440</v>
      </c>
      <c r="C227" s="224"/>
      <c r="D227" s="224"/>
      <c r="E227" s="214"/>
      <c r="F227" s="214"/>
      <c r="G227" s="214"/>
      <c r="H227" s="214"/>
      <c r="I227" s="29" t="s">
        <v>55</v>
      </c>
      <c r="J227" s="64" t="s">
        <v>276</v>
      </c>
      <c r="K227" s="2" t="s">
        <v>258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s="49" customFormat="1" x14ac:dyDescent="0.25">
      <c r="A228" s="214"/>
      <c r="B228" s="216"/>
      <c r="C228" s="224"/>
      <c r="D228" s="224"/>
      <c r="E228" s="214"/>
      <c r="F228" s="214"/>
      <c r="G228" s="214"/>
      <c r="H228" s="214"/>
      <c r="I228" s="29" t="s">
        <v>56</v>
      </c>
      <c r="J228" s="64" t="s">
        <v>276</v>
      </c>
      <c r="K228" s="2" t="s">
        <v>258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s="49" customFormat="1" ht="31.5" x14ac:dyDescent="0.25">
      <c r="A229" s="214"/>
      <c r="B229" s="216"/>
      <c r="C229" s="224"/>
      <c r="D229" s="224"/>
      <c r="E229" s="214"/>
      <c r="F229" s="214"/>
      <c r="G229" s="214"/>
      <c r="H229" s="214"/>
      <c r="I229" s="29" t="s">
        <v>257</v>
      </c>
      <c r="J229" s="64" t="s">
        <v>276</v>
      </c>
      <c r="K229" s="2" t="s">
        <v>258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s="49" customFormat="1" x14ac:dyDescent="0.25">
      <c r="A230" s="214"/>
      <c r="B230" s="216"/>
      <c r="C230" s="224"/>
      <c r="D230" s="224"/>
      <c r="E230" s="214"/>
      <c r="F230" s="214"/>
      <c r="G230" s="214"/>
      <c r="H230" s="214"/>
      <c r="I230" s="29" t="s">
        <v>60</v>
      </c>
      <c r="J230" s="64" t="s">
        <v>276</v>
      </c>
      <c r="K230" s="2" t="s">
        <v>258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s="49" customFormat="1" x14ac:dyDescent="0.25">
      <c r="A231" s="214"/>
      <c r="B231" s="216"/>
      <c r="C231" s="224"/>
      <c r="D231" s="224"/>
      <c r="E231" s="214"/>
      <c r="F231" s="214"/>
      <c r="G231" s="214"/>
      <c r="H231" s="214"/>
      <c r="I231" s="29" t="s">
        <v>56</v>
      </c>
      <c r="J231" s="64" t="s">
        <v>276</v>
      </c>
      <c r="K231" s="2" t="s">
        <v>253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s="49" customFormat="1" x14ac:dyDescent="0.25">
      <c r="A232" s="214"/>
      <c r="B232" s="215" t="s">
        <v>441</v>
      </c>
      <c r="C232" s="224"/>
      <c r="D232" s="224"/>
      <c r="E232" s="214"/>
      <c r="F232" s="214"/>
      <c r="G232" s="214"/>
      <c r="H232" s="214"/>
      <c r="I232" s="29" t="s">
        <v>55</v>
      </c>
      <c r="J232" s="64" t="s">
        <v>276</v>
      </c>
      <c r="K232" s="2" t="s">
        <v>258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s="49" customFormat="1" x14ac:dyDescent="0.25">
      <c r="A233" s="214"/>
      <c r="B233" s="216"/>
      <c r="C233" s="224"/>
      <c r="D233" s="224"/>
      <c r="E233" s="214"/>
      <c r="F233" s="214"/>
      <c r="G233" s="214"/>
      <c r="H233" s="214"/>
      <c r="I233" s="29" t="s">
        <v>56</v>
      </c>
      <c r="J233" s="64" t="s">
        <v>276</v>
      </c>
      <c r="K233" s="2" t="s">
        <v>258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s="49" customFormat="1" ht="31.5" x14ac:dyDescent="0.25">
      <c r="A234" s="214"/>
      <c r="B234" s="216"/>
      <c r="C234" s="224"/>
      <c r="D234" s="224"/>
      <c r="E234" s="214"/>
      <c r="F234" s="214"/>
      <c r="G234" s="214"/>
      <c r="H234" s="214"/>
      <c r="I234" s="29" t="s">
        <v>257</v>
      </c>
      <c r="J234" s="64" t="s">
        <v>276</v>
      </c>
      <c r="K234" s="2" t="s">
        <v>258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s="49" customFormat="1" x14ac:dyDescent="0.25">
      <c r="A235" s="214"/>
      <c r="B235" s="216"/>
      <c r="C235" s="224"/>
      <c r="D235" s="224"/>
      <c r="E235" s="214"/>
      <c r="F235" s="214"/>
      <c r="G235" s="214"/>
      <c r="H235" s="214"/>
      <c r="I235" s="29" t="s">
        <v>60</v>
      </c>
      <c r="J235" s="64" t="s">
        <v>276</v>
      </c>
      <c r="K235" s="2" t="s">
        <v>258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s="49" customFormat="1" x14ac:dyDescent="0.25">
      <c r="A236" s="214"/>
      <c r="B236" s="216"/>
      <c r="C236" s="224"/>
      <c r="D236" s="224"/>
      <c r="E236" s="214"/>
      <c r="F236" s="214"/>
      <c r="G236" s="214"/>
      <c r="H236" s="214"/>
      <c r="I236" s="29" t="s">
        <v>56</v>
      </c>
      <c r="J236" s="64" t="s">
        <v>276</v>
      </c>
      <c r="K236" s="2" t="s">
        <v>253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s="49" customFormat="1" x14ac:dyDescent="0.25">
      <c r="A237" s="214"/>
      <c r="B237" s="215" t="s">
        <v>442</v>
      </c>
      <c r="C237" s="224"/>
      <c r="D237" s="224"/>
      <c r="E237" s="214"/>
      <c r="F237" s="214"/>
      <c r="G237" s="214"/>
      <c r="H237" s="214"/>
      <c r="I237" s="29" t="s">
        <v>55</v>
      </c>
      <c r="J237" s="64" t="s">
        <v>276</v>
      </c>
      <c r="K237" s="2" t="s">
        <v>258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s="49" customFormat="1" x14ac:dyDescent="0.25">
      <c r="A238" s="214"/>
      <c r="B238" s="216"/>
      <c r="C238" s="224"/>
      <c r="D238" s="224"/>
      <c r="E238" s="214"/>
      <c r="F238" s="214"/>
      <c r="G238" s="214"/>
      <c r="H238" s="214"/>
      <c r="I238" s="29" t="s">
        <v>56</v>
      </c>
      <c r="J238" s="64" t="s">
        <v>276</v>
      </c>
      <c r="K238" s="2" t="s">
        <v>258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s="49" customFormat="1" ht="31.5" x14ac:dyDescent="0.25">
      <c r="A239" s="214"/>
      <c r="B239" s="216"/>
      <c r="C239" s="224"/>
      <c r="D239" s="224"/>
      <c r="E239" s="214"/>
      <c r="F239" s="214"/>
      <c r="G239" s="214"/>
      <c r="H239" s="214"/>
      <c r="I239" s="29" t="s">
        <v>257</v>
      </c>
      <c r="J239" s="64" t="s">
        <v>276</v>
      </c>
      <c r="K239" s="2" t="s">
        <v>258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s="49" customFormat="1" x14ac:dyDescent="0.25">
      <c r="A240" s="214"/>
      <c r="B240" s="216"/>
      <c r="C240" s="224"/>
      <c r="D240" s="224"/>
      <c r="E240" s="214"/>
      <c r="F240" s="214"/>
      <c r="G240" s="214"/>
      <c r="H240" s="214"/>
      <c r="I240" s="29" t="s">
        <v>60</v>
      </c>
      <c r="J240" s="64" t="s">
        <v>276</v>
      </c>
      <c r="K240" s="2" t="s">
        <v>258</v>
      </c>
      <c r="L240" s="17"/>
      <c r="M240" s="12"/>
      <c r="N240" s="12"/>
      <c r="O240" s="12"/>
      <c r="P240" s="17"/>
      <c r="Q240" s="17"/>
      <c r="R240" s="17">
        <f t="shared" ref="R240:R261" si="14">SUM(L240:Q240)</f>
        <v>0</v>
      </c>
      <c r="S240" s="64"/>
    </row>
    <row r="241" spans="1:19" s="49" customFormat="1" x14ac:dyDescent="0.25">
      <c r="A241" s="214"/>
      <c r="B241" s="216"/>
      <c r="C241" s="224"/>
      <c r="D241" s="224"/>
      <c r="E241" s="214"/>
      <c r="F241" s="214"/>
      <c r="G241" s="214"/>
      <c r="H241" s="214"/>
      <c r="I241" s="29" t="s">
        <v>56</v>
      </c>
      <c r="J241" s="64" t="s">
        <v>276</v>
      </c>
      <c r="K241" s="2" t="s">
        <v>253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s="49" customFormat="1" x14ac:dyDescent="0.25">
      <c r="A242" s="214"/>
      <c r="B242" s="215" t="s">
        <v>443</v>
      </c>
      <c r="C242" s="224"/>
      <c r="D242" s="224"/>
      <c r="E242" s="214"/>
      <c r="F242" s="214"/>
      <c r="G242" s="214"/>
      <c r="H242" s="214"/>
      <c r="I242" s="29" t="s">
        <v>55</v>
      </c>
      <c r="J242" s="64" t="s">
        <v>276</v>
      </c>
      <c r="K242" s="2" t="s">
        <v>258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s="49" customFormat="1" x14ac:dyDescent="0.25">
      <c r="A243" s="214"/>
      <c r="B243" s="216"/>
      <c r="C243" s="224"/>
      <c r="D243" s="224"/>
      <c r="E243" s="214"/>
      <c r="F243" s="214"/>
      <c r="G243" s="214"/>
      <c r="H243" s="214"/>
      <c r="I243" s="29" t="s">
        <v>56</v>
      </c>
      <c r="J243" s="64" t="s">
        <v>276</v>
      </c>
      <c r="K243" s="2" t="s">
        <v>258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s="49" customFormat="1" ht="31.5" x14ac:dyDescent="0.25">
      <c r="A244" s="214"/>
      <c r="B244" s="216"/>
      <c r="C244" s="224"/>
      <c r="D244" s="224"/>
      <c r="E244" s="214"/>
      <c r="F244" s="214"/>
      <c r="G244" s="214"/>
      <c r="H244" s="214"/>
      <c r="I244" s="29" t="s">
        <v>257</v>
      </c>
      <c r="J244" s="64" t="s">
        <v>276</v>
      </c>
      <c r="K244" s="2" t="s">
        <v>258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s="49" customFormat="1" x14ac:dyDescent="0.25">
      <c r="A245" s="214"/>
      <c r="B245" s="216"/>
      <c r="C245" s="224"/>
      <c r="D245" s="224"/>
      <c r="E245" s="214"/>
      <c r="F245" s="214"/>
      <c r="G245" s="214"/>
      <c r="H245" s="214"/>
      <c r="I245" s="29" t="s">
        <v>60</v>
      </c>
      <c r="J245" s="64" t="s">
        <v>276</v>
      </c>
      <c r="K245" s="2" t="s">
        <v>258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s="49" customFormat="1" x14ac:dyDescent="0.25">
      <c r="A246" s="214"/>
      <c r="B246" s="216"/>
      <c r="C246" s="224"/>
      <c r="D246" s="224"/>
      <c r="E246" s="214"/>
      <c r="F246" s="214"/>
      <c r="G246" s="214"/>
      <c r="H246" s="214"/>
      <c r="I246" s="29" t="s">
        <v>56</v>
      </c>
      <c r="J246" s="64" t="s">
        <v>276</v>
      </c>
      <c r="K246" s="2" t="s">
        <v>253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s="49" customFormat="1" x14ac:dyDescent="0.25">
      <c r="A247" s="214"/>
      <c r="B247" s="215" t="s">
        <v>444</v>
      </c>
      <c r="C247" s="224"/>
      <c r="D247" s="224"/>
      <c r="E247" s="214"/>
      <c r="F247" s="214"/>
      <c r="G247" s="214"/>
      <c r="H247" s="214"/>
      <c r="I247" s="29" t="s">
        <v>55</v>
      </c>
      <c r="J247" s="64" t="s">
        <v>276</v>
      </c>
      <c r="K247" s="2" t="s">
        <v>258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s="49" customFormat="1" x14ac:dyDescent="0.25">
      <c r="A248" s="214"/>
      <c r="B248" s="216"/>
      <c r="C248" s="224"/>
      <c r="D248" s="224"/>
      <c r="E248" s="214"/>
      <c r="F248" s="214"/>
      <c r="G248" s="214"/>
      <c r="H248" s="214"/>
      <c r="I248" s="29" t="s">
        <v>56</v>
      </c>
      <c r="J248" s="64" t="s">
        <v>276</v>
      </c>
      <c r="K248" s="2" t="s">
        <v>258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s="49" customFormat="1" ht="31.5" x14ac:dyDescent="0.25">
      <c r="A249" s="214"/>
      <c r="B249" s="216"/>
      <c r="C249" s="224"/>
      <c r="D249" s="224"/>
      <c r="E249" s="214"/>
      <c r="F249" s="214"/>
      <c r="G249" s="214"/>
      <c r="H249" s="214"/>
      <c r="I249" s="29" t="s">
        <v>257</v>
      </c>
      <c r="J249" s="64" t="s">
        <v>276</v>
      </c>
      <c r="K249" s="2" t="s">
        <v>258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s="49" customFormat="1" x14ac:dyDescent="0.25">
      <c r="A250" s="214"/>
      <c r="B250" s="216"/>
      <c r="C250" s="224"/>
      <c r="D250" s="224"/>
      <c r="E250" s="214"/>
      <c r="F250" s="214"/>
      <c r="G250" s="214"/>
      <c r="H250" s="214"/>
      <c r="I250" s="29" t="s">
        <v>60</v>
      </c>
      <c r="J250" s="64" t="s">
        <v>276</v>
      </c>
      <c r="K250" s="2" t="s">
        <v>258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s="49" customFormat="1" x14ac:dyDescent="0.25">
      <c r="A251" s="214"/>
      <c r="B251" s="216"/>
      <c r="C251" s="224"/>
      <c r="D251" s="224"/>
      <c r="E251" s="214"/>
      <c r="F251" s="214"/>
      <c r="G251" s="214"/>
      <c r="H251" s="214"/>
      <c r="I251" s="29" t="s">
        <v>56</v>
      </c>
      <c r="J251" s="64" t="s">
        <v>276</v>
      </c>
      <c r="K251" s="2" t="s">
        <v>253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s="49" customFormat="1" x14ac:dyDescent="0.25">
      <c r="A252" s="214"/>
      <c r="B252" s="215" t="s">
        <v>445</v>
      </c>
      <c r="C252" s="224"/>
      <c r="D252" s="224"/>
      <c r="E252" s="214"/>
      <c r="F252" s="214"/>
      <c r="G252" s="214"/>
      <c r="H252" s="214"/>
      <c r="I252" s="29" t="s">
        <v>55</v>
      </c>
      <c r="J252" s="64" t="s">
        <v>276</v>
      </c>
      <c r="K252" s="2" t="s">
        <v>258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s="49" customFormat="1" x14ac:dyDescent="0.25">
      <c r="A253" s="214"/>
      <c r="B253" s="216"/>
      <c r="C253" s="224"/>
      <c r="D253" s="224"/>
      <c r="E253" s="214"/>
      <c r="F253" s="214"/>
      <c r="G253" s="214"/>
      <c r="H253" s="214"/>
      <c r="I253" s="29" t="s">
        <v>56</v>
      </c>
      <c r="J253" s="64" t="s">
        <v>276</v>
      </c>
      <c r="K253" s="2" t="s">
        <v>258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s="49" customFormat="1" ht="31.5" x14ac:dyDescent="0.25">
      <c r="A254" s="214"/>
      <c r="B254" s="216"/>
      <c r="C254" s="224"/>
      <c r="D254" s="224"/>
      <c r="E254" s="214"/>
      <c r="F254" s="214"/>
      <c r="G254" s="214"/>
      <c r="H254" s="214"/>
      <c r="I254" s="29" t="s">
        <v>257</v>
      </c>
      <c r="J254" s="64" t="s">
        <v>276</v>
      </c>
      <c r="K254" s="2" t="s">
        <v>258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s="49" customFormat="1" x14ac:dyDescent="0.25">
      <c r="A255" s="214"/>
      <c r="B255" s="216"/>
      <c r="C255" s="224"/>
      <c r="D255" s="224"/>
      <c r="E255" s="214"/>
      <c r="F255" s="214"/>
      <c r="G255" s="214"/>
      <c r="H255" s="214"/>
      <c r="I255" s="29" t="s">
        <v>60</v>
      </c>
      <c r="J255" s="64" t="s">
        <v>276</v>
      </c>
      <c r="K255" s="2" t="s">
        <v>258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s="49" customFormat="1" x14ac:dyDescent="0.25">
      <c r="A256" s="214"/>
      <c r="B256" s="216"/>
      <c r="C256" s="224"/>
      <c r="D256" s="224"/>
      <c r="E256" s="214"/>
      <c r="F256" s="214"/>
      <c r="G256" s="214"/>
      <c r="H256" s="214"/>
      <c r="I256" s="29" t="s">
        <v>56</v>
      </c>
      <c r="J256" s="64" t="s">
        <v>276</v>
      </c>
      <c r="K256" s="2" t="s">
        <v>253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s="49" customFormat="1" x14ac:dyDescent="0.25">
      <c r="A257" s="214"/>
      <c r="B257" s="216"/>
      <c r="C257" s="224"/>
      <c r="D257" s="224"/>
      <c r="E257" s="214"/>
      <c r="F257" s="214"/>
      <c r="G257" s="214"/>
      <c r="H257" s="214"/>
      <c r="I257" s="29" t="s">
        <v>56</v>
      </c>
      <c r="J257" s="64" t="s">
        <v>276</v>
      </c>
      <c r="K257" s="2" t="s">
        <v>277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s="49" customFormat="1" x14ac:dyDescent="0.25">
      <c r="A258" s="214"/>
      <c r="B258" s="216"/>
      <c r="C258" s="224"/>
      <c r="D258" s="224"/>
      <c r="E258" s="214"/>
      <c r="F258" s="214"/>
      <c r="G258" s="214"/>
      <c r="H258" s="214"/>
      <c r="I258" s="29" t="s">
        <v>60</v>
      </c>
      <c r="J258" s="64" t="s">
        <v>276</v>
      </c>
      <c r="K258" s="2" t="s">
        <v>277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s="49" customFormat="1" x14ac:dyDescent="0.25">
      <c r="A259" s="214"/>
      <c r="B259" s="216"/>
      <c r="C259" s="224"/>
      <c r="D259" s="224"/>
      <c r="E259" s="214"/>
      <c r="F259" s="214"/>
      <c r="G259" s="214"/>
      <c r="H259" s="214"/>
      <c r="I259" s="29" t="s">
        <v>60</v>
      </c>
      <c r="J259" s="64" t="s">
        <v>276</v>
      </c>
      <c r="K259" s="2" t="s">
        <v>278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s="49" customFormat="1" x14ac:dyDescent="0.25">
      <c r="A260" s="214"/>
      <c r="B260" s="235"/>
      <c r="C260" s="224"/>
      <c r="D260" s="224"/>
      <c r="E260" s="214"/>
      <c r="F260" s="231"/>
      <c r="G260" s="231"/>
      <c r="H260" s="231"/>
      <c r="I260" s="29"/>
      <c r="J260" s="64"/>
      <c r="K260" s="2"/>
      <c r="L260" s="17"/>
      <c r="M260" s="17"/>
      <c r="N260" s="12"/>
      <c r="O260" s="12"/>
      <c r="P260" s="17"/>
      <c r="Q260" s="17"/>
      <c r="R260" s="17">
        <f t="shared" si="14"/>
        <v>0</v>
      </c>
      <c r="S260" s="64"/>
    </row>
    <row r="261" spans="1:19" s="49" customFormat="1" x14ac:dyDescent="0.25">
      <c r="A261" s="116"/>
      <c r="B261" s="116">
        <v>10</v>
      </c>
      <c r="C261" s="220" t="s">
        <v>13</v>
      </c>
      <c r="D261" s="220"/>
      <c r="E261" s="220"/>
      <c r="F261" s="220"/>
      <c r="G261" s="220"/>
      <c r="H261" s="220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63" customHeight="1" x14ac:dyDescent="0.25">
      <c r="A262" s="66">
        <v>5</v>
      </c>
      <c r="B262" s="68" t="s">
        <v>293</v>
      </c>
      <c r="C262" s="213" t="s">
        <v>31</v>
      </c>
      <c r="D262" s="213" t="s">
        <v>12</v>
      </c>
      <c r="E262" s="223" t="s">
        <v>170</v>
      </c>
      <c r="F262" s="213" t="s">
        <v>296</v>
      </c>
      <c r="G262" s="213" t="s">
        <v>297</v>
      </c>
      <c r="H262" s="213" t="s">
        <v>298</v>
      </c>
      <c r="I262" s="64"/>
      <c r="J262" s="64">
        <v>261</v>
      </c>
      <c r="K262" s="2"/>
      <c r="L262" s="16"/>
      <c r="M262" s="16"/>
      <c r="N262" s="16"/>
      <c r="O262" s="16"/>
      <c r="P262" s="16"/>
      <c r="Q262" s="16"/>
      <c r="R262" s="17">
        <f t="shared" ref="R262:R264" si="15">SUM(L262:Q262)</f>
        <v>0</v>
      </c>
      <c r="S262" s="212"/>
    </row>
    <row r="263" spans="1:19" ht="94.5" x14ac:dyDescent="0.25">
      <c r="A263" s="1"/>
      <c r="B263" s="1" t="s">
        <v>454</v>
      </c>
      <c r="C263" s="214"/>
      <c r="D263" s="214"/>
      <c r="E263" s="224"/>
      <c r="F263" s="214"/>
      <c r="G263" s="214"/>
      <c r="H263" s="214"/>
      <c r="I263" s="64" t="s">
        <v>289</v>
      </c>
      <c r="J263" s="64"/>
      <c r="K263" s="2"/>
      <c r="L263" s="16"/>
      <c r="M263" s="16"/>
      <c r="N263" s="16"/>
      <c r="O263" s="16"/>
      <c r="P263" s="16">
        <v>102.3</v>
      </c>
      <c r="Q263" s="16"/>
      <c r="R263" s="17">
        <f t="shared" si="15"/>
        <v>102.3</v>
      </c>
      <c r="S263" s="212"/>
    </row>
    <row r="264" spans="1:19" ht="94.5" x14ac:dyDescent="0.25">
      <c r="A264" s="1"/>
      <c r="B264" s="1" t="s">
        <v>455</v>
      </c>
      <c r="C264" s="214"/>
      <c r="D264" s="214"/>
      <c r="E264" s="224"/>
      <c r="F264" s="214"/>
      <c r="G264" s="214"/>
      <c r="H264" s="214"/>
      <c r="I264" s="64" t="s">
        <v>289</v>
      </c>
      <c r="J264" s="64"/>
      <c r="K264" s="2"/>
      <c r="L264" s="16"/>
      <c r="M264" s="16"/>
      <c r="N264" s="16"/>
      <c r="O264" s="16"/>
      <c r="P264" s="16">
        <v>81.698999999999998</v>
      </c>
      <c r="Q264" s="16"/>
      <c r="R264" s="17">
        <f t="shared" si="15"/>
        <v>81.698999999999998</v>
      </c>
      <c r="S264" s="212"/>
    </row>
    <row r="265" spans="1:19" ht="94.5" x14ac:dyDescent="0.25">
      <c r="A265" s="1"/>
      <c r="B265" s="1" t="s">
        <v>456</v>
      </c>
      <c r="C265" s="214"/>
      <c r="D265" s="214"/>
      <c r="E265" s="224"/>
      <c r="F265" s="214"/>
      <c r="G265" s="214"/>
      <c r="H265" s="214"/>
      <c r="I265" s="64" t="s">
        <v>289</v>
      </c>
      <c r="J265" s="64"/>
      <c r="K265" s="2"/>
      <c r="L265" s="16"/>
      <c r="M265" s="16"/>
      <c r="N265" s="16"/>
      <c r="O265" s="16"/>
      <c r="P265" s="16">
        <v>53.561999999999998</v>
      </c>
      <c r="Q265" s="16"/>
      <c r="R265" s="17">
        <f t="shared" ref="R265:R277" si="16">SUM(L265:Q265)</f>
        <v>53.561999999999998</v>
      </c>
      <c r="S265" s="212"/>
    </row>
    <row r="266" spans="1:19" ht="94.5" x14ac:dyDescent="0.25">
      <c r="A266" s="1"/>
      <c r="B266" s="1" t="s">
        <v>457</v>
      </c>
      <c r="C266" s="214"/>
      <c r="D266" s="214"/>
      <c r="E266" s="224"/>
      <c r="F266" s="214"/>
      <c r="G266" s="214"/>
      <c r="H266" s="214"/>
      <c r="I266" s="64" t="s">
        <v>289</v>
      </c>
      <c r="J266" s="64"/>
      <c r="K266" s="2"/>
      <c r="L266" s="16"/>
      <c r="M266" s="16"/>
      <c r="N266" s="16"/>
      <c r="O266" s="16"/>
      <c r="P266" s="16">
        <v>61</v>
      </c>
      <c r="Q266" s="16"/>
      <c r="R266" s="17">
        <f t="shared" si="16"/>
        <v>61</v>
      </c>
      <c r="S266" s="212"/>
    </row>
    <row r="267" spans="1:19" ht="94.5" x14ac:dyDescent="0.25">
      <c r="A267" s="1"/>
      <c r="B267" s="1" t="s">
        <v>458</v>
      </c>
      <c r="C267" s="214"/>
      <c r="D267" s="214"/>
      <c r="E267" s="224"/>
      <c r="F267" s="214"/>
      <c r="G267" s="214"/>
      <c r="H267" s="214"/>
      <c r="I267" s="64" t="s">
        <v>289</v>
      </c>
      <c r="J267" s="64"/>
      <c r="K267" s="2"/>
      <c r="L267" s="16"/>
      <c r="M267" s="16"/>
      <c r="N267" s="16"/>
      <c r="O267" s="16"/>
      <c r="P267" s="16">
        <v>111.005</v>
      </c>
      <c r="Q267" s="16"/>
      <c r="R267" s="17">
        <f t="shared" si="16"/>
        <v>111.005</v>
      </c>
      <c r="S267" s="212"/>
    </row>
    <row r="268" spans="1:19" ht="94.5" x14ac:dyDescent="0.25">
      <c r="A268" s="1"/>
      <c r="B268" s="1" t="s">
        <v>459</v>
      </c>
      <c r="C268" s="214"/>
      <c r="D268" s="214"/>
      <c r="E268" s="224"/>
      <c r="F268" s="214"/>
      <c r="G268" s="214"/>
      <c r="H268" s="214"/>
      <c r="I268" s="64" t="s">
        <v>289</v>
      </c>
      <c r="J268" s="64"/>
      <c r="K268" s="2"/>
      <c r="L268" s="16"/>
      <c r="M268" s="16"/>
      <c r="N268" s="16"/>
      <c r="O268" s="16"/>
      <c r="P268" s="16">
        <v>143.43199999999999</v>
      </c>
      <c r="Q268" s="16"/>
      <c r="R268" s="17">
        <f t="shared" si="16"/>
        <v>143.43199999999999</v>
      </c>
      <c r="S268" s="212"/>
    </row>
    <row r="269" spans="1:19" ht="94.5" x14ac:dyDescent="0.25">
      <c r="A269" s="1"/>
      <c r="B269" s="1" t="s">
        <v>460</v>
      </c>
      <c r="C269" s="214"/>
      <c r="D269" s="214"/>
      <c r="E269" s="224"/>
      <c r="F269" s="214"/>
      <c r="G269" s="214"/>
      <c r="H269" s="214"/>
      <c r="I269" s="64" t="s">
        <v>289</v>
      </c>
      <c r="J269" s="64"/>
      <c r="K269" s="2"/>
      <c r="L269" s="16"/>
      <c r="M269" s="16"/>
      <c r="N269" s="16"/>
      <c r="O269" s="16"/>
      <c r="P269" s="16">
        <v>132.33799999999999</v>
      </c>
      <c r="Q269" s="16"/>
      <c r="R269" s="17">
        <f t="shared" si="16"/>
        <v>132.33799999999999</v>
      </c>
      <c r="S269" s="212"/>
    </row>
    <row r="270" spans="1:19" ht="94.5" x14ac:dyDescent="0.25">
      <c r="A270" s="1"/>
      <c r="B270" s="1" t="s">
        <v>461</v>
      </c>
      <c r="C270" s="214"/>
      <c r="D270" s="214"/>
      <c r="E270" s="224"/>
      <c r="F270" s="214"/>
      <c r="G270" s="214"/>
      <c r="H270" s="214"/>
      <c r="I270" s="64" t="s">
        <v>289</v>
      </c>
      <c r="J270" s="64"/>
      <c r="K270" s="2"/>
      <c r="L270" s="16"/>
      <c r="M270" s="16"/>
      <c r="N270" s="16"/>
      <c r="O270" s="16"/>
      <c r="P270" s="16">
        <v>138.358</v>
      </c>
      <c r="Q270" s="16"/>
      <c r="R270" s="17">
        <f t="shared" si="16"/>
        <v>138.358</v>
      </c>
      <c r="S270" s="212"/>
    </row>
    <row r="271" spans="1:19" ht="78.75" x14ac:dyDescent="0.25">
      <c r="A271" s="1"/>
      <c r="B271" s="1" t="s">
        <v>462</v>
      </c>
      <c r="C271" s="214"/>
      <c r="D271" s="214"/>
      <c r="E271" s="224"/>
      <c r="F271" s="214"/>
      <c r="G271" s="214"/>
      <c r="H271" s="214"/>
      <c r="I271" s="64" t="s">
        <v>289</v>
      </c>
      <c r="J271" s="64"/>
      <c r="K271" s="2"/>
      <c r="L271" s="16"/>
      <c r="M271" s="16"/>
      <c r="N271" s="16"/>
      <c r="O271" s="16"/>
      <c r="P271" s="16">
        <v>62.753999999999998</v>
      </c>
      <c r="Q271" s="16"/>
      <c r="R271" s="17">
        <f t="shared" si="16"/>
        <v>62.753999999999998</v>
      </c>
      <c r="S271" s="212"/>
    </row>
    <row r="272" spans="1:19" ht="94.5" x14ac:dyDescent="0.25">
      <c r="A272" s="1"/>
      <c r="B272" s="1" t="s">
        <v>463</v>
      </c>
      <c r="C272" s="214"/>
      <c r="D272" s="214"/>
      <c r="E272" s="224"/>
      <c r="F272" s="214"/>
      <c r="G272" s="214"/>
      <c r="H272" s="214"/>
      <c r="I272" s="64" t="s">
        <v>289</v>
      </c>
      <c r="J272" s="64"/>
      <c r="K272" s="2"/>
      <c r="L272" s="16"/>
      <c r="M272" s="16"/>
      <c r="N272" s="16"/>
      <c r="O272" s="16"/>
      <c r="P272" s="16">
        <v>38.259</v>
      </c>
      <c r="Q272" s="16"/>
      <c r="R272" s="17">
        <f t="shared" si="16"/>
        <v>38.259</v>
      </c>
      <c r="S272" s="212"/>
    </row>
    <row r="273" spans="1:19" ht="94.5" x14ac:dyDescent="0.25">
      <c r="A273" s="1"/>
      <c r="B273" s="1" t="s">
        <v>464</v>
      </c>
      <c r="C273" s="231"/>
      <c r="D273" s="214"/>
      <c r="E273" s="224"/>
      <c r="F273" s="214"/>
      <c r="G273" s="214"/>
      <c r="H273" s="214"/>
      <c r="I273" s="64" t="s">
        <v>289</v>
      </c>
      <c r="J273" s="64"/>
      <c r="K273" s="2"/>
      <c r="L273" s="16"/>
      <c r="M273" s="16"/>
      <c r="N273" s="16"/>
      <c r="O273" s="16"/>
      <c r="P273" s="16">
        <v>38.259</v>
      </c>
      <c r="Q273" s="16"/>
      <c r="R273" s="17">
        <f t="shared" si="16"/>
        <v>38.259</v>
      </c>
      <c r="S273" s="212"/>
    </row>
    <row r="274" spans="1:19" x14ac:dyDescent="0.25">
      <c r="A274" s="1"/>
      <c r="B274" s="109" t="s">
        <v>290</v>
      </c>
      <c r="C274" s="29"/>
      <c r="D274" s="214"/>
      <c r="E274" s="224"/>
      <c r="F274" s="214"/>
      <c r="G274" s="214"/>
      <c r="H274" s="214"/>
      <c r="I274" s="64"/>
      <c r="J274" s="64"/>
      <c r="K274" s="2"/>
      <c r="L274" s="16"/>
      <c r="M274" s="16"/>
      <c r="N274" s="16"/>
      <c r="O274" s="16"/>
      <c r="P274" s="16"/>
      <c r="Q274" s="16"/>
      <c r="R274" s="17">
        <f t="shared" si="16"/>
        <v>0</v>
      </c>
      <c r="S274" s="212"/>
    </row>
    <row r="275" spans="1:19" ht="63" x14ac:dyDescent="0.25">
      <c r="A275" s="1"/>
      <c r="B275" s="109" t="s">
        <v>465</v>
      </c>
      <c r="C275" s="113" t="s">
        <v>356</v>
      </c>
      <c r="D275" s="214"/>
      <c r="E275" s="224"/>
      <c r="F275" s="214"/>
      <c r="G275" s="214"/>
      <c r="H275" s="214"/>
      <c r="I275" s="64"/>
      <c r="J275" s="64"/>
      <c r="K275" s="2"/>
      <c r="L275" s="16"/>
      <c r="M275" s="16"/>
      <c r="N275" s="16"/>
      <c r="O275" s="16"/>
      <c r="P275" s="16"/>
      <c r="Q275" s="16"/>
      <c r="R275" s="17">
        <f t="shared" si="16"/>
        <v>0</v>
      </c>
      <c r="S275" s="212"/>
    </row>
    <row r="276" spans="1:19" ht="63" x14ac:dyDescent="0.25">
      <c r="A276" s="1"/>
      <c r="B276" s="109" t="s">
        <v>466</v>
      </c>
      <c r="C276" s="113" t="s">
        <v>356</v>
      </c>
      <c r="D276" s="214"/>
      <c r="E276" s="224"/>
      <c r="F276" s="214"/>
      <c r="G276" s="214"/>
      <c r="H276" s="214"/>
      <c r="I276" s="64"/>
      <c r="J276" s="64"/>
      <c r="K276" s="2"/>
      <c r="L276" s="16"/>
      <c r="M276" s="16"/>
      <c r="N276" s="16"/>
      <c r="O276" s="16"/>
      <c r="P276" s="16"/>
      <c r="Q276" s="16"/>
      <c r="R276" s="17">
        <f t="shared" si="16"/>
        <v>0</v>
      </c>
      <c r="S276" s="212"/>
    </row>
    <row r="277" spans="1:19" ht="63" x14ac:dyDescent="0.25">
      <c r="A277" s="1"/>
      <c r="B277" s="109" t="s">
        <v>467</v>
      </c>
      <c r="C277" s="113" t="s">
        <v>356</v>
      </c>
      <c r="D277" s="214"/>
      <c r="E277" s="224"/>
      <c r="F277" s="214"/>
      <c r="G277" s="214"/>
      <c r="H277" s="214"/>
      <c r="I277" s="64"/>
      <c r="J277" s="64"/>
      <c r="K277" s="2"/>
      <c r="L277" s="16"/>
      <c r="M277" s="16"/>
      <c r="N277" s="16"/>
      <c r="O277" s="16"/>
      <c r="P277" s="16"/>
      <c r="Q277" s="16"/>
      <c r="R277" s="17">
        <f t="shared" si="16"/>
        <v>0</v>
      </c>
      <c r="S277" s="212"/>
    </row>
    <row r="278" spans="1:19" x14ac:dyDescent="0.25">
      <c r="A278" s="73"/>
      <c r="B278" s="73">
        <v>15</v>
      </c>
      <c r="C278" s="220" t="s">
        <v>13</v>
      </c>
      <c r="D278" s="220"/>
      <c r="E278" s="220"/>
      <c r="F278" s="220"/>
      <c r="G278" s="220"/>
      <c r="H278" s="220"/>
      <c r="I278" s="64"/>
      <c r="J278" s="64"/>
      <c r="K278" s="2"/>
      <c r="L278" s="11">
        <f t="shared" ref="L278:Q278" si="17">SUM(L262:L277)</f>
        <v>0</v>
      </c>
      <c r="M278" s="11">
        <f t="shared" si="17"/>
        <v>0</v>
      </c>
      <c r="N278" s="11">
        <f t="shared" si="17"/>
        <v>0</v>
      </c>
      <c r="O278" s="11">
        <f t="shared" si="17"/>
        <v>0</v>
      </c>
      <c r="P278" s="11">
        <f t="shared" si="17"/>
        <v>962.96600000000001</v>
      </c>
      <c r="Q278" s="11">
        <f t="shared" si="17"/>
        <v>0</v>
      </c>
      <c r="R278" s="17">
        <f t="shared" ref="R278:R386" si="18">SUM(L278:P278)</f>
        <v>962.96600000000001</v>
      </c>
      <c r="S278" s="65"/>
    </row>
    <row r="279" spans="1:19" ht="15.75" customHeight="1" x14ac:dyDescent="0.2">
      <c r="A279" s="223">
        <v>6</v>
      </c>
      <c r="B279" s="207" t="s">
        <v>40</v>
      </c>
      <c r="C279" s="223" t="s">
        <v>31</v>
      </c>
      <c r="D279" s="223" t="s">
        <v>12</v>
      </c>
      <c r="E279" s="223" t="s">
        <v>37</v>
      </c>
      <c r="F279" s="223" t="s">
        <v>45</v>
      </c>
      <c r="G279" s="223" t="s">
        <v>434</v>
      </c>
      <c r="H279" s="223" t="s">
        <v>435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6"/>
      <c r="Q279" s="16"/>
      <c r="R279" s="17">
        <f t="shared" si="18"/>
        <v>12.914</v>
      </c>
      <c r="S279" s="65"/>
    </row>
    <row r="280" spans="1:19" x14ac:dyDescent="0.2">
      <c r="A280" s="224"/>
      <c r="B280" s="208"/>
      <c r="C280" s="224"/>
      <c r="D280" s="224"/>
      <c r="E280" s="224"/>
      <c r="F280" s="224"/>
      <c r="G280" s="224"/>
      <c r="H280" s="224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6"/>
      <c r="Q280" s="16"/>
      <c r="R280" s="17">
        <f t="shared" si="18"/>
        <v>10</v>
      </c>
      <c r="S280" s="65"/>
    </row>
    <row r="281" spans="1:19" x14ac:dyDescent="0.2">
      <c r="A281" s="224"/>
      <c r="B281" s="208"/>
      <c r="C281" s="224"/>
      <c r="D281" s="224"/>
      <c r="E281" s="224"/>
      <c r="F281" s="224"/>
      <c r="G281" s="224"/>
      <c r="H281" s="224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6"/>
      <c r="Q281" s="16"/>
      <c r="R281" s="17">
        <f t="shared" si="18"/>
        <v>93.007999999999996</v>
      </c>
      <c r="S281" s="65"/>
    </row>
    <row r="282" spans="1:19" x14ac:dyDescent="0.2">
      <c r="A282" s="224"/>
      <c r="B282" s="208"/>
      <c r="C282" s="224"/>
      <c r="D282" s="224"/>
      <c r="E282" s="224"/>
      <c r="F282" s="224"/>
      <c r="G282" s="224"/>
      <c r="H282" s="224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7">
        <v>176.2</v>
      </c>
      <c r="Q282" s="16"/>
      <c r="R282" s="17">
        <f t="shared" si="18"/>
        <v>548.07199999999989</v>
      </c>
      <c r="S282" s="65"/>
    </row>
    <row r="283" spans="1:19" x14ac:dyDescent="0.25">
      <c r="A283" s="224"/>
      <c r="B283" s="208"/>
      <c r="C283" s="224"/>
      <c r="D283" s="224"/>
      <c r="E283" s="224"/>
      <c r="F283" s="224"/>
      <c r="G283" s="224"/>
      <c r="H283" s="224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8">
        <v>0.5</v>
      </c>
      <c r="Q283" s="16"/>
      <c r="R283" s="17">
        <f t="shared" si="18"/>
        <v>587.346</v>
      </c>
      <c r="S283" s="65"/>
    </row>
    <row r="284" spans="1:19" x14ac:dyDescent="0.25">
      <c r="A284" s="224"/>
      <c r="B284" s="208"/>
      <c r="C284" s="224"/>
      <c r="D284" s="224"/>
      <c r="E284" s="224"/>
      <c r="F284" s="224"/>
      <c r="G284" s="224"/>
      <c r="H284" s="224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8"/>
        <v>3467.585</v>
      </c>
      <c r="S284" s="65"/>
    </row>
    <row r="285" spans="1:19" ht="31.5" x14ac:dyDescent="0.2">
      <c r="A285" s="224"/>
      <c r="B285" s="208"/>
      <c r="C285" s="224"/>
      <c r="D285" s="224"/>
      <c r="E285" s="224"/>
      <c r="F285" s="224"/>
      <c r="G285" s="224"/>
      <c r="H285" s="224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39"/>
      <c r="Q285" s="16"/>
      <c r="R285" s="17">
        <f t="shared" si="18"/>
        <v>610.49900000000002</v>
      </c>
      <c r="S285" s="65"/>
    </row>
    <row r="286" spans="1:19" x14ac:dyDescent="0.2">
      <c r="A286" s="224"/>
      <c r="B286" s="227"/>
      <c r="C286" s="224"/>
      <c r="D286" s="224"/>
      <c r="E286" s="224"/>
      <c r="F286" s="224"/>
      <c r="G286" s="224"/>
      <c r="H286" s="224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6"/>
      <c r="Q286" s="16"/>
      <c r="R286" s="17">
        <f t="shared" si="18"/>
        <v>4.1950000000000003</v>
      </c>
      <c r="S286" s="65"/>
    </row>
    <row r="287" spans="1:19" ht="15.75" customHeight="1" x14ac:dyDescent="0.25">
      <c r="A287" s="224"/>
      <c r="B287" s="207" t="s">
        <v>48</v>
      </c>
      <c r="C287" s="224"/>
      <c r="D287" s="224"/>
      <c r="E287" s="224"/>
      <c r="F287" s="224"/>
      <c r="G287" s="224"/>
      <c r="H287" s="224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65"/>
      <c r="P287" s="65"/>
      <c r="Q287" s="16"/>
      <c r="R287" s="17">
        <f t="shared" si="18"/>
        <v>0</v>
      </c>
      <c r="S287" s="65"/>
    </row>
    <row r="288" spans="1:19" ht="26.25" customHeight="1" x14ac:dyDescent="0.25">
      <c r="A288" s="224"/>
      <c r="B288" s="208"/>
      <c r="C288" s="224"/>
      <c r="D288" s="224"/>
      <c r="E288" s="224"/>
      <c r="F288" s="224"/>
      <c r="G288" s="224"/>
      <c r="H288" s="224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8"/>
        <v>742.33400000000006</v>
      </c>
      <c r="S288" s="65"/>
    </row>
    <row r="289" spans="1:19" x14ac:dyDescent="0.25">
      <c r="A289" s="224"/>
      <c r="B289" s="208"/>
      <c r="C289" s="224"/>
      <c r="D289" s="224"/>
      <c r="E289" s="224"/>
      <c r="F289" s="224"/>
      <c r="G289" s="224"/>
      <c r="H289" s="224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8"/>
        <v>5756.2019999999993</v>
      </c>
      <c r="S289" s="65"/>
    </row>
    <row r="290" spans="1:19" ht="26.25" customHeight="1" x14ac:dyDescent="0.25">
      <c r="A290" s="224"/>
      <c r="B290" s="208"/>
      <c r="C290" s="224"/>
      <c r="D290" s="224"/>
      <c r="E290" s="224"/>
      <c r="F290" s="224"/>
      <c r="G290" s="224"/>
      <c r="H290" s="224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8"/>
        <v>971.58100000000002</v>
      </c>
      <c r="S290" s="65"/>
    </row>
    <row r="291" spans="1:19" ht="15.75" customHeight="1" x14ac:dyDescent="0.25">
      <c r="A291" s="224"/>
      <c r="B291" s="227"/>
      <c r="C291" s="224"/>
      <c r="D291" s="224"/>
      <c r="E291" s="224"/>
      <c r="F291" s="224"/>
      <c r="G291" s="224"/>
      <c r="H291" s="224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8"/>
        <v>14.782</v>
      </c>
      <c r="S291" s="65"/>
    </row>
    <row r="292" spans="1:19" ht="15.75" customHeight="1" x14ac:dyDescent="0.25">
      <c r="A292" s="224"/>
      <c r="B292" s="207" t="s">
        <v>49</v>
      </c>
      <c r="C292" s="224"/>
      <c r="D292" s="224"/>
      <c r="E292" s="224"/>
      <c r="F292" s="224"/>
      <c r="G292" s="224"/>
      <c r="H292" s="224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8"/>
        <v>5.27</v>
      </c>
      <c r="S292" s="65"/>
    </row>
    <row r="293" spans="1:19" x14ac:dyDescent="0.25">
      <c r="A293" s="224"/>
      <c r="B293" s="208"/>
      <c r="C293" s="224"/>
      <c r="D293" s="224"/>
      <c r="E293" s="224"/>
      <c r="F293" s="224"/>
      <c r="G293" s="224"/>
      <c r="H293" s="224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8"/>
        <v>37.872999999999998</v>
      </c>
      <c r="S293" s="65"/>
    </row>
    <row r="294" spans="1:19" x14ac:dyDescent="0.25">
      <c r="A294" s="224"/>
      <c r="B294" s="208"/>
      <c r="C294" s="224"/>
      <c r="D294" s="224"/>
      <c r="E294" s="224"/>
      <c r="F294" s="224"/>
      <c r="G294" s="224"/>
      <c r="H294" s="224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8"/>
        <v>224.89999999999998</v>
      </c>
      <c r="S294" s="65"/>
    </row>
    <row r="295" spans="1:19" x14ac:dyDescent="0.25">
      <c r="A295" s="224"/>
      <c r="B295" s="208"/>
      <c r="C295" s="224"/>
      <c r="D295" s="224"/>
      <c r="E295" s="224"/>
      <c r="F295" s="224"/>
      <c r="G295" s="224"/>
      <c r="H295" s="224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8"/>
        <v>185.99299999999999</v>
      </c>
      <c r="S295" s="65"/>
    </row>
    <row r="296" spans="1:19" x14ac:dyDescent="0.25">
      <c r="A296" s="224"/>
      <c r="B296" s="208"/>
      <c r="C296" s="224"/>
      <c r="D296" s="224"/>
      <c r="E296" s="224"/>
      <c r="F296" s="224"/>
      <c r="G296" s="224"/>
      <c r="H296" s="224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8"/>
        <v>1324.9940000000001</v>
      </c>
      <c r="S296" s="65"/>
    </row>
    <row r="297" spans="1:19" ht="15.75" customHeight="1" x14ac:dyDescent="0.25">
      <c r="A297" s="224"/>
      <c r="B297" s="227"/>
      <c r="C297" s="224"/>
      <c r="D297" s="224"/>
      <c r="E297" s="224"/>
      <c r="F297" s="224"/>
      <c r="G297" s="224"/>
      <c r="H297" s="224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8"/>
        <v>242.1</v>
      </c>
      <c r="S297" s="65"/>
    </row>
    <row r="298" spans="1:19" ht="15.75" customHeight="1" x14ac:dyDescent="0.25">
      <c r="A298" s="224"/>
      <c r="B298" s="207" t="s">
        <v>50</v>
      </c>
      <c r="C298" s="224"/>
      <c r="D298" s="224"/>
      <c r="E298" s="224"/>
      <c r="F298" s="224"/>
      <c r="G298" s="224"/>
      <c r="H298" s="224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8"/>
        <v>41.982000000000006</v>
      </c>
      <c r="S298" s="65"/>
    </row>
    <row r="299" spans="1:19" x14ac:dyDescent="0.25">
      <c r="A299" s="224"/>
      <c r="B299" s="208"/>
      <c r="C299" s="224"/>
      <c r="D299" s="224"/>
      <c r="E299" s="224"/>
      <c r="F299" s="224"/>
      <c r="G299" s="224"/>
      <c r="H299" s="224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8"/>
        <v>360.15899999999999</v>
      </c>
      <c r="S299" s="65"/>
    </row>
    <row r="300" spans="1:19" x14ac:dyDescent="0.25">
      <c r="A300" s="224"/>
      <c r="B300" s="208"/>
      <c r="C300" s="224"/>
      <c r="D300" s="224"/>
      <c r="E300" s="224"/>
      <c r="F300" s="224"/>
      <c r="G300" s="224"/>
      <c r="H300" s="224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8"/>
        <v>222.589</v>
      </c>
      <c r="S300" s="65"/>
    </row>
    <row r="301" spans="1:19" x14ac:dyDescent="0.25">
      <c r="A301" s="224"/>
      <c r="B301" s="208"/>
      <c r="C301" s="224"/>
      <c r="D301" s="224"/>
      <c r="E301" s="224"/>
      <c r="F301" s="224"/>
      <c r="G301" s="224"/>
      <c r="H301" s="224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8"/>
        <v>1955.3330000000001</v>
      </c>
      <c r="S301" s="65"/>
    </row>
    <row r="302" spans="1:19" ht="31.5" x14ac:dyDescent="0.25">
      <c r="A302" s="224"/>
      <c r="B302" s="208"/>
      <c r="C302" s="224"/>
      <c r="D302" s="224"/>
      <c r="E302" s="224"/>
      <c r="F302" s="224"/>
      <c r="G302" s="224"/>
      <c r="H302" s="224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8"/>
        <v>425.5</v>
      </c>
      <c r="S302" s="65"/>
    </row>
    <row r="303" spans="1:19" x14ac:dyDescent="0.25">
      <c r="A303" s="224"/>
      <c r="B303" s="208"/>
      <c r="C303" s="224"/>
      <c r="D303" s="224"/>
      <c r="E303" s="224"/>
      <c r="F303" s="224"/>
      <c r="G303" s="224"/>
      <c r="H303" s="224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8"/>
        <v>6.03</v>
      </c>
      <c r="S303" s="65"/>
    </row>
    <row r="304" spans="1:19" ht="15.75" customHeight="1" x14ac:dyDescent="0.25">
      <c r="A304" s="224"/>
      <c r="B304" s="227"/>
      <c r="C304" s="224"/>
      <c r="D304" s="224"/>
      <c r="E304" s="224"/>
      <c r="F304" s="224"/>
      <c r="G304" s="224"/>
      <c r="H304" s="224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8"/>
        <v>1.9990000000000001</v>
      </c>
      <c r="S304" s="65"/>
    </row>
    <row r="305" spans="1:19" ht="15.75" customHeight="1" x14ac:dyDescent="0.25">
      <c r="A305" s="224"/>
      <c r="B305" s="207" t="s">
        <v>42</v>
      </c>
      <c r="C305" s="224"/>
      <c r="D305" s="224"/>
      <c r="E305" s="224"/>
      <c r="F305" s="224"/>
      <c r="G305" s="224"/>
      <c r="H305" s="224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8"/>
        <v>28.163</v>
      </c>
      <c r="S305" s="65"/>
    </row>
    <row r="306" spans="1:19" x14ac:dyDescent="0.25">
      <c r="A306" s="224"/>
      <c r="B306" s="208"/>
      <c r="C306" s="224"/>
      <c r="D306" s="224"/>
      <c r="E306" s="224"/>
      <c r="F306" s="224"/>
      <c r="G306" s="224"/>
      <c r="H306" s="224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8"/>
        <v>68.209000000000003</v>
      </c>
      <c r="S306" s="65"/>
    </row>
    <row r="307" spans="1:19" x14ac:dyDescent="0.25">
      <c r="A307" s="224"/>
      <c r="B307" s="208"/>
      <c r="C307" s="224"/>
      <c r="D307" s="224"/>
      <c r="E307" s="224"/>
      <c r="F307" s="224"/>
      <c r="G307" s="224"/>
      <c r="H307" s="224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8"/>
        <v>604.92200000000003</v>
      </c>
      <c r="S307" s="65"/>
    </row>
    <row r="308" spans="1:19" x14ac:dyDescent="0.25">
      <c r="A308" s="224"/>
      <c r="B308" s="208"/>
      <c r="C308" s="224"/>
      <c r="D308" s="224"/>
      <c r="E308" s="224"/>
      <c r="F308" s="224"/>
      <c r="G308" s="224"/>
      <c r="H308" s="224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8"/>
        <v>496.29899999999992</v>
      </c>
      <c r="S308" s="65"/>
    </row>
    <row r="309" spans="1:19" x14ac:dyDescent="0.25">
      <c r="A309" s="224"/>
      <c r="B309" s="208"/>
      <c r="C309" s="224"/>
      <c r="D309" s="224"/>
      <c r="E309" s="224"/>
      <c r="F309" s="224"/>
      <c r="G309" s="224"/>
      <c r="H309" s="224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6">
        <v>976.7</v>
      </c>
      <c r="Q309" s="16"/>
      <c r="R309" s="17">
        <f t="shared" si="18"/>
        <v>3312.1819999999998</v>
      </c>
      <c r="S309" s="65"/>
    </row>
    <row r="310" spans="1:19" ht="31.5" x14ac:dyDescent="0.25">
      <c r="A310" s="224"/>
      <c r="B310" s="208"/>
      <c r="C310" s="224"/>
      <c r="D310" s="224"/>
      <c r="E310" s="224"/>
      <c r="F310" s="224"/>
      <c r="G310" s="224"/>
      <c r="H310" s="224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6"/>
      <c r="Q310" s="16"/>
      <c r="R310" s="17">
        <f t="shared" si="18"/>
        <v>520.36699999999996</v>
      </c>
      <c r="S310" s="65"/>
    </row>
    <row r="311" spans="1:19" ht="15.75" customHeight="1" x14ac:dyDescent="0.25">
      <c r="A311" s="224"/>
      <c r="B311" s="227"/>
      <c r="C311" s="224"/>
      <c r="D311" s="224"/>
      <c r="E311" s="224"/>
      <c r="F311" s="224"/>
      <c r="G311" s="224"/>
      <c r="H311" s="224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6"/>
      <c r="Q311" s="16"/>
      <c r="R311" s="17">
        <f t="shared" si="18"/>
        <v>7.49</v>
      </c>
      <c r="S311" s="65"/>
    </row>
    <row r="312" spans="1:19" ht="15.75" customHeight="1" x14ac:dyDescent="0.25">
      <c r="A312" s="224"/>
      <c r="B312" s="207" t="s">
        <v>63</v>
      </c>
      <c r="C312" s="224"/>
      <c r="D312" s="224"/>
      <c r="E312" s="224"/>
      <c r="F312" s="224"/>
      <c r="G312" s="224"/>
      <c r="H312" s="224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6"/>
      <c r="Q312" s="16"/>
      <c r="R312" s="17">
        <f t="shared" si="18"/>
        <v>16.47</v>
      </c>
      <c r="S312" s="65"/>
    </row>
    <row r="313" spans="1:19" x14ac:dyDescent="0.25">
      <c r="A313" s="224"/>
      <c r="B313" s="208"/>
      <c r="C313" s="224"/>
      <c r="D313" s="224"/>
      <c r="E313" s="224"/>
      <c r="F313" s="224"/>
      <c r="G313" s="224"/>
      <c r="H313" s="224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6"/>
      <c r="Q313" s="16"/>
      <c r="R313" s="17">
        <f t="shared" si="18"/>
        <v>0.40100000000000002</v>
      </c>
      <c r="S313" s="65"/>
    </row>
    <row r="314" spans="1:19" x14ac:dyDescent="0.25">
      <c r="A314" s="224"/>
      <c r="B314" s="208"/>
      <c r="C314" s="224"/>
      <c r="D314" s="224"/>
      <c r="E314" s="224"/>
      <c r="F314" s="224"/>
      <c r="G314" s="224"/>
      <c r="H314" s="224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6"/>
      <c r="Q314" s="16"/>
      <c r="R314" s="17">
        <f t="shared" si="18"/>
        <v>68.92</v>
      </c>
      <c r="S314" s="65"/>
    </row>
    <row r="315" spans="1:19" x14ac:dyDescent="0.25">
      <c r="A315" s="224"/>
      <c r="B315" s="208"/>
      <c r="C315" s="224"/>
      <c r="D315" s="224"/>
      <c r="E315" s="224"/>
      <c r="F315" s="224"/>
      <c r="G315" s="224"/>
      <c r="H315" s="224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6">
        <v>194.1</v>
      </c>
      <c r="Q315" s="16"/>
      <c r="R315" s="17">
        <f t="shared" si="18"/>
        <v>473.79100000000005</v>
      </c>
      <c r="S315" s="65"/>
    </row>
    <row r="316" spans="1:19" x14ac:dyDescent="0.25">
      <c r="A316" s="224"/>
      <c r="B316" s="208"/>
      <c r="C316" s="224"/>
      <c r="D316" s="224"/>
      <c r="E316" s="224"/>
      <c r="F316" s="224"/>
      <c r="G316" s="224"/>
      <c r="H316" s="224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8"/>
        <v>341.57499999999993</v>
      </c>
      <c r="S316" s="65"/>
    </row>
    <row r="317" spans="1:19" x14ac:dyDescent="0.25">
      <c r="A317" s="224"/>
      <c r="B317" s="208"/>
      <c r="C317" s="224"/>
      <c r="D317" s="224"/>
      <c r="E317" s="224"/>
      <c r="F317" s="224"/>
      <c r="G317" s="224"/>
      <c r="H317" s="224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8"/>
        <v>2475.3100000000004</v>
      </c>
      <c r="S317" s="65"/>
    </row>
    <row r="318" spans="1:19" ht="31.5" x14ac:dyDescent="0.25">
      <c r="A318" s="224"/>
      <c r="B318" s="208"/>
      <c r="C318" s="224"/>
      <c r="D318" s="224"/>
      <c r="E318" s="224"/>
      <c r="F318" s="224"/>
      <c r="G318" s="224"/>
      <c r="H318" s="224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6"/>
      <c r="Q318" s="16"/>
      <c r="R318" s="17">
        <f t="shared" si="18"/>
        <v>500.13900000000001</v>
      </c>
      <c r="S318" s="65"/>
    </row>
    <row r="319" spans="1:19" ht="15.75" customHeight="1" x14ac:dyDescent="0.25">
      <c r="A319" s="224"/>
      <c r="B319" s="227"/>
      <c r="C319" s="224"/>
      <c r="D319" s="224"/>
      <c r="E319" s="224"/>
      <c r="F319" s="224"/>
      <c r="G319" s="224"/>
      <c r="H319" s="224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6"/>
      <c r="Q319" s="16"/>
      <c r="R319" s="17">
        <f t="shared" si="18"/>
        <v>5.7279999999999998</v>
      </c>
      <c r="S319" s="65"/>
    </row>
    <row r="320" spans="1:19" ht="15.75" customHeight="1" x14ac:dyDescent="0.25">
      <c r="A320" s="224"/>
      <c r="B320" s="207" t="s">
        <v>51</v>
      </c>
      <c r="C320" s="224"/>
      <c r="D320" s="224"/>
      <c r="E320" s="224"/>
      <c r="F320" s="224"/>
      <c r="G320" s="224"/>
      <c r="H320" s="224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0"/>
      <c r="Q320" s="16"/>
      <c r="R320" s="17">
        <f t="shared" si="18"/>
        <v>28.637999999999998</v>
      </c>
      <c r="S320" s="65"/>
    </row>
    <row r="321" spans="1:19" x14ac:dyDescent="0.25">
      <c r="A321" s="224"/>
      <c r="B321" s="208"/>
      <c r="C321" s="224"/>
      <c r="D321" s="224"/>
      <c r="E321" s="224"/>
      <c r="F321" s="224"/>
      <c r="G321" s="224"/>
      <c r="H321" s="224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6">
        <v>50.3</v>
      </c>
      <c r="Q321" s="16"/>
      <c r="R321" s="17">
        <f t="shared" si="18"/>
        <v>156.38</v>
      </c>
      <c r="S321" s="65"/>
    </row>
    <row r="322" spans="1:19" x14ac:dyDescent="0.25">
      <c r="A322" s="224"/>
      <c r="B322" s="208"/>
      <c r="C322" s="224"/>
      <c r="D322" s="224"/>
      <c r="E322" s="224"/>
      <c r="F322" s="224"/>
      <c r="G322" s="224"/>
      <c r="H322" s="224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6">
        <v>0.2</v>
      </c>
      <c r="Q322" s="16"/>
      <c r="R322" s="17">
        <f t="shared" si="18"/>
        <v>93.162999999999997</v>
      </c>
      <c r="S322" s="65"/>
    </row>
    <row r="323" spans="1:19" x14ac:dyDescent="0.25">
      <c r="A323" s="224"/>
      <c r="B323" s="208"/>
      <c r="C323" s="224"/>
      <c r="D323" s="224"/>
      <c r="E323" s="224"/>
      <c r="F323" s="224"/>
      <c r="G323" s="224"/>
      <c r="H323" s="224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6">
        <v>239.8</v>
      </c>
      <c r="Q323" s="16"/>
      <c r="R323" s="17">
        <f t="shared" si="18"/>
        <v>830.90000000000009</v>
      </c>
      <c r="S323" s="65"/>
    </row>
    <row r="324" spans="1:19" ht="31.5" x14ac:dyDescent="0.25">
      <c r="A324" s="224"/>
      <c r="B324" s="208"/>
      <c r="C324" s="224"/>
      <c r="D324" s="224"/>
      <c r="E324" s="224"/>
      <c r="F324" s="224"/>
      <c r="G324" s="224"/>
      <c r="H324" s="224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6"/>
      <c r="Q324" s="16"/>
      <c r="R324" s="17">
        <f t="shared" si="18"/>
        <v>185.6</v>
      </c>
      <c r="S324" s="65"/>
    </row>
    <row r="325" spans="1:19" ht="15.75" customHeight="1" x14ac:dyDescent="0.25">
      <c r="A325" s="224"/>
      <c r="B325" s="227"/>
      <c r="C325" s="224"/>
      <c r="D325" s="224"/>
      <c r="E325" s="224"/>
      <c r="F325" s="224"/>
      <c r="G325" s="224"/>
      <c r="H325" s="224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6"/>
      <c r="Q325" s="16"/>
      <c r="R325" s="17">
        <f t="shared" si="18"/>
        <v>3.968</v>
      </c>
      <c r="S325" s="65"/>
    </row>
    <row r="326" spans="1:19" ht="15.75" customHeight="1" x14ac:dyDescent="0.25">
      <c r="A326" s="224"/>
      <c r="B326" s="207" t="s">
        <v>52</v>
      </c>
      <c r="C326" s="224"/>
      <c r="D326" s="224"/>
      <c r="E326" s="224"/>
      <c r="F326" s="224"/>
      <c r="G326" s="224"/>
      <c r="H326" s="224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0"/>
      <c r="Q326" s="16"/>
      <c r="R326" s="17">
        <f t="shared" si="18"/>
        <v>32.873000000000005</v>
      </c>
      <c r="S326" s="65"/>
    </row>
    <row r="327" spans="1:19" x14ac:dyDescent="0.25">
      <c r="A327" s="224"/>
      <c r="B327" s="208"/>
      <c r="C327" s="224"/>
      <c r="D327" s="224"/>
      <c r="E327" s="224"/>
      <c r="F327" s="224"/>
      <c r="G327" s="224"/>
      <c r="H327" s="224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8"/>
        <v>300.47399999999999</v>
      </c>
      <c r="S327" s="65"/>
    </row>
    <row r="328" spans="1:19" x14ac:dyDescent="0.25">
      <c r="A328" s="224"/>
      <c r="B328" s="208"/>
      <c r="C328" s="224"/>
      <c r="D328" s="224"/>
      <c r="E328" s="224"/>
      <c r="F328" s="224"/>
      <c r="G328" s="224"/>
      <c r="H328" s="224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8"/>
        <v>171.821</v>
      </c>
      <c r="S328" s="65"/>
    </row>
    <row r="329" spans="1:19" x14ac:dyDescent="0.25">
      <c r="A329" s="224"/>
      <c r="B329" s="208"/>
      <c r="C329" s="224"/>
      <c r="D329" s="224"/>
      <c r="E329" s="224"/>
      <c r="F329" s="224"/>
      <c r="G329" s="224"/>
      <c r="H329" s="224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8"/>
        <v>1316.1000000000001</v>
      </c>
      <c r="S329" s="65"/>
    </row>
    <row r="330" spans="1:19" ht="31.5" x14ac:dyDescent="0.25">
      <c r="A330" s="224"/>
      <c r="B330" s="208"/>
      <c r="C330" s="224"/>
      <c r="D330" s="224"/>
      <c r="E330" s="224"/>
      <c r="F330" s="224"/>
      <c r="G330" s="224"/>
      <c r="H330" s="224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8"/>
        <v>243.9</v>
      </c>
      <c r="S330" s="65"/>
    </row>
    <row r="331" spans="1:19" ht="15.75" customHeight="1" x14ac:dyDescent="0.25">
      <c r="A331" s="224"/>
      <c r="B331" s="227"/>
      <c r="C331" s="224"/>
      <c r="D331" s="224"/>
      <c r="E331" s="224"/>
      <c r="F331" s="224"/>
      <c r="G331" s="224"/>
      <c r="H331" s="224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8"/>
        <v>5.25</v>
      </c>
      <c r="S331" s="65"/>
    </row>
    <row r="332" spans="1:19" ht="15.75" customHeight="1" x14ac:dyDescent="0.25">
      <c r="A332" s="224"/>
      <c r="B332" s="207" t="s">
        <v>53</v>
      </c>
      <c r="C332" s="224"/>
      <c r="D332" s="224"/>
      <c r="E332" s="224"/>
      <c r="F332" s="224"/>
      <c r="G332" s="224"/>
      <c r="H332" s="224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8"/>
        <v>42.863</v>
      </c>
      <c r="S332" s="65"/>
    </row>
    <row r="333" spans="1:19" x14ac:dyDescent="0.25">
      <c r="A333" s="224"/>
      <c r="B333" s="208"/>
      <c r="C333" s="224"/>
      <c r="D333" s="224"/>
      <c r="E333" s="224"/>
      <c r="F333" s="224"/>
      <c r="G333" s="224"/>
      <c r="H333" s="224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8"/>
        <v>461.928</v>
      </c>
      <c r="S333" s="65"/>
    </row>
    <row r="334" spans="1:19" x14ac:dyDescent="0.25">
      <c r="A334" s="224"/>
      <c r="B334" s="208"/>
      <c r="C334" s="224"/>
      <c r="D334" s="224"/>
      <c r="E334" s="224"/>
      <c r="F334" s="224"/>
      <c r="G334" s="224"/>
      <c r="H334" s="224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8"/>
        <v>212.07599999999999</v>
      </c>
      <c r="S334" s="65"/>
    </row>
    <row r="335" spans="1:19" x14ac:dyDescent="0.25">
      <c r="A335" s="224"/>
      <c r="B335" s="208"/>
      <c r="C335" s="224"/>
      <c r="D335" s="224"/>
      <c r="E335" s="224"/>
      <c r="F335" s="224"/>
      <c r="G335" s="224"/>
      <c r="H335" s="224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8"/>
        <v>1749.0819999999999</v>
      </c>
      <c r="S335" s="65"/>
    </row>
    <row r="336" spans="1:19" ht="31.5" x14ac:dyDescent="0.25">
      <c r="A336" s="224"/>
      <c r="B336" s="208"/>
      <c r="C336" s="224"/>
      <c r="D336" s="224"/>
      <c r="E336" s="224"/>
      <c r="F336" s="224"/>
      <c r="G336" s="224"/>
      <c r="H336" s="224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8"/>
        <v>376.07400000000001</v>
      </c>
      <c r="S336" s="65"/>
    </row>
    <row r="337" spans="1:19" ht="15.75" customHeight="1" x14ac:dyDescent="0.25">
      <c r="A337" s="224"/>
      <c r="B337" s="227"/>
      <c r="C337" s="224"/>
      <c r="D337" s="224"/>
      <c r="E337" s="224"/>
      <c r="F337" s="224"/>
      <c r="G337" s="224"/>
      <c r="H337" s="224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8"/>
        <v>3.625</v>
      </c>
      <c r="S337" s="65"/>
    </row>
    <row r="338" spans="1:19" ht="15.75" customHeight="1" x14ac:dyDescent="0.25">
      <c r="A338" s="224"/>
      <c r="B338" s="207" t="s">
        <v>43</v>
      </c>
      <c r="C338" s="224"/>
      <c r="D338" s="224"/>
      <c r="E338" s="224"/>
      <c r="F338" s="224"/>
      <c r="G338" s="224"/>
      <c r="H338" s="224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8"/>
      <c r="Q338" s="16"/>
      <c r="R338" s="17">
        <f t="shared" si="18"/>
        <v>12.984</v>
      </c>
      <c r="S338" s="65"/>
    </row>
    <row r="339" spans="1:19" x14ac:dyDescent="0.25">
      <c r="A339" s="224"/>
      <c r="B339" s="208"/>
      <c r="C339" s="224"/>
      <c r="D339" s="224"/>
      <c r="E339" s="224"/>
      <c r="F339" s="224"/>
      <c r="G339" s="224"/>
      <c r="H339" s="224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8"/>
      <c r="Q339" s="16"/>
      <c r="R339" s="17">
        <f t="shared" si="18"/>
        <v>10</v>
      </c>
      <c r="S339" s="65"/>
    </row>
    <row r="340" spans="1:19" x14ac:dyDescent="0.25">
      <c r="A340" s="224"/>
      <c r="B340" s="208"/>
      <c r="C340" s="224"/>
      <c r="D340" s="224"/>
      <c r="E340" s="224"/>
      <c r="F340" s="224"/>
      <c r="G340" s="224"/>
      <c r="H340" s="224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8"/>
      <c r="Q340" s="16"/>
      <c r="R340" s="17">
        <f t="shared" si="18"/>
        <v>60.510000000000005</v>
      </c>
      <c r="S340" s="65"/>
    </row>
    <row r="341" spans="1:19" x14ac:dyDescent="0.25">
      <c r="A341" s="224"/>
      <c r="B341" s="208"/>
      <c r="C341" s="224"/>
      <c r="D341" s="224"/>
      <c r="E341" s="224"/>
      <c r="F341" s="224"/>
      <c r="G341" s="224"/>
      <c r="H341" s="224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8">
        <v>116.1</v>
      </c>
      <c r="Q341" s="16"/>
      <c r="R341" s="17">
        <f t="shared" si="18"/>
        <v>361.36599999999999</v>
      </c>
      <c r="S341" s="65"/>
    </row>
    <row r="342" spans="1:19" ht="31.5" x14ac:dyDescent="0.25">
      <c r="A342" s="224"/>
      <c r="B342" s="208"/>
      <c r="C342" s="224"/>
      <c r="D342" s="224"/>
      <c r="E342" s="224"/>
      <c r="F342" s="224"/>
      <c r="G342" s="224"/>
      <c r="H342" s="224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8"/>
      <c r="Q342" s="16"/>
      <c r="R342" s="17">
        <f t="shared" si="18"/>
        <v>8.7609999999999992</v>
      </c>
      <c r="S342" s="65"/>
    </row>
    <row r="343" spans="1:19" x14ac:dyDescent="0.25">
      <c r="A343" s="224"/>
      <c r="B343" s="208"/>
      <c r="C343" s="224"/>
      <c r="D343" s="224"/>
      <c r="E343" s="224"/>
      <c r="F343" s="224"/>
      <c r="G343" s="224"/>
      <c r="H343" s="224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8">
        <v>5.2</v>
      </c>
      <c r="Q343" s="16"/>
      <c r="R343" s="17">
        <f t="shared" si="18"/>
        <v>23.387</v>
      </c>
      <c r="S343" s="65"/>
    </row>
    <row r="344" spans="1:19" x14ac:dyDescent="0.25">
      <c r="A344" s="224"/>
      <c r="B344" s="208"/>
      <c r="C344" s="224"/>
      <c r="D344" s="224"/>
      <c r="E344" s="224"/>
      <c r="F344" s="224"/>
      <c r="G344" s="224"/>
      <c r="H344" s="224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8"/>
        <v>327.851</v>
      </c>
      <c r="S344" s="65"/>
    </row>
    <row r="345" spans="1:19" x14ac:dyDescent="0.25">
      <c r="A345" s="224"/>
      <c r="B345" s="208"/>
      <c r="C345" s="224"/>
      <c r="D345" s="224"/>
      <c r="E345" s="224"/>
      <c r="F345" s="224"/>
      <c r="G345" s="224"/>
      <c r="H345" s="224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8"/>
        <v>1975.5469999999998</v>
      </c>
      <c r="S345" s="65"/>
    </row>
    <row r="346" spans="1:19" ht="31.5" x14ac:dyDescent="0.25">
      <c r="A346" s="224"/>
      <c r="B346" s="208"/>
      <c r="C346" s="224"/>
      <c r="D346" s="224"/>
      <c r="E346" s="224"/>
      <c r="F346" s="224"/>
      <c r="G346" s="224"/>
      <c r="H346" s="224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8"/>
        <v>348.76400000000001</v>
      </c>
      <c r="S346" s="65"/>
    </row>
    <row r="347" spans="1:19" ht="15.75" customHeight="1" x14ac:dyDescent="0.25">
      <c r="A347" s="224"/>
      <c r="B347" s="227"/>
      <c r="C347" s="224"/>
      <c r="D347" s="224"/>
      <c r="E347" s="224"/>
      <c r="F347" s="224"/>
      <c r="G347" s="224"/>
      <c r="H347" s="224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1"/>
      <c r="Q347" s="16"/>
      <c r="R347" s="17">
        <f t="shared" si="18"/>
        <v>6.048</v>
      </c>
      <c r="S347" s="65"/>
    </row>
    <row r="348" spans="1:19" ht="15.75" customHeight="1" x14ac:dyDescent="0.25">
      <c r="A348" s="224"/>
      <c r="B348" s="207" t="s">
        <v>44</v>
      </c>
      <c r="C348" s="224"/>
      <c r="D348" s="224"/>
      <c r="E348" s="224"/>
      <c r="F348" s="224"/>
      <c r="G348" s="224"/>
      <c r="H348" s="224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1"/>
      <c r="Q348" s="16"/>
      <c r="R348" s="17">
        <f t="shared" si="18"/>
        <v>12</v>
      </c>
      <c r="S348" s="65"/>
    </row>
    <row r="349" spans="1:19" x14ac:dyDescent="0.25">
      <c r="A349" s="224"/>
      <c r="B349" s="208"/>
      <c r="C349" s="224"/>
      <c r="D349" s="224"/>
      <c r="E349" s="224"/>
      <c r="F349" s="224"/>
      <c r="G349" s="224"/>
      <c r="H349" s="224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1"/>
      <c r="Q349" s="16"/>
      <c r="R349" s="17">
        <f t="shared" si="18"/>
        <v>72.058000000000007</v>
      </c>
      <c r="S349" s="65"/>
    </row>
    <row r="350" spans="1:19" x14ac:dyDescent="0.25">
      <c r="A350" s="224"/>
      <c r="B350" s="208"/>
      <c r="C350" s="224"/>
      <c r="D350" s="224"/>
      <c r="E350" s="224"/>
      <c r="F350" s="224"/>
      <c r="G350" s="224"/>
      <c r="H350" s="224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1">
        <v>199.9</v>
      </c>
      <c r="Q350" s="16"/>
      <c r="R350" s="17">
        <f t="shared" si="18"/>
        <v>467.87300000000005</v>
      </c>
      <c r="S350" s="65"/>
    </row>
    <row r="351" spans="1:19" x14ac:dyDescent="0.25">
      <c r="A351" s="224"/>
      <c r="B351" s="208"/>
      <c r="C351" s="224"/>
      <c r="D351" s="224"/>
      <c r="E351" s="224"/>
      <c r="F351" s="224"/>
      <c r="G351" s="224"/>
      <c r="H351" s="224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1"/>
      <c r="Q351" s="16"/>
      <c r="R351" s="17">
        <f t="shared" si="18"/>
        <v>443.36200000000002</v>
      </c>
      <c r="S351" s="65"/>
    </row>
    <row r="352" spans="1:19" x14ac:dyDescent="0.25">
      <c r="A352" s="224"/>
      <c r="B352" s="208"/>
      <c r="C352" s="224"/>
      <c r="D352" s="224"/>
      <c r="E352" s="224"/>
      <c r="F352" s="224"/>
      <c r="G352" s="224"/>
      <c r="H352" s="224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1">
        <v>652.70000000000005</v>
      </c>
      <c r="Q352" s="16"/>
      <c r="R352" s="17">
        <f t="shared" si="18"/>
        <v>2535.4530000000004</v>
      </c>
      <c r="S352" s="65"/>
    </row>
    <row r="353" spans="1:19" ht="31.5" x14ac:dyDescent="0.25">
      <c r="A353" s="224"/>
      <c r="B353" s="208"/>
      <c r="C353" s="224"/>
      <c r="D353" s="224"/>
      <c r="E353" s="224"/>
      <c r="F353" s="224"/>
      <c r="G353" s="224"/>
      <c r="H353" s="224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1"/>
      <c r="Q353" s="16"/>
      <c r="R353" s="17">
        <f t="shared" si="18"/>
        <v>393.19499999999999</v>
      </c>
      <c r="S353" s="65"/>
    </row>
    <row r="354" spans="1:19" ht="15.75" customHeight="1" x14ac:dyDescent="0.25">
      <c r="A354" s="224"/>
      <c r="B354" s="227"/>
      <c r="C354" s="224"/>
      <c r="D354" s="224"/>
      <c r="E354" s="224"/>
      <c r="F354" s="224"/>
      <c r="G354" s="224"/>
      <c r="H354" s="224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1"/>
      <c r="Q354" s="16"/>
      <c r="R354" s="17">
        <f t="shared" si="18"/>
        <v>5.31</v>
      </c>
      <c r="S354" s="65"/>
    </row>
    <row r="355" spans="1:19" ht="15.75" customHeight="1" x14ac:dyDescent="0.25">
      <c r="A355" s="224"/>
      <c r="B355" s="207" t="s">
        <v>54</v>
      </c>
      <c r="C355" s="224"/>
      <c r="D355" s="224"/>
      <c r="E355" s="224"/>
      <c r="F355" s="224"/>
      <c r="G355" s="224"/>
      <c r="H355" s="224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8"/>
      <c r="Q355" s="16"/>
      <c r="R355" s="17">
        <f t="shared" si="18"/>
        <v>58.421999999999997</v>
      </c>
      <c r="S355" s="65"/>
    </row>
    <row r="356" spans="1:19" x14ac:dyDescent="0.25">
      <c r="A356" s="224"/>
      <c r="B356" s="208"/>
      <c r="C356" s="224"/>
      <c r="D356" s="224"/>
      <c r="E356" s="224"/>
      <c r="F356" s="224"/>
      <c r="G356" s="224"/>
      <c r="H356" s="224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8">
        <v>158.4</v>
      </c>
      <c r="Q356" s="16"/>
      <c r="R356" s="17">
        <f t="shared" si="18"/>
        <v>450.6</v>
      </c>
      <c r="S356" s="65"/>
    </row>
    <row r="357" spans="1:19" x14ac:dyDescent="0.25">
      <c r="A357" s="224"/>
      <c r="B357" s="208"/>
      <c r="C357" s="224"/>
      <c r="D357" s="224"/>
      <c r="E357" s="224"/>
      <c r="F357" s="224"/>
      <c r="G357" s="224"/>
      <c r="H357" s="224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8">
        <v>0.5</v>
      </c>
      <c r="Q357" s="16"/>
      <c r="R357" s="17">
        <f t="shared" si="18"/>
        <v>358.46000000000004</v>
      </c>
      <c r="S357" s="65"/>
    </row>
    <row r="358" spans="1:19" x14ac:dyDescent="0.25">
      <c r="A358" s="224"/>
      <c r="B358" s="208"/>
      <c r="C358" s="224"/>
      <c r="D358" s="224"/>
      <c r="E358" s="224"/>
      <c r="F358" s="224"/>
      <c r="G358" s="224"/>
      <c r="H358" s="224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8">
        <v>643.1</v>
      </c>
      <c r="Q358" s="16"/>
      <c r="R358" s="17">
        <f t="shared" si="18"/>
        <v>2237.5</v>
      </c>
      <c r="S358" s="65"/>
    </row>
    <row r="359" spans="1:19" ht="31.5" x14ac:dyDescent="0.25">
      <c r="A359" s="224"/>
      <c r="B359" s="208"/>
      <c r="C359" s="224"/>
      <c r="D359" s="224"/>
      <c r="E359" s="224"/>
      <c r="F359" s="224"/>
      <c r="G359" s="224"/>
      <c r="H359" s="224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8"/>
      <c r="Q359" s="16"/>
      <c r="R359" s="17">
        <f t="shared" si="18"/>
        <v>412.9</v>
      </c>
      <c r="S359" s="65"/>
    </row>
    <row r="360" spans="1:19" x14ac:dyDescent="0.25">
      <c r="A360" s="224"/>
      <c r="B360" s="208"/>
      <c r="C360" s="224"/>
      <c r="D360" s="224"/>
      <c r="E360" s="224"/>
      <c r="F360" s="224"/>
      <c r="G360" s="224"/>
      <c r="H360" s="224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8"/>
      <c r="Q360" s="16"/>
      <c r="R360" s="17">
        <f t="shared" si="18"/>
        <v>5.18</v>
      </c>
      <c r="S360" s="65"/>
    </row>
    <row r="361" spans="1:19" ht="15.75" customHeight="1" x14ac:dyDescent="0.25">
      <c r="A361" s="224"/>
      <c r="B361" s="227"/>
      <c r="C361" s="224"/>
      <c r="D361" s="224"/>
      <c r="E361" s="224"/>
      <c r="F361" s="224"/>
      <c r="G361" s="224"/>
      <c r="H361" s="224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8"/>
      <c r="Q361" s="16"/>
      <c r="R361" s="17">
        <f t="shared" si="18"/>
        <v>9.9659999999999993</v>
      </c>
      <c r="S361" s="65"/>
    </row>
    <row r="362" spans="1:19" ht="15.75" customHeight="1" x14ac:dyDescent="0.25">
      <c r="A362" s="224"/>
      <c r="B362" s="207" t="s">
        <v>47</v>
      </c>
      <c r="C362" s="224"/>
      <c r="D362" s="224"/>
      <c r="E362" s="224"/>
      <c r="F362" s="224"/>
      <c r="G362" s="224"/>
      <c r="H362" s="224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6"/>
      <c r="Q362" s="16"/>
      <c r="R362" s="17">
        <f t="shared" si="18"/>
        <v>15.318</v>
      </c>
      <c r="S362" s="65"/>
    </row>
    <row r="363" spans="1:19" x14ac:dyDescent="0.25">
      <c r="A363" s="224"/>
      <c r="B363" s="208"/>
      <c r="C363" s="224"/>
      <c r="D363" s="224"/>
      <c r="E363" s="224"/>
      <c r="F363" s="224"/>
      <c r="G363" s="224"/>
      <c r="H363" s="224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6">
        <v>7.2</v>
      </c>
      <c r="Q363" s="16"/>
      <c r="R363" s="17">
        <f t="shared" si="18"/>
        <v>17.2</v>
      </c>
      <c r="S363" s="65"/>
    </row>
    <row r="364" spans="1:19" x14ac:dyDescent="0.25">
      <c r="A364" s="224"/>
      <c r="B364" s="208"/>
      <c r="C364" s="224"/>
      <c r="D364" s="224"/>
      <c r="E364" s="224"/>
      <c r="F364" s="224"/>
      <c r="G364" s="224"/>
      <c r="H364" s="224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6"/>
      <c r="Q364" s="16"/>
      <c r="R364" s="17">
        <f t="shared" si="18"/>
        <v>60.19</v>
      </c>
      <c r="S364" s="65"/>
    </row>
    <row r="365" spans="1:19" x14ac:dyDescent="0.25">
      <c r="A365" s="224"/>
      <c r="B365" s="208"/>
      <c r="C365" s="224"/>
      <c r="D365" s="224"/>
      <c r="E365" s="224"/>
      <c r="F365" s="224"/>
      <c r="G365" s="224"/>
      <c r="H365" s="224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6">
        <v>114.5</v>
      </c>
      <c r="Q365" s="16"/>
      <c r="R365" s="17">
        <f t="shared" si="18"/>
        <v>363.75700000000001</v>
      </c>
      <c r="S365" s="65"/>
    </row>
    <row r="366" spans="1:19" x14ac:dyDescent="0.25">
      <c r="A366" s="224"/>
      <c r="B366" s="208"/>
      <c r="C366" s="224"/>
      <c r="D366" s="224"/>
      <c r="E366" s="224"/>
      <c r="F366" s="224"/>
      <c r="G366" s="224"/>
      <c r="H366" s="224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6">
        <v>0.3</v>
      </c>
      <c r="Q366" s="16"/>
      <c r="R366" s="17">
        <f t="shared" si="18"/>
        <v>257.35000000000002</v>
      </c>
      <c r="S366" s="65"/>
    </row>
    <row r="367" spans="1:19" x14ac:dyDescent="0.25">
      <c r="A367" s="224"/>
      <c r="B367" s="208"/>
      <c r="C367" s="224"/>
      <c r="D367" s="224"/>
      <c r="E367" s="224"/>
      <c r="F367" s="224"/>
      <c r="G367" s="224"/>
      <c r="H367" s="224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6">
        <v>530</v>
      </c>
      <c r="Q367" s="16"/>
      <c r="R367" s="17">
        <f t="shared" si="18"/>
        <v>1926.1120000000001</v>
      </c>
      <c r="S367" s="65"/>
    </row>
    <row r="368" spans="1:19" ht="15.75" customHeight="1" x14ac:dyDescent="0.25">
      <c r="A368" s="224"/>
      <c r="B368" s="208"/>
      <c r="C368" s="224"/>
      <c r="D368" s="224"/>
      <c r="E368" s="224"/>
      <c r="F368" s="224"/>
      <c r="G368" s="224"/>
      <c r="H368" s="224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6"/>
      <c r="Q368" s="12"/>
      <c r="R368" s="17">
        <f t="shared" si="18"/>
        <v>428.85399999999998</v>
      </c>
      <c r="S368" s="65"/>
    </row>
    <row r="369" spans="1:19" x14ac:dyDescent="0.25">
      <c r="A369" s="224"/>
      <c r="B369" s="227"/>
      <c r="C369" s="224"/>
      <c r="D369" s="224"/>
      <c r="E369" s="224"/>
      <c r="F369" s="224"/>
      <c r="G369" s="224"/>
      <c r="H369" s="224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6"/>
      <c r="Q369" s="12"/>
      <c r="R369" s="17">
        <f t="shared" si="18"/>
        <v>4</v>
      </c>
      <c r="S369" s="65"/>
    </row>
    <row r="370" spans="1:19" ht="15.75" customHeight="1" x14ac:dyDescent="0.25">
      <c r="A370" s="224"/>
      <c r="B370" s="207" t="s">
        <v>62</v>
      </c>
      <c r="C370" s="224"/>
      <c r="D370" s="224"/>
      <c r="E370" s="224"/>
      <c r="F370" s="224"/>
      <c r="G370" s="224"/>
      <c r="H370" s="224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0"/>
      <c r="Q370" s="12"/>
      <c r="R370" s="17">
        <f t="shared" si="18"/>
        <v>74.771000000000001</v>
      </c>
      <c r="S370" s="65"/>
    </row>
    <row r="371" spans="1:19" x14ac:dyDescent="0.25">
      <c r="A371" s="224"/>
      <c r="B371" s="208"/>
      <c r="C371" s="224"/>
      <c r="D371" s="224"/>
      <c r="E371" s="224"/>
      <c r="F371" s="224"/>
      <c r="G371" s="224"/>
      <c r="H371" s="224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6">
        <v>116.7</v>
      </c>
      <c r="Q371" s="12"/>
      <c r="R371" s="17">
        <f t="shared" si="18"/>
        <v>296.3</v>
      </c>
      <c r="S371" s="65"/>
    </row>
    <row r="372" spans="1:19" x14ac:dyDescent="0.25">
      <c r="A372" s="224"/>
      <c r="B372" s="208"/>
      <c r="C372" s="224"/>
      <c r="D372" s="224"/>
      <c r="E372" s="224"/>
      <c r="F372" s="224"/>
      <c r="G372" s="224"/>
      <c r="H372" s="224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6">
        <v>0.3</v>
      </c>
      <c r="Q372" s="12"/>
      <c r="R372" s="17">
        <f t="shared" si="18"/>
        <v>299.154</v>
      </c>
      <c r="S372" s="65"/>
    </row>
    <row r="373" spans="1:19" x14ac:dyDescent="0.25">
      <c r="A373" s="224"/>
      <c r="B373" s="208"/>
      <c r="C373" s="224"/>
      <c r="D373" s="224"/>
      <c r="E373" s="224"/>
      <c r="F373" s="224"/>
      <c r="G373" s="224"/>
      <c r="H373" s="224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6">
        <v>594.6</v>
      </c>
      <c r="Q373" s="12"/>
      <c r="R373" s="17">
        <f t="shared" si="18"/>
        <v>2233.2019999999998</v>
      </c>
      <c r="S373" s="65"/>
    </row>
    <row r="374" spans="1:19" ht="31.5" x14ac:dyDescent="0.25">
      <c r="A374" s="224"/>
      <c r="B374" s="208"/>
      <c r="C374" s="224"/>
      <c r="D374" s="224"/>
      <c r="E374" s="224"/>
      <c r="F374" s="224"/>
      <c r="G374" s="224"/>
      <c r="H374" s="224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6"/>
      <c r="Q374" s="12"/>
      <c r="R374" s="17">
        <f t="shared" si="18"/>
        <v>373.7</v>
      </c>
      <c r="S374" s="65"/>
    </row>
    <row r="375" spans="1:19" x14ac:dyDescent="0.25">
      <c r="A375" s="224"/>
      <c r="B375" s="208"/>
      <c r="C375" s="224"/>
      <c r="D375" s="224"/>
      <c r="E375" s="224"/>
      <c r="F375" s="224"/>
      <c r="G375" s="224"/>
      <c r="H375" s="224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6"/>
      <c r="Q375" s="12"/>
      <c r="R375" s="17">
        <f t="shared" si="18"/>
        <v>3.4820000000000002</v>
      </c>
      <c r="S375" s="65"/>
    </row>
    <row r="376" spans="1:19" x14ac:dyDescent="0.25">
      <c r="A376" s="224"/>
      <c r="B376" s="227"/>
      <c r="C376" s="225"/>
      <c r="D376" s="225"/>
      <c r="E376" s="225"/>
      <c r="F376" s="225"/>
      <c r="G376" s="225"/>
      <c r="H376" s="225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6"/>
      <c r="Q376" s="12"/>
      <c r="R376" s="17">
        <f t="shared" si="18"/>
        <v>18.125</v>
      </c>
      <c r="S376" s="65"/>
    </row>
    <row r="377" spans="1:19" ht="15.75" customHeight="1" x14ac:dyDescent="0.25">
      <c r="A377" s="73"/>
      <c r="B377" s="92">
        <v>14</v>
      </c>
      <c r="C377" s="232" t="s">
        <v>13</v>
      </c>
      <c r="D377" s="233"/>
      <c r="E377" s="233"/>
      <c r="F377" s="233"/>
      <c r="G377" s="233"/>
      <c r="H377" s="234"/>
      <c r="I377" s="64"/>
      <c r="J377" s="64"/>
      <c r="K377" s="2"/>
      <c r="L377" s="11"/>
      <c r="M377" s="11">
        <f>SUM(M279:M376)</f>
        <v>11664.841999999999</v>
      </c>
      <c r="N377" s="11">
        <f t="shared" ref="N377:Q377" si="19">SUM(N279:N376)</f>
        <v>13046.289000000001</v>
      </c>
      <c r="O377" s="11">
        <f t="shared" si="19"/>
        <v>14070.162</v>
      </c>
      <c r="P377" s="11">
        <f t="shared" si="19"/>
        <v>11175.640000000001</v>
      </c>
      <c r="Q377" s="11">
        <f t="shared" si="19"/>
        <v>0</v>
      </c>
      <c r="R377" s="17">
        <f t="shared" si="18"/>
        <v>49956.933000000005</v>
      </c>
      <c r="S377" s="65"/>
    </row>
    <row r="378" spans="1:19" ht="15.75" customHeight="1" x14ac:dyDescent="0.25">
      <c r="A378" s="92"/>
      <c r="B378" s="24" t="s">
        <v>468</v>
      </c>
      <c r="C378" s="228" t="s">
        <v>33</v>
      </c>
      <c r="D378" s="229"/>
      <c r="E378" s="229"/>
      <c r="F378" s="229"/>
      <c r="G378" s="229"/>
      <c r="H378" s="229"/>
      <c r="I378" s="230"/>
      <c r="J378" s="64"/>
      <c r="K378" s="2"/>
      <c r="L378" s="11"/>
      <c r="M378" s="11">
        <f>M9+M11+M208+M261+M278+M377</f>
        <v>11664.841999999999</v>
      </c>
      <c r="N378" s="11">
        <f>N9+N11+N208+N261+N278+N377</f>
        <v>17860.373100000001</v>
      </c>
      <c r="O378" s="11">
        <f>O9+O11+O208+O261+O278+O377</f>
        <v>18885.137199999997</v>
      </c>
      <c r="P378" s="11">
        <f>P9+P11+P208+P261+P278+P377</f>
        <v>18948.595400000002</v>
      </c>
      <c r="Q378" s="11">
        <f>Q9+Q11+Q208+Q261+Q278+Q377</f>
        <v>0</v>
      </c>
      <c r="R378" s="17">
        <f t="shared" si="18"/>
        <v>67358.947700000004</v>
      </c>
      <c r="S378" s="1"/>
    </row>
    <row r="379" spans="1:19" x14ac:dyDescent="0.25">
      <c r="A379" s="219" t="s">
        <v>22</v>
      </c>
      <c r="B379" s="219"/>
      <c r="C379" s="219"/>
      <c r="D379" s="219"/>
      <c r="E379" s="219"/>
      <c r="F379" s="219"/>
      <c r="G379" s="219"/>
      <c r="H379" s="219"/>
      <c r="I379" s="219"/>
      <c r="J379" s="219"/>
      <c r="K379" s="219"/>
      <c r="L379" s="219"/>
      <c r="M379" s="219"/>
      <c r="N379" s="219"/>
      <c r="O379" s="219"/>
      <c r="P379" s="219"/>
      <c r="Q379" s="219"/>
      <c r="R379" s="219"/>
      <c r="S379" s="9"/>
    </row>
    <row r="380" spans="1:19" ht="75.75" customHeight="1" x14ac:dyDescent="0.25">
      <c r="A380" s="64">
        <v>7</v>
      </c>
      <c r="B380" s="93" t="s">
        <v>32</v>
      </c>
      <c r="C380" s="65" t="s">
        <v>14</v>
      </c>
      <c r="D380" s="65" t="s">
        <v>12</v>
      </c>
      <c r="E380" s="65" t="s">
        <v>303</v>
      </c>
      <c r="F380" s="65" t="s">
        <v>123</v>
      </c>
      <c r="G380" s="65" t="s">
        <v>123</v>
      </c>
      <c r="H380" s="65" t="s">
        <v>124</v>
      </c>
      <c r="I380" s="65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SUM(M380:Q380)</f>
        <v>0</v>
      </c>
      <c r="S380" s="65"/>
    </row>
    <row r="381" spans="1:19" x14ac:dyDescent="0.25">
      <c r="A381" s="256">
        <v>1</v>
      </c>
      <c r="B381" s="256"/>
      <c r="C381" s="217" t="s">
        <v>13</v>
      </c>
      <c r="D381" s="217"/>
      <c r="E381" s="217"/>
      <c r="F381" s="217"/>
      <c r="G381" s="217"/>
      <c r="H381" s="217"/>
      <c r="I381" s="92"/>
      <c r="J381" s="65"/>
      <c r="K381" s="21"/>
      <c r="L381" s="11">
        <f t="shared" ref="L381:Q381" si="20">SUM(L380:L380)</f>
        <v>0</v>
      </c>
      <c r="M381" s="11">
        <f t="shared" si="20"/>
        <v>0</v>
      </c>
      <c r="N381" s="11">
        <f t="shared" si="20"/>
        <v>0</v>
      </c>
      <c r="O381" s="11">
        <f t="shared" si="20"/>
        <v>0</v>
      </c>
      <c r="P381" s="11">
        <f t="shared" si="20"/>
        <v>0</v>
      </c>
      <c r="Q381" s="11">
        <f t="shared" si="20"/>
        <v>0</v>
      </c>
      <c r="R381" s="17">
        <f t="shared" si="18"/>
        <v>0</v>
      </c>
      <c r="S381" s="65"/>
    </row>
    <row r="382" spans="1:19" ht="63" x14ac:dyDescent="0.25">
      <c r="A382" s="106">
        <v>8</v>
      </c>
      <c r="B382" s="94" t="s">
        <v>112</v>
      </c>
      <c r="C382" s="65" t="s">
        <v>14</v>
      </c>
      <c r="D382" s="65" t="s">
        <v>12</v>
      </c>
      <c r="E382" s="65" t="s">
        <v>234</v>
      </c>
      <c r="F382" s="65" t="s">
        <v>123</v>
      </c>
      <c r="G382" s="65" t="s">
        <v>123</v>
      </c>
      <c r="H382" s="65" t="s">
        <v>124</v>
      </c>
      <c r="I382" s="64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SUM(M382:Q382)</f>
        <v>0</v>
      </c>
      <c r="S382" s="65"/>
    </row>
    <row r="383" spans="1:19" x14ac:dyDescent="0.25">
      <c r="A383" s="256">
        <v>1</v>
      </c>
      <c r="B383" s="256"/>
      <c r="C383" s="217" t="s">
        <v>13</v>
      </c>
      <c r="D383" s="217"/>
      <c r="E383" s="217"/>
      <c r="F383" s="217"/>
      <c r="G383" s="217"/>
      <c r="H383" s="217"/>
      <c r="I383" s="92"/>
      <c r="J383" s="65"/>
      <c r="K383" s="21"/>
      <c r="L383" s="11">
        <f t="shared" ref="L383:Q383" si="21">SUM(L382:L382)</f>
        <v>0</v>
      </c>
      <c r="M383" s="11">
        <f t="shared" si="21"/>
        <v>0</v>
      </c>
      <c r="N383" s="11">
        <f t="shared" si="21"/>
        <v>0</v>
      </c>
      <c r="O383" s="11">
        <f t="shared" si="21"/>
        <v>0</v>
      </c>
      <c r="P383" s="11">
        <f t="shared" si="21"/>
        <v>0</v>
      </c>
      <c r="Q383" s="11">
        <f t="shared" si="21"/>
        <v>0</v>
      </c>
      <c r="R383" s="17">
        <f t="shared" si="18"/>
        <v>0</v>
      </c>
      <c r="S383" s="65"/>
    </row>
    <row r="384" spans="1:19" ht="126" x14ac:dyDescent="0.25">
      <c r="A384" s="253">
        <v>9</v>
      </c>
      <c r="B384" s="69" t="s">
        <v>305</v>
      </c>
      <c r="C384" s="223" t="s">
        <v>66</v>
      </c>
      <c r="D384" s="223" t="s">
        <v>12</v>
      </c>
      <c r="E384" s="223" t="s">
        <v>304</v>
      </c>
      <c r="F384" s="223" t="s">
        <v>38</v>
      </c>
      <c r="G384" s="223" t="s">
        <v>46</v>
      </c>
      <c r="H384" s="223" t="s">
        <v>46</v>
      </c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>SUM(M384:Q384)</f>
        <v>0</v>
      </c>
      <c r="S384" s="65"/>
    </row>
    <row r="385" spans="1:19" ht="126" x14ac:dyDescent="0.25">
      <c r="A385" s="255"/>
      <c r="B385" s="69" t="s">
        <v>306</v>
      </c>
      <c r="C385" s="225"/>
      <c r="D385" s="225"/>
      <c r="E385" s="225"/>
      <c r="F385" s="225"/>
      <c r="G385" s="225"/>
      <c r="H385" s="225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>SUM(M385:Q385)</f>
        <v>0</v>
      </c>
      <c r="S385" s="65"/>
    </row>
    <row r="386" spans="1:19" x14ac:dyDescent="0.25">
      <c r="A386" s="73"/>
      <c r="B386" s="73">
        <v>2</v>
      </c>
      <c r="C386" s="217" t="s">
        <v>13</v>
      </c>
      <c r="D386" s="217"/>
      <c r="E386" s="217"/>
      <c r="F386" s="217"/>
      <c r="G386" s="217"/>
      <c r="H386" s="217"/>
      <c r="I386" s="92"/>
      <c r="J386" s="65"/>
      <c r="K386" s="21"/>
      <c r="L386" s="11"/>
      <c r="M386" s="11">
        <f>SUM(M384:M385)</f>
        <v>0</v>
      </c>
      <c r="N386" s="11">
        <f t="shared" ref="N386:Q386" si="22">SUM(N384:N385)</f>
        <v>0</v>
      </c>
      <c r="O386" s="11">
        <f t="shared" si="22"/>
        <v>0</v>
      </c>
      <c r="P386" s="11">
        <f t="shared" si="22"/>
        <v>0</v>
      </c>
      <c r="Q386" s="11">
        <f t="shared" si="22"/>
        <v>0</v>
      </c>
      <c r="R386" s="17">
        <f t="shared" si="18"/>
        <v>0</v>
      </c>
      <c r="S386" s="65"/>
    </row>
    <row r="387" spans="1:19" s="157" customFormat="1" ht="15.75" customHeight="1" x14ac:dyDescent="0.25">
      <c r="A387" s="253">
        <v>10</v>
      </c>
      <c r="B387" s="207" t="s">
        <v>186</v>
      </c>
      <c r="C387" s="223" t="s">
        <v>31</v>
      </c>
      <c r="D387" s="223" t="s">
        <v>12</v>
      </c>
      <c r="E387" s="223" t="s">
        <v>195</v>
      </c>
      <c r="F387" s="223" t="s">
        <v>286</v>
      </c>
      <c r="G387" s="223" t="s">
        <v>287</v>
      </c>
      <c r="H387" s="223" t="s">
        <v>288</v>
      </c>
      <c r="I387" s="1" t="s">
        <v>56</v>
      </c>
      <c r="J387" s="65">
        <v>261</v>
      </c>
      <c r="K387" s="21" t="s">
        <v>61</v>
      </c>
      <c r="L387" s="11"/>
      <c r="M387" s="21"/>
      <c r="N387" s="178"/>
      <c r="O387" s="178"/>
      <c r="P387" s="178"/>
      <c r="Q387" s="179"/>
      <c r="R387" s="179">
        <f>SUM(L387:Q387)</f>
        <v>0</v>
      </c>
      <c r="S387" s="65"/>
    </row>
    <row r="388" spans="1:19" s="157" customFormat="1" x14ac:dyDescent="0.25">
      <c r="A388" s="254"/>
      <c r="B388" s="208"/>
      <c r="C388" s="224"/>
      <c r="D388" s="224"/>
      <c r="E388" s="224"/>
      <c r="F388" s="224"/>
      <c r="G388" s="224"/>
      <c r="H388" s="224"/>
      <c r="I388" s="1" t="s">
        <v>56</v>
      </c>
      <c r="J388" s="65">
        <v>261</v>
      </c>
      <c r="K388" s="21" t="s">
        <v>254</v>
      </c>
      <c r="L388" s="11"/>
      <c r="M388" s="21"/>
      <c r="N388" s="178">
        <v>0.252</v>
      </c>
      <c r="O388" s="178">
        <v>47.820999999999998</v>
      </c>
      <c r="P388" s="178">
        <v>46.213000000000001</v>
      </c>
      <c r="Q388" s="179"/>
      <c r="R388" s="179">
        <f t="shared" ref="R388:R430" si="23">SUM(L388:Q388)</f>
        <v>94.286000000000001</v>
      </c>
      <c r="S388" s="65"/>
    </row>
    <row r="389" spans="1:19" s="157" customFormat="1" x14ac:dyDescent="0.25">
      <c r="A389" s="254"/>
      <c r="B389" s="208"/>
      <c r="C389" s="224"/>
      <c r="D389" s="224"/>
      <c r="E389" s="224"/>
      <c r="F389" s="224"/>
      <c r="G389" s="224"/>
      <c r="H389" s="224"/>
      <c r="I389" s="1" t="s">
        <v>55</v>
      </c>
      <c r="J389" s="65">
        <v>261</v>
      </c>
      <c r="K389" s="21" t="s">
        <v>254</v>
      </c>
      <c r="L389" s="11"/>
      <c r="M389" s="21"/>
      <c r="N389" s="178"/>
      <c r="O389" s="178"/>
      <c r="P389" s="178">
        <v>0.97299999999999998</v>
      </c>
      <c r="Q389" s="179"/>
      <c r="R389" s="179">
        <f t="shared" si="23"/>
        <v>0.97299999999999998</v>
      </c>
      <c r="S389" s="65"/>
    </row>
    <row r="390" spans="1:19" s="157" customFormat="1" x14ac:dyDescent="0.25">
      <c r="A390" s="254"/>
      <c r="B390" s="208"/>
      <c r="C390" s="224"/>
      <c r="D390" s="224"/>
      <c r="E390" s="224"/>
      <c r="F390" s="224"/>
      <c r="G390" s="224"/>
      <c r="H390" s="224"/>
      <c r="I390" s="1" t="s">
        <v>56</v>
      </c>
      <c r="J390" s="65">
        <v>261</v>
      </c>
      <c r="K390" s="21" t="s">
        <v>255</v>
      </c>
      <c r="L390" s="11"/>
      <c r="M390" s="21"/>
      <c r="N390" s="178">
        <v>129.483</v>
      </c>
      <c r="O390" s="178">
        <v>87.59</v>
      </c>
      <c r="P390" s="178">
        <v>97.387</v>
      </c>
      <c r="Q390" s="179"/>
      <c r="R390" s="179">
        <f t="shared" si="23"/>
        <v>314.46000000000004</v>
      </c>
      <c r="S390" s="65"/>
    </row>
    <row r="391" spans="1:19" s="157" customFormat="1" ht="38.25" customHeight="1" x14ac:dyDescent="0.25">
      <c r="A391" s="254"/>
      <c r="B391" s="227"/>
      <c r="C391" s="224"/>
      <c r="D391" s="224"/>
      <c r="E391" s="224"/>
      <c r="F391" s="224"/>
      <c r="G391" s="224"/>
      <c r="H391" s="224"/>
      <c r="I391" s="1" t="s">
        <v>55</v>
      </c>
      <c r="J391" s="65">
        <v>261</v>
      </c>
      <c r="K391" s="21" t="s">
        <v>255</v>
      </c>
      <c r="L391" s="11"/>
      <c r="M391" s="21"/>
      <c r="N391" s="178">
        <v>5.3170000000000002</v>
      </c>
      <c r="O391" s="178">
        <v>17.184000000000001</v>
      </c>
      <c r="P391" s="180">
        <v>8.3529999999999998</v>
      </c>
      <c r="Q391" s="179"/>
      <c r="R391" s="179">
        <f t="shared" si="23"/>
        <v>30.853999999999999</v>
      </c>
      <c r="S391" s="65"/>
    </row>
    <row r="392" spans="1:19" ht="15.75" customHeight="1" x14ac:dyDescent="0.25">
      <c r="A392" s="254"/>
      <c r="B392" s="207" t="s">
        <v>187</v>
      </c>
      <c r="C392" s="224"/>
      <c r="D392" s="224"/>
      <c r="E392" s="224"/>
      <c r="F392" s="224"/>
      <c r="G392" s="224"/>
      <c r="H392" s="224"/>
      <c r="I392" s="1" t="s">
        <v>56</v>
      </c>
      <c r="J392" s="65">
        <v>261</v>
      </c>
      <c r="K392" s="21" t="s">
        <v>61</v>
      </c>
      <c r="L392" s="11"/>
      <c r="M392" s="21"/>
      <c r="N392" s="178"/>
      <c r="O392" s="178">
        <v>0.5</v>
      </c>
      <c r="P392" s="178"/>
      <c r="Q392" s="179"/>
      <c r="R392" s="179">
        <f>M392+N392+O392+P392+Q392</f>
        <v>0.5</v>
      </c>
      <c r="S392" s="65"/>
    </row>
    <row r="393" spans="1:19" x14ac:dyDescent="0.25">
      <c r="A393" s="254"/>
      <c r="B393" s="208"/>
      <c r="C393" s="224"/>
      <c r="D393" s="224"/>
      <c r="E393" s="224"/>
      <c r="F393" s="224"/>
      <c r="G393" s="224"/>
      <c r="H393" s="224"/>
      <c r="I393" s="1" t="s">
        <v>56</v>
      </c>
      <c r="J393" s="65">
        <v>261</v>
      </c>
      <c r="K393" s="21" t="s">
        <v>254</v>
      </c>
      <c r="L393" s="11"/>
      <c r="M393" s="21"/>
      <c r="N393" s="178">
        <v>1.528</v>
      </c>
      <c r="O393" s="178">
        <v>8.5</v>
      </c>
      <c r="P393" s="178">
        <v>31.446000000000002</v>
      </c>
      <c r="Q393" s="179"/>
      <c r="R393" s="179">
        <f t="shared" si="23"/>
        <v>41.474000000000004</v>
      </c>
      <c r="S393" s="65"/>
    </row>
    <row r="394" spans="1:19" x14ac:dyDescent="0.25">
      <c r="A394" s="254"/>
      <c r="B394" s="208"/>
      <c r="C394" s="224"/>
      <c r="D394" s="224"/>
      <c r="E394" s="224"/>
      <c r="F394" s="224"/>
      <c r="G394" s="224"/>
      <c r="H394" s="224"/>
      <c r="I394" s="1" t="s">
        <v>55</v>
      </c>
      <c r="J394" s="65">
        <v>261</v>
      </c>
      <c r="K394" s="21" t="s">
        <v>254</v>
      </c>
      <c r="L394" s="11"/>
      <c r="M394" s="21"/>
      <c r="N394" s="178">
        <v>5.3170000000000002</v>
      </c>
      <c r="O394" s="178"/>
      <c r="P394" s="178">
        <v>1.391</v>
      </c>
      <c r="Q394" s="179"/>
      <c r="R394" s="179">
        <f t="shared" si="23"/>
        <v>6.7080000000000002</v>
      </c>
      <c r="S394" s="65"/>
    </row>
    <row r="395" spans="1:19" x14ac:dyDescent="0.25">
      <c r="A395" s="254"/>
      <c r="B395" s="208"/>
      <c r="C395" s="224"/>
      <c r="D395" s="224"/>
      <c r="E395" s="224"/>
      <c r="F395" s="224"/>
      <c r="G395" s="224"/>
      <c r="H395" s="224"/>
      <c r="I395" s="1" t="s">
        <v>56</v>
      </c>
      <c r="J395" s="65">
        <v>261</v>
      </c>
      <c r="K395" s="21" t="s">
        <v>255</v>
      </c>
      <c r="L395" s="11"/>
      <c r="M395" s="21"/>
      <c r="N395" s="178">
        <v>111.80800000000001</v>
      </c>
      <c r="O395" s="178">
        <v>106.828</v>
      </c>
      <c r="P395" s="178">
        <v>97.474999999999994</v>
      </c>
      <c r="Q395" s="179"/>
      <c r="R395" s="179">
        <f t="shared" si="23"/>
        <v>316.11099999999999</v>
      </c>
      <c r="S395" s="65"/>
    </row>
    <row r="396" spans="1:19" ht="42" customHeight="1" x14ac:dyDescent="0.25">
      <c r="A396" s="254"/>
      <c r="B396" s="227"/>
      <c r="C396" s="224"/>
      <c r="D396" s="224"/>
      <c r="E396" s="224"/>
      <c r="F396" s="224"/>
      <c r="G396" s="224"/>
      <c r="H396" s="224"/>
      <c r="I396" s="1" t="s">
        <v>55</v>
      </c>
      <c r="J396" s="65">
        <v>261</v>
      </c>
      <c r="K396" s="21" t="s">
        <v>255</v>
      </c>
      <c r="L396" s="11"/>
      <c r="M396" s="21"/>
      <c r="N396" s="178"/>
      <c r="O396" s="178">
        <v>17.184000000000001</v>
      </c>
      <c r="P396" s="178">
        <v>23.042000000000002</v>
      </c>
      <c r="Q396" s="179"/>
      <c r="R396" s="179">
        <f t="shared" si="23"/>
        <v>40.225999999999999</v>
      </c>
      <c r="S396" s="65"/>
    </row>
    <row r="397" spans="1:19" s="157" customFormat="1" ht="15.75" customHeight="1" x14ac:dyDescent="0.25">
      <c r="A397" s="254"/>
      <c r="B397" s="207" t="s">
        <v>188</v>
      </c>
      <c r="C397" s="224"/>
      <c r="D397" s="224"/>
      <c r="E397" s="224"/>
      <c r="F397" s="224"/>
      <c r="G397" s="224"/>
      <c r="H397" s="224"/>
      <c r="I397" s="1" t="s">
        <v>56</v>
      </c>
      <c r="J397" s="65">
        <v>261</v>
      </c>
      <c r="K397" s="21" t="s">
        <v>254</v>
      </c>
      <c r="L397" s="11"/>
      <c r="M397" s="21"/>
      <c r="N397" s="178">
        <v>1.0409999999999999</v>
      </c>
      <c r="O397" s="178">
        <v>67.673000000000002</v>
      </c>
      <c r="P397" s="178">
        <v>83.733999999999995</v>
      </c>
      <c r="Q397" s="179"/>
      <c r="R397" s="179">
        <f>M397+N397+O397+P397+Q397</f>
        <v>152.44799999999998</v>
      </c>
      <c r="S397" s="65"/>
    </row>
    <row r="398" spans="1:19" s="157" customFormat="1" x14ac:dyDescent="0.25">
      <c r="A398" s="254"/>
      <c r="B398" s="208"/>
      <c r="C398" s="224"/>
      <c r="D398" s="224"/>
      <c r="E398" s="224"/>
      <c r="F398" s="224"/>
      <c r="G398" s="224"/>
      <c r="H398" s="224"/>
      <c r="I398" s="1" t="s">
        <v>55</v>
      </c>
      <c r="J398" s="65">
        <v>261</v>
      </c>
      <c r="K398" s="21" t="s">
        <v>254</v>
      </c>
      <c r="L398" s="11"/>
      <c r="M398" s="21"/>
      <c r="N398" s="178"/>
      <c r="O398" s="178"/>
      <c r="P398" s="178">
        <v>1.508</v>
      </c>
      <c r="Q398" s="179"/>
      <c r="R398" s="179">
        <f t="shared" ref="R398:R400" si="24">M398+N398+O398+P398+Q398</f>
        <v>1.508</v>
      </c>
      <c r="S398" s="65"/>
    </row>
    <row r="399" spans="1:19" s="157" customFormat="1" x14ac:dyDescent="0.25">
      <c r="A399" s="254"/>
      <c r="B399" s="208"/>
      <c r="C399" s="224"/>
      <c r="D399" s="224"/>
      <c r="E399" s="224"/>
      <c r="F399" s="224"/>
      <c r="G399" s="224"/>
      <c r="H399" s="224"/>
      <c r="I399" s="1" t="s">
        <v>56</v>
      </c>
      <c r="J399" s="65">
        <v>261</v>
      </c>
      <c r="K399" s="21" t="s">
        <v>255</v>
      </c>
      <c r="L399" s="11"/>
      <c r="M399" s="21"/>
      <c r="N399" s="178">
        <v>113.407</v>
      </c>
      <c r="O399" s="178">
        <v>32.545999999999999</v>
      </c>
      <c r="P399" s="178">
        <v>284.09800000000001</v>
      </c>
      <c r="Q399" s="179"/>
      <c r="R399" s="179">
        <f t="shared" si="24"/>
        <v>430.05100000000004</v>
      </c>
      <c r="S399" s="65"/>
    </row>
    <row r="400" spans="1:19" s="157" customFormat="1" ht="54" customHeight="1" x14ac:dyDescent="0.25">
      <c r="A400" s="254"/>
      <c r="B400" s="227"/>
      <c r="C400" s="224"/>
      <c r="D400" s="224"/>
      <c r="E400" s="224"/>
      <c r="F400" s="224"/>
      <c r="G400" s="224"/>
      <c r="H400" s="224"/>
      <c r="I400" s="1" t="s">
        <v>55</v>
      </c>
      <c r="J400" s="65">
        <v>261</v>
      </c>
      <c r="K400" s="21" t="s">
        <v>255</v>
      </c>
      <c r="L400" s="11"/>
      <c r="M400" s="21"/>
      <c r="N400" s="178"/>
      <c r="O400" s="178"/>
      <c r="P400" s="178">
        <v>14.161</v>
      </c>
      <c r="Q400" s="179"/>
      <c r="R400" s="179">
        <f t="shared" si="24"/>
        <v>14.161</v>
      </c>
      <c r="S400" s="65"/>
    </row>
    <row r="401" spans="1:19" ht="15.75" customHeight="1" x14ac:dyDescent="0.25">
      <c r="A401" s="254"/>
      <c r="B401" s="207" t="s">
        <v>189</v>
      </c>
      <c r="C401" s="224"/>
      <c r="D401" s="224"/>
      <c r="E401" s="224"/>
      <c r="F401" s="224"/>
      <c r="G401" s="224"/>
      <c r="H401" s="224"/>
      <c r="I401" s="1" t="s">
        <v>56</v>
      </c>
      <c r="J401" s="65">
        <v>261</v>
      </c>
      <c r="K401" s="21" t="s">
        <v>61</v>
      </c>
      <c r="L401" s="11"/>
      <c r="M401" s="21"/>
      <c r="N401" s="178"/>
      <c r="O401" s="178"/>
      <c r="P401" s="178"/>
      <c r="Q401" s="179"/>
      <c r="R401" s="179">
        <f t="shared" si="23"/>
        <v>0</v>
      </c>
      <c r="S401" s="65"/>
    </row>
    <row r="402" spans="1:19" x14ac:dyDescent="0.25">
      <c r="A402" s="254"/>
      <c r="B402" s="208"/>
      <c r="C402" s="224"/>
      <c r="D402" s="224"/>
      <c r="E402" s="224"/>
      <c r="F402" s="224"/>
      <c r="G402" s="224"/>
      <c r="H402" s="224"/>
      <c r="I402" s="1" t="s">
        <v>56</v>
      </c>
      <c r="J402" s="65">
        <v>261</v>
      </c>
      <c r="K402" s="21" t="s">
        <v>254</v>
      </c>
      <c r="L402" s="11"/>
      <c r="M402" s="21"/>
      <c r="N402" s="178">
        <v>1.022</v>
      </c>
      <c r="O402" s="178">
        <v>41.783000000000001</v>
      </c>
      <c r="P402" s="178">
        <v>32.826000000000001</v>
      </c>
      <c r="Q402" s="179"/>
      <c r="R402" s="179">
        <f t="shared" si="23"/>
        <v>75.631</v>
      </c>
      <c r="S402" s="65"/>
    </row>
    <row r="403" spans="1:19" x14ac:dyDescent="0.25">
      <c r="A403" s="254"/>
      <c r="B403" s="208"/>
      <c r="C403" s="224"/>
      <c r="D403" s="224"/>
      <c r="E403" s="224"/>
      <c r="F403" s="224"/>
      <c r="G403" s="224"/>
      <c r="H403" s="224"/>
      <c r="I403" s="1" t="s">
        <v>55</v>
      </c>
      <c r="J403" s="65">
        <v>261</v>
      </c>
      <c r="K403" s="21" t="s">
        <v>254</v>
      </c>
      <c r="L403" s="11"/>
      <c r="M403" s="21"/>
      <c r="N403" s="178"/>
      <c r="O403" s="178"/>
      <c r="P403" s="178">
        <v>1.101</v>
      </c>
      <c r="Q403" s="179"/>
      <c r="R403" s="179">
        <f t="shared" si="23"/>
        <v>1.101</v>
      </c>
      <c r="S403" s="65"/>
    </row>
    <row r="404" spans="1:19" x14ac:dyDescent="0.25">
      <c r="A404" s="254"/>
      <c r="B404" s="208"/>
      <c r="C404" s="224"/>
      <c r="D404" s="224"/>
      <c r="E404" s="224"/>
      <c r="F404" s="224"/>
      <c r="G404" s="224"/>
      <c r="H404" s="224"/>
      <c r="I404" s="1" t="s">
        <v>56</v>
      </c>
      <c r="J404" s="65">
        <v>261</v>
      </c>
      <c r="K404" s="21" t="s">
        <v>255</v>
      </c>
      <c r="L404" s="11"/>
      <c r="M404" s="21"/>
      <c r="N404" s="178">
        <v>163.32</v>
      </c>
      <c r="O404" s="178">
        <v>130.34299999999999</v>
      </c>
      <c r="P404" s="178">
        <v>170.54300000000001</v>
      </c>
      <c r="Q404" s="179"/>
      <c r="R404" s="179">
        <f t="shared" si="23"/>
        <v>464.20600000000002</v>
      </c>
      <c r="S404" s="65"/>
    </row>
    <row r="405" spans="1:19" ht="24.75" customHeight="1" x14ac:dyDescent="0.25">
      <c r="A405" s="254"/>
      <c r="B405" s="227"/>
      <c r="C405" s="224"/>
      <c r="D405" s="224"/>
      <c r="E405" s="224"/>
      <c r="F405" s="224"/>
      <c r="G405" s="224"/>
      <c r="H405" s="224"/>
      <c r="I405" s="1" t="s">
        <v>55</v>
      </c>
      <c r="J405" s="65">
        <v>261</v>
      </c>
      <c r="K405" s="21" t="s">
        <v>255</v>
      </c>
      <c r="L405" s="11"/>
      <c r="M405" s="21"/>
      <c r="N405" s="178">
        <v>7.976</v>
      </c>
      <c r="O405" s="178">
        <v>25.393999999999998</v>
      </c>
      <c r="P405" s="178">
        <v>0.218</v>
      </c>
      <c r="Q405" s="179"/>
      <c r="R405" s="179">
        <f t="shared" si="23"/>
        <v>33.588000000000001</v>
      </c>
      <c r="S405" s="65"/>
    </row>
    <row r="406" spans="1:19" s="157" customFormat="1" ht="15.75" customHeight="1" x14ac:dyDescent="0.25">
      <c r="A406" s="254"/>
      <c r="B406" s="207" t="s">
        <v>190</v>
      </c>
      <c r="C406" s="224"/>
      <c r="D406" s="224"/>
      <c r="E406" s="224"/>
      <c r="F406" s="224"/>
      <c r="G406" s="224"/>
      <c r="H406" s="224"/>
      <c r="I406" s="1" t="s">
        <v>56</v>
      </c>
      <c r="J406" s="65">
        <v>261</v>
      </c>
      <c r="K406" s="21" t="s">
        <v>61</v>
      </c>
      <c r="L406" s="11"/>
      <c r="M406" s="108"/>
      <c r="N406" s="178"/>
      <c r="O406" s="178"/>
      <c r="P406" s="178">
        <v>2.4790000000000001</v>
      </c>
      <c r="Q406" s="179"/>
      <c r="R406" s="179">
        <f t="shared" si="23"/>
        <v>2.4790000000000001</v>
      </c>
      <c r="S406" s="65"/>
    </row>
    <row r="407" spans="1:19" s="157" customFormat="1" x14ac:dyDescent="0.25">
      <c r="A407" s="254"/>
      <c r="B407" s="208"/>
      <c r="C407" s="224"/>
      <c r="D407" s="224"/>
      <c r="E407" s="224"/>
      <c r="F407" s="224"/>
      <c r="G407" s="224"/>
      <c r="H407" s="224"/>
      <c r="I407" s="1" t="s">
        <v>56</v>
      </c>
      <c r="J407" s="65">
        <v>261</v>
      </c>
      <c r="K407" s="21" t="s">
        <v>254</v>
      </c>
      <c r="L407" s="11"/>
      <c r="M407" s="108"/>
      <c r="N407" s="178">
        <v>38.290999999999997</v>
      </c>
      <c r="O407" s="178">
        <v>55.689</v>
      </c>
      <c r="P407" s="178">
        <v>79.287000000000006</v>
      </c>
      <c r="Q407" s="179"/>
      <c r="R407" s="179">
        <f t="shared" si="23"/>
        <v>173.267</v>
      </c>
      <c r="S407" s="65"/>
    </row>
    <row r="408" spans="1:19" s="157" customFormat="1" x14ac:dyDescent="0.25">
      <c r="A408" s="254"/>
      <c r="B408" s="208"/>
      <c r="C408" s="224"/>
      <c r="D408" s="224"/>
      <c r="E408" s="224"/>
      <c r="F408" s="224"/>
      <c r="G408" s="224"/>
      <c r="H408" s="224"/>
      <c r="I408" s="1" t="s">
        <v>55</v>
      </c>
      <c r="J408" s="65">
        <v>261</v>
      </c>
      <c r="K408" s="21" t="s">
        <v>254</v>
      </c>
      <c r="L408" s="11"/>
      <c r="M408" s="108"/>
      <c r="N408" s="178"/>
      <c r="O408" s="178"/>
      <c r="P408" s="178">
        <v>0.56399999999999995</v>
      </c>
      <c r="Q408" s="179"/>
      <c r="R408" s="179">
        <f t="shared" si="23"/>
        <v>0.56399999999999995</v>
      </c>
      <c r="S408" s="65"/>
    </row>
    <row r="409" spans="1:19" s="157" customFormat="1" x14ac:dyDescent="0.25">
      <c r="A409" s="254"/>
      <c r="B409" s="208"/>
      <c r="C409" s="224"/>
      <c r="D409" s="224"/>
      <c r="E409" s="224"/>
      <c r="F409" s="224"/>
      <c r="G409" s="224"/>
      <c r="H409" s="224"/>
      <c r="I409" s="1" t="s">
        <v>56</v>
      </c>
      <c r="J409" s="65">
        <v>261</v>
      </c>
      <c r="K409" s="21" t="s">
        <v>255</v>
      </c>
      <c r="L409" s="11"/>
      <c r="M409" s="21"/>
      <c r="N409" s="178">
        <v>92.658000000000001</v>
      </c>
      <c r="O409" s="178">
        <v>90.721999999999994</v>
      </c>
      <c r="P409" s="178">
        <v>81.718000000000004</v>
      </c>
      <c r="Q409" s="179"/>
      <c r="R409" s="179">
        <f t="shared" si="23"/>
        <v>265.09800000000001</v>
      </c>
      <c r="S409" s="65"/>
    </row>
    <row r="410" spans="1:19" s="157" customFormat="1" ht="30.75" customHeight="1" x14ac:dyDescent="0.25">
      <c r="A410" s="254"/>
      <c r="B410" s="227"/>
      <c r="C410" s="224"/>
      <c r="D410" s="224"/>
      <c r="E410" s="224"/>
      <c r="F410" s="224"/>
      <c r="G410" s="224"/>
      <c r="H410" s="224"/>
      <c r="I410" s="1" t="s">
        <v>55</v>
      </c>
      <c r="J410" s="65">
        <v>261</v>
      </c>
      <c r="K410" s="21" t="s">
        <v>255</v>
      </c>
      <c r="L410" s="11"/>
      <c r="M410" s="21"/>
      <c r="N410" s="178">
        <v>5.5330000000000004</v>
      </c>
      <c r="O410" s="178">
        <v>17.004000000000001</v>
      </c>
      <c r="P410" s="178">
        <v>16.332999999999998</v>
      </c>
      <c r="Q410" s="179"/>
      <c r="R410" s="179">
        <f t="shared" si="23"/>
        <v>38.870000000000005</v>
      </c>
      <c r="S410" s="65"/>
    </row>
    <row r="411" spans="1:19" ht="15.75" customHeight="1" x14ac:dyDescent="0.25">
      <c r="A411" s="254"/>
      <c r="B411" s="207" t="s">
        <v>191</v>
      </c>
      <c r="C411" s="224"/>
      <c r="D411" s="224"/>
      <c r="E411" s="224"/>
      <c r="F411" s="224"/>
      <c r="G411" s="224"/>
      <c r="H411" s="224"/>
      <c r="I411" s="1" t="s">
        <v>56</v>
      </c>
      <c r="J411" s="65">
        <v>261</v>
      </c>
      <c r="K411" s="21" t="s">
        <v>61</v>
      </c>
      <c r="L411" s="11"/>
      <c r="M411" s="16"/>
      <c r="N411" s="178"/>
      <c r="O411" s="178"/>
      <c r="P411" s="178">
        <v>3.2269999999999999</v>
      </c>
      <c r="Q411" s="179"/>
      <c r="R411" s="179">
        <f t="shared" si="23"/>
        <v>3.2269999999999999</v>
      </c>
      <c r="S411" s="65"/>
    </row>
    <row r="412" spans="1:19" x14ac:dyDescent="0.25">
      <c r="A412" s="254"/>
      <c r="B412" s="208"/>
      <c r="C412" s="224"/>
      <c r="D412" s="224"/>
      <c r="E412" s="224"/>
      <c r="F412" s="224"/>
      <c r="G412" s="224"/>
      <c r="H412" s="224"/>
      <c r="I412" s="1" t="s">
        <v>56</v>
      </c>
      <c r="J412" s="65">
        <v>261</v>
      </c>
      <c r="K412" s="21" t="s">
        <v>254</v>
      </c>
      <c r="L412" s="11"/>
      <c r="M412" s="16"/>
      <c r="N412" s="178">
        <v>65.33</v>
      </c>
      <c r="O412" s="178">
        <v>73.850999999999999</v>
      </c>
      <c r="P412" s="178">
        <v>88.674000000000007</v>
      </c>
      <c r="Q412" s="179"/>
      <c r="R412" s="179">
        <f t="shared" si="23"/>
        <v>227.85499999999999</v>
      </c>
      <c r="S412" s="65"/>
    </row>
    <row r="413" spans="1:19" x14ac:dyDescent="0.25">
      <c r="A413" s="254"/>
      <c r="B413" s="208"/>
      <c r="C413" s="224"/>
      <c r="D413" s="224"/>
      <c r="E413" s="224"/>
      <c r="F413" s="224"/>
      <c r="G413" s="224"/>
      <c r="H413" s="224"/>
      <c r="I413" s="1" t="s">
        <v>55</v>
      </c>
      <c r="J413" s="65">
        <v>261</v>
      </c>
      <c r="K413" s="21" t="s">
        <v>254</v>
      </c>
      <c r="L413" s="11"/>
      <c r="M413" s="16"/>
      <c r="N413" s="178"/>
      <c r="O413" s="178"/>
      <c r="P413" s="178"/>
      <c r="Q413" s="179"/>
      <c r="R413" s="179">
        <f t="shared" si="23"/>
        <v>0</v>
      </c>
      <c r="S413" s="65"/>
    </row>
    <row r="414" spans="1:19" x14ac:dyDescent="0.25">
      <c r="A414" s="254"/>
      <c r="B414" s="208"/>
      <c r="C414" s="224"/>
      <c r="D414" s="224"/>
      <c r="E414" s="224"/>
      <c r="F414" s="224"/>
      <c r="G414" s="224"/>
      <c r="H414" s="224"/>
      <c r="I414" s="1" t="s">
        <v>56</v>
      </c>
      <c r="J414" s="65">
        <v>261</v>
      </c>
      <c r="K414" s="21" t="s">
        <v>255</v>
      </c>
      <c r="L414" s="11"/>
      <c r="M414" s="16"/>
      <c r="N414" s="178">
        <v>101.197</v>
      </c>
      <c r="O414" s="178">
        <v>107.886</v>
      </c>
      <c r="P414" s="178">
        <v>106.285</v>
      </c>
      <c r="Q414" s="179"/>
      <c r="R414" s="179">
        <f t="shared" si="23"/>
        <v>315.36799999999999</v>
      </c>
      <c r="S414" s="65"/>
    </row>
    <row r="415" spans="1:19" ht="29.25" customHeight="1" x14ac:dyDescent="0.25">
      <c r="A415" s="254"/>
      <c r="B415" s="227"/>
      <c r="C415" s="224"/>
      <c r="D415" s="224"/>
      <c r="E415" s="224"/>
      <c r="F415" s="224"/>
      <c r="G415" s="224"/>
      <c r="H415" s="224"/>
      <c r="I415" s="1" t="s">
        <v>55</v>
      </c>
      <c r="J415" s="65">
        <v>261</v>
      </c>
      <c r="K415" s="21" t="s">
        <v>255</v>
      </c>
      <c r="L415" s="11"/>
      <c r="M415" s="16"/>
      <c r="N415" s="178">
        <v>5.8319999999999999</v>
      </c>
      <c r="O415" s="178">
        <v>20.132000000000001</v>
      </c>
      <c r="P415" s="178">
        <v>19.259</v>
      </c>
      <c r="Q415" s="179"/>
      <c r="R415" s="179">
        <f t="shared" si="23"/>
        <v>45.222999999999999</v>
      </c>
      <c r="S415" s="65"/>
    </row>
    <row r="416" spans="1:19" x14ac:dyDescent="0.25">
      <c r="A416" s="254"/>
      <c r="B416" s="257" t="s">
        <v>192</v>
      </c>
      <c r="C416" s="224"/>
      <c r="D416" s="224"/>
      <c r="E416" s="224"/>
      <c r="F416" s="224"/>
      <c r="G416" s="224"/>
      <c r="H416" s="224"/>
      <c r="I416" s="1"/>
      <c r="J416" s="65"/>
      <c r="K416" s="21"/>
      <c r="L416" s="11"/>
      <c r="M416" s="46"/>
      <c r="N416" s="181"/>
      <c r="O416" s="181"/>
      <c r="P416" s="181"/>
      <c r="Q416" s="179"/>
      <c r="R416" s="179">
        <f t="shared" si="23"/>
        <v>0</v>
      </c>
      <c r="S416" s="65"/>
    </row>
    <row r="417" spans="1:19" s="157" customFormat="1" x14ac:dyDescent="0.25">
      <c r="A417" s="254"/>
      <c r="B417" s="257"/>
      <c r="C417" s="224"/>
      <c r="D417" s="224"/>
      <c r="E417" s="224"/>
      <c r="F417" s="224"/>
      <c r="G417" s="224"/>
      <c r="H417" s="224"/>
      <c r="I417" s="1" t="s">
        <v>56</v>
      </c>
      <c r="J417" s="65">
        <v>261</v>
      </c>
      <c r="K417" s="21" t="s">
        <v>61</v>
      </c>
      <c r="L417" s="11"/>
      <c r="M417" s="21"/>
      <c r="N417" s="178"/>
      <c r="O417" s="178"/>
      <c r="P417" s="178">
        <v>3.36</v>
      </c>
      <c r="Q417" s="182"/>
      <c r="R417" s="179">
        <f t="shared" si="23"/>
        <v>3.36</v>
      </c>
      <c r="S417" s="65"/>
    </row>
    <row r="418" spans="1:19" s="157" customFormat="1" x14ac:dyDescent="0.25">
      <c r="A418" s="254"/>
      <c r="B418" s="257"/>
      <c r="C418" s="224"/>
      <c r="D418" s="224"/>
      <c r="E418" s="224"/>
      <c r="F418" s="224"/>
      <c r="G418" s="224"/>
      <c r="H418" s="224"/>
      <c r="I418" s="1" t="s">
        <v>56</v>
      </c>
      <c r="J418" s="65">
        <v>261</v>
      </c>
      <c r="K418" s="21" t="s">
        <v>254</v>
      </c>
      <c r="L418" s="11"/>
      <c r="M418" s="21"/>
      <c r="N418" s="178">
        <v>123.307</v>
      </c>
      <c r="O418" s="178">
        <v>108.35899999999999</v>
      </c>
      <c r="P418" s="178">
        <v>105.846</v>
      </c>
      <c r="Q418" s="182"/>
      <c r="R418" s="179">
        <f t="shared" si="23"/>
        <v>337.512</v>
      </c>
      <c r="S418" s="65"/>
    </row>
    <row r="419" spans="1:19" s="157" customFormat="1" x14ac:dyDescent="0.25">
      <c r="A419" s="254"/>
      <c r="B419" s="257"/>
      <c r="C419" s="224"/>
      <c r="D419" s="224"/>
      <c r="E419" s="224"/>
      <c r="F419" s="224"/>
      <c r="G419" s="224"/>
      <c r="H419" s="224"/>
      <c r="I419" s="1" t="s">
        <v>55</v>
      </c>
      <c r="J419" s="65">
        <v>261</v>
      </c>
      <c r="K419" s="21" t="s">
        <v>254</v>
      </c>
      <c r="L419" s="11"/>
      <c r="M419" s="21"/>
      <c r="N419" s="178"/>
      <c r="O419" s="178"/>
      <c r="P419" s="178"/>
      <c r="Q419" s="182"/>
      <c r="R419" s="179">
        <f t="shared" si="23"/>
        <v>0</v>
      </c>
      <c r="S419" s="65"/>
    </row>
    <row r="420" spans="1:19" s="157" customFormat="1" x14ac:dyDescent="0.25">
      <c r="A420" s="254"/>
      <c r="B420" s="257"/>
      <c r="C420" s="224"/>
      <c r="D420" s="224"/>
      <c r="E420" s="224"/>
      <c r="F420" s="224"/>
      <c r="G420" s="224"/>
      <c r="H420" s="224"/>
      <c r="I420" s="1" t="s">
        <v>56</v>
      </c>
      <c r="J420" s="65">
        <v>261</v>
      </c>
      <c r="K420" s="21" t="s">
        <v>255</v>
      </c>
      <c r="L420" s="11"/>
      <c r="M420" s="21"/>
      <c r="N420" s="178"/>
      <c r="O420" s="178">
        <v>47.524000000000001</v>
      </c>
      <c r="P420" s="178">
        <v>63.91</v>
      </c>
      <c r="Q420" s="182"/>
      <c r="R420" s="179">
        <f t="shared" si="23"/>
        <v>111.434</v>
      </c>
      <c r="S420" s="65"/>
    </row>
    <row r="421" spans="1:19" s="157" customFormat="1" x14ac:dyDescent="0.25">
      <c r="A421" s="254"/>
      <c r="B421" s="257"/>
      <c r="C421" s="224"/>
      <c r="D421" s="224"/>
      <c r="E421" s="224"/>
      <c r="F421" s="224"/>
      <c r="G421" s="224"/>
      <c r="H421" s="224"/>
      <c r="I421" s="1" t="s">
        <v>55</v>
      </c>
      <c r="J421" s="65">
        <v>261</v>
      </c>
      <c r="K421" s="21" t="s">
        <v>255</v>
      </c>
      <c r="L421" s="11"/>
      <c r="M421" s="21"/>
      <c r="N421" s="178">
        <v>3.726</v>
      </c>
      <c r="O421" s="178">
        <v>4.8529999999999998</v>
      </c>
      <c r="P421" s="178">
        <v>12.028</v>
      </c>
      <c r="Q421" s="182"/>
      <c r="R421" s="179">
        <f t="shared" si="23"/>
        <v>20.606999999999999</v>
      </c>
      <c r="S421" s="65"/>
    </row>
    <row r="422" spans="1:19" s="158" customFormat="1" ht="15.75" customHeight="1" x14ac:dyDescent="0.25">
      <c r="A422" s="254"/>
      <c r="B422" s="207" t="s">
        <v>193</v>
      </c>
      <c r="C422" s="224"/>
      <c r="D422" s="224"/>
      <c r="E422" s="224"/>
      <c r="F422" s="224"/>
      <c r="G422" s="224"/>
      <c r="H422" s="224"/>
      <c r="I422" s="1" t="s">
        <v>56</v>
      </c>
      <c r="J422" s="65">
        <v>261</v>
      </c>
      <c r="K422" s="21" t="s">
        <v>61</v>
      </c>
      <c r="L422" s="11"/>
      <c r="M422" s="21"/>
      <c r="N422" s="181"/>
      <c r="O422" s="181"/>
      <c r="P422" s="181">
        <v>6.0279999999999996</v>
      </c>
      <c r="Q422" s="179"/>
      <c r="R422" s="179">
        <f t="shared" si="23"/>
        <v>6.0279999999999996</v>
      </c>
      <c r="S422" s="65"/>
    </row>
    <row r="423" spans="1:19" s="158" customFormat="1" x14ac:dyDescent="0.25">
      <c r="A423" s="254"/>
      <c r="B423" s="208"/>
      <c r="C423" s="224"/>
      <c r="D423" s="224"/>
      <c r="E423" s="224"/>
      <c r="F423" s="224"/>
      <c r="G423" s="224"/>
      <c r="H423" s="224"/>
      <c r="I423" s="1" t="s">
        <v>56</v>
      </c>
      <c r="J423" s="65">
        <v>261</v>
      </c>
      <c r="K423" s="21" t="s">
        <v>254</v>
      </c>
      <c r="L423" s="11"/>
      <c r="M423" s="21"/>
      <c r="N423" s="181">
        <v>101.864</v>
      </c>
      <c r="O423" s="181">
        <v>81.061000000000007</v>
      </c>
      <c r="P423" s="181">
        <v>49.594999999999999</v>
      </c>
      <c r="Q423" s="179"/>
      <c r="R423" s="179">
        <f t="shared" si="23"/>
        <v>232.52</v>
      </c>
      <c r="S423" s="65"/>
    </row>
    <row r="424" spans="1:19" s="158" customFormat="1" x14ac:dyDescent="0.25">
      <c r="A424" s="254"/>
      <c r="B424" s="208"/>
      <c r="C424" s="224"/>
      <c r="D424" s="224"/>
      <c r="E424" s="224"/>
      <c r="F424" s="224"/>
      <c r="G424" s="224"/>
      <c r="H424" s="224"/>
      <c r="I424" s="1" t="s">
        <v>55</v>
      </c>
      <c r="J424" s="65">
        <v>261</v>
      </c>
      <c r="K424" s="21" t="s">
        <v>254</v>
      </c>
      <c r="L424" s="11"/>
      <c r="M424" s="21"/>
      <c r="N424" s="181"/>
      <c r="O424" s="181"/>
      <c r="P424" s="181">
        <v>0.42899999999999999</v>
      </c>
      <c r="Q424" s="179"/>
      <c r="R424" s="179">
        <f t="shared" si="23"/>
        <v>0.42899999999999999</v>
      </c>
      <c r="S424" s="65"/>
    </row>
    <row r="425" spans="1:19" s="158" customFormat="1" x14ac:dyDescent="0.25">
      <c r="A425" s="254"/>
      <c r="B425" s="208"/>
      <c r="C425" s="224"/>
      <c r="D425" s="224"/>
      <c r="E425" s="224"/>
      <c r="F425" s="224"/>
      <c r="G425" s="224"/>
      <c r="H425" s="224"/>
      <c r="I425" s="1" t="s">
        <v>56</v>
      </c>
      <c r="J425" s="65">
        <v>261</v>
      </c>
      <c r="K425" s="21" t="s">
        <v>255</v>
      </c>
      <c r="L425" s="11"/>
      <c r="M425" s="21"/>
      <c r="N425" s="181">
        <v>5</v>
      </c>
      <c r="O425" s="181">
        <v>50.652000000000001</v>
      </c>
      <c r="P425" s="181">
        <v>106.60899999999999</v>
      </c>
      <c r="Q425" s="179"/>
      <c r="R425" s="179">
        <f t="shared" si="23"/>
        <v>162.261</v>
      </c>
      <c r="S425" s="65"/>
    </row>
    <row r="426" spans="1:19" s="158" customFormat="1" ht="36" customHeight="1" x14ac:dyDescent="0.25">
      <c r="A426" s="254"/>
      <c r="B426" s="227"/>
      <c r="C426" s="224"/>
      <c r="D426" s="224"/>
      <c r="E426" s="224"/>
      <c r="F426" s="224"/>
      <c r="G426" s="224"/>
      <c r="H426" s="224"/>
      <c r="I426" s="1" t="s">
        <v>55</v>
      </c>
      <c r="J426" s="65">
        <v>261</v>
      </c>
      <c r="K426" s="21" t="s">
        <v>255</v>
      </c>
      <c r="L426" s="11"/>
      <c r="M426" s="21"/>
      <c r="N426" s="181">
        <v>5.8079999999999998</v>
      </c>
      <c r="O426" s="181">
        <v>8.8759999999999994</v>
      </c>
      <c r="P426" s="181">
        <v>18.855</v>
      </c>
      <c r="Q426" s="179"/>
      <c r="R426" s="179">
        <f t="shared" si="23"/>
        <v>33.539000000000001</v>
      </c>
      <c r="S426" s="65"/>
    </row>
    <row r="427" spans="1:19" ht="15.75" customHeight="1" x14ac:dyDescent="0.25">
      <c r="A427" s="254"/>
      <c r="B427" s="207" t="s">
        <v>194</v>
      </c>
      <c r="C427" s="224"/>
      <c r="D427" s="224"/>
      <c r="E427" s="224"/>
      <c r="F427" s="224"/>
      <c r="G427" s="224"/>
      <c r="H427" s="224"/>
      <c r="I427" s="1" t="s">
        <v>56</v>
      </c>
      <c r="J427" s="65">
        <v>261</v>
      </c>
      <c r="K427" s="21" t="s">
        <v>61</v>
      </c>
      <c r="L427" s="11"/>
      <c r="M427" s="21"/>
      <c r="N427" s="181">
        <v>3.8580000000000001</v>
      </c>
      <c r="O427" s="181">
        <v>1.4370000000000001</v>
      </c>
      <c r="P427" s="181">
        <v>7.6879999999999997</v>
      </c>
      <c r="Q427" s="179"/>
      <c r="R427" s="179">
        <f t="shared" si="23"/>
        <v>12.983000000000001</v>
      </c>
      <c r="S427" s="65"/>
    </row>
    <row r="428" spans="1:19" x14ac:dyDescent="0.25">
      <c r="A428" s="254"/>
      <c r="B428" s="208"/>
      <c r="C428" s="224"/>
      <c r="D428" s="224"/>
      <c r="E428" s="224"/>
      <c r="F428" s="224"/>
      <c r="G428" s="224"/>
      <c r="H428" s="224"/>
      <c r="I428" s="1" t="s">
        <v>56</v>
      </c>
      <c r="J428" s="65">
        <v>261</v>
      </c>
      <c r="K428" s="21" t="s">
        <v>254</v>
      </c>
      <c r="L428" s="11"/>
      <c r="M428" s="21"/>
      <c r="N428" s="181">
        <v>49.843000000000004</v>
      </c>
      <c r="O428" s="181">
        <v>65.673000000000002</v>
      </c>
      <c r="P428" s="181">
        <v>109.14100000000001</v>
      </c>
      <c r="Q428" s="179"/>
      <c r="R428" s="179">
        <f t="shared" si="23"/>
        <v>224.65700000000001</v>
      </c>
      <c r="S428" s="65"/>
    </row>
    <row r="429" spans="1:19" x14ac:dyDescent="0.25">
      <c r="A429" s="254"/>
      <c r="B429" s="208"/>
      <c r="C429" s="224"/>
      <c r="D429" s="224"/>
      <c r="E429" s="224"/>
      <c r="F429" s="224"/>
      <c r="G429" s="224"/>
      <c r="H429" s="224"/>
      <c r="I429" s="1" t="s">
        <v>55</v>
      </c>
      <c r="J429" s="65">
        <v>261</v>
      </c>
      <c r="K429" s="21" t="s">
        <v>254</v>
      </c>
      <c r="L429" s="11"/>
      <c r="M429" s="21"/>
      <c r="N429" s="181"/>
      <c r="O429" s="181"/>
      <c r="P429" s="181">
        <v>0.24</v>
      </c>
      <c r="Q429" s="179"/>
      <c r="R429" s="179">
        <f t="shared" si="23"/>
        <v>0.24</v>
      </c>
      <c r="S429" s="65"/>
    </row>
    <row r="430" spans="1:19" x14ac:dyDescent="0.25">
      <c r="A430" s="254"/>
      <c r="B430" s="208"/>
      <c r="C430" s="224"/>
      <c r="D430" s="224"/>
      <c r="E430" s="224"/>
      <c r="F430" s="224"/>
      <c r="G430" s="224"/>
      <c r="H430" s="224"/>
      <c r="I430" s="1" t="s">
        <v>56</v>
      </c>
      <c r="J430" s="65">
        <v>261</v>
      </c>
      <c r="K430" s="21" t="s">
        <v>255</v>
      </c>
      <c r="L430" s="11"/>
      <c r="M430" s="21"/>
      <c r="N430" s="181">
        <v>134.36199999999999</v>
      </c>
      <c r="O430" s="181">
        <v>140.14500000000001</v>
      </c>
      <c r="P430" s="181">
        <v>114.23099999999999</v>
      </c>
      <c r="Q430" s="179"/>
      <c r="R430" s="179">
        <f t="shared" si="23"/>
        <v>388.738</v>
      </c>
      <c r="S430" s="65"/>
    </row>
    <row r="431" spans="1:19" ht="45.75" customHeight="1" x14ac:dyDescent="0.25">
      <c r="A431" s="254"/>
      <c r="B431" s="227"/>
      <c r="C431" s="224"/>
      <c r="D431" s="224"/>
      <c r="E431" s="224"/>
      <c r="F431" s="224"/>
      <c r="G431" s="224"/>
      <c r="H431" s="224"/>
      <c r="I431" s="1" t="s">
        <v>55</v>
      </c>
      <c r="J431" s="65">
        <v>261</v>
      </c>
      <c r="K431" s="21" t="s">
        <v>255</v>
      </c>
      <c r="L431" s="11"/>
      <c r="M431" s="21"/>
      <c r="N431" s="181">
        <v>7.7759999999999998</v>
      </c>
      <c r="O431" s="181">
        <v>27.117000000000001</v>
      </c>
      <c r="P431" s="181">
        <v>32.085999999999999</v>
      </c>
      <c r="Q431" s="179"/>
      <c r="R431" s="179">
        <f t="shared" ref="R431:R478" si="25">SUM(L431:Q431)</f>
        <v>66.978999999999999</v>
      </c>
      <c r="S431" s="65"/>
    </row>
    <row r="432" spans="1:19" s="157" customFormat="1" ht="15.75" customHeight="1" x14ac:dyDescent="0.25">
      <c r="A432" s="254"/>
      <c r="B432" s="207" t="s">
        <v>365</v>
      </c>
      <c r="C432" s="224"/>
      <c r="D432" s="224"/>
      <c r="E432" s="224"/>
      <c r="F432" s="224"/>
      <c r="G432" s="224"/>
      <c r="H432" s="224"/>
      <c r="I432" s="1" t="s">
        <v>56</v>
      </c>
      <c r="J432" s="65">
        <v>261</v>
      </c>
      <c r="K432" s="21" t="s">
        <v>61</v>
      </c>
      <c r="L432" s="11"/>
      <c r="M432" s="46"/>
      <c r="N432" s="178"/>
      <c r="O432" s="178">
        <v>0.42899999999999999</v>
      </c>
      <c r="P432" s="178">
        <v>0.84099999999999997</v>
      </c>
      <c r="Q432" s="179"/>
      <c r="R432" s="179">
        <f t="shared" si="25"/>
        <v>1.27</v>
      </c>
      <c r="S432" s="65"/>
    </row>
    <row r="433" spans="1:19" s="157" customFormat="1" x14ac:dyDescent="0.25">
      <c r="A433" s="254"/>
      <c r="B433" s="208"/>
      <c r="C433" s="224"/>
      <c r="D433" s="224"/>
      <c r="E433" s="224"/>
      <c r="F433" s="224"/>
      <c r="G433" s="224"/>
      <c r="H433" s="224"/>
      <c r="I433" s="1" t="s">
        <v>56</v>
      </c>
      <c r="J433" s="65">
        <v>261</v>
      </c>
      <c r="K433" s="21" t="s">
        <v>254</v>
      </c>
      <c r="L433" s="11"/>
      <c r="M433" s="16"/>
      <c r="N433" s="178">
        <v>106.018</v>
      </c>
      <c r="O433" s="178">
        <v>134.215</v>
      </c>
      <c r="P433" s="178">
        <v>130.78100000000001</v>
      </c>
      <c r="Q433" s="179"/>
      <c r="R433" s="179">
        <f t="shared" si="25"/>
        <v>371.01400000000001</v>
      </c>
      <c r="S433" s="65"/>
    </row>
    <row r="434" spans="1:19" s="157" customFormat="1" x14ac:dyDescent="0.25">
      <c r="A434" s="254"/>
      <c r="B434" s="208"/>
      <c r="C434" s="224"/>
      <c r="D434" s="224"/>
      <c r="E434" s="224"/>
      <c r="F434" s="224"/>
      <c r="G434" s="224"/>
      <c r="H434" s="224"/>
      <c r="I434" s="1" t="s">
        <v>55</v>
      </c>
      <c r="J434" s="65">
        <v>261</v>
      </c>
      <c r="K434" s="21" t="s">
        <v>254</v>
      </c>
      <c r="L434" s="11"/>
      <c r="M434" s="16"/>
      <c r="N434" s="178"/>
      <c r="O434" s="178"/>
      <c r="P434" s="178">
        <v>1.163</v>
      </c>
      <c r="Q434" s="179"/>
      <c r="R434" s="179">
        <f t="shared" si="25"/>
        <v>1.163</v>
      </c>
      <c r="S434" s="65"/>
    </row>
    <row r="435" spans="1:19" s="157" customFormat="1" x14ac:dyDescent="0.25">
      <c r="A435" s="254"/>
      <c r="B435" s="208"/>
      <c r="C435" s="224"/>
      <c r="D435" s="224"/>
      <c r="E435" s="224"/>
      <c r="F435" s="224"/>
      <c r="G435" s="224"/>
      <c r="H435" s="224"/>
      <c r="I435" s="1" t="s">
        <v>56</v>
      </c>
      <c r="J435" s="65">
        <v>261</v>
      </c>
      <c r="K435" s="21" t="s">
        <v>255</v>
      </c>
      <c r="L435" s="11"/>
      <c r="M435" s="16"/>
      <c r="N435" s="178">
        <v>123.685</v>
      </c>
      <c r="O435" s="178">
        <v>125.078</v>
      </c>
      <c r="P435" s="178">
        <v>160.316</v>
      </c>
      <c r="Q435" s="179"/>
      <c r="R435" s="179">
        <f t="shared" si="25"/>
        <v>409.07900000000001</v>
      </c>
      <c r="S435" s="65"/>
    </row>
    <row r="436" spans="1:19" s="157" customFormat="1" ht="28.5" customHeight="1" x14ac:dyDescent="0.25">
      <c r="A436" s="254"/>
      <c r="B436" s="227"/>
      <c r="C436" s="224"/>
      <c r="D436" s="224"/>
      <c r="E436" s="224"/>
      <c r="F436" s="224"/>
      <c r="G436" s="224"/>
      <c r="H436" s="224"/>
      <c r="I436" s="1" t="s">
        <v>55</v>
      </c>
      <c r="J436" s="65">
        <v>261</v>
      </c>
      <c r="K436" s="21" t="s">
        <v>255</v>
      </c>
      <c r="L436" s="11"/>
      <c r="M436" s="16"/>
      <c r="N436" s="178">
        <v>7.2610000000000001</v>
      </c>
      <c r="O436" s="178">
        <v>24.526</v>
      </c>
      <c r="P436" s="178">
        <v>32.863</v>
      </c>
      <c r="Q436" s="179"/>
      <c r="R436" s="179">
        <f t="shared" si="25"/>
        <v>64.650000000000006</v>
      </c>
      <c r="S436" s="65"/>
    </row>
    <row r="437" spans="1:19" ht="15.75" customHeight="1" x14ac:dyDescent="0.25">
      <c r="A437" s="254"/>
      <c r="B437" s="207" t="s">
        <v>309</v>
      </c>
      <c r="C437" s="224"/>
      <c r="D437" s="224"/>
      <c r="E437" s="224"/>
      <c r="F437" s="224"/>
      <c r="G437" s="224"/>
      <c r="H437" s="224"/>
      <c r="I437" s="1" t="s">
        <v>56</v>
      </c>
      <c r="J437" s="65">
        <v>261</v>
      </c>
      <c r="K437" s="21" t="s">
        <v>61</v>
      </c>
      <c r="L437" s="11"/>
      <c r="M437" s="21"/>
      <c r="N437" s="178"/>
      <c r="O437" s="178">
        <v>3.6999999999999998E-2</v>
      </c>
      <c r="P437" s="178">
        <v>0.54</v>
      </c>
      <c r="Q437" s="179"/>
      <c r="R437" s="179">
        <f>M437+N437+O437+P437</f>
        <v>0.57700000000000007</v>
      </c>
      <c r="S437" s="65"/>
    </row>
    <row r="438" spans="1:19" x14ac:dyDescent="0.25">
      <c r="A438" s="254"/>
      <c r="B438" s="208"/>
      <c r="C438" s="224"/>
      <c r="D438" s="224"/>
      <c r="E438" s="224"/>
      <c r="F438" s="224"/>
      <c r="G438" s="224"/>
      <c r="H438" s="224"/>
      <c r="I438" s="1" t="s">
        <v>56</v>
      </c>
      <c r="J438" s="65">
        <v>261</v>
      </c>
      <c r="K438" s="21" t="s">
        <v>254</v>
      </c>
      <c r="L438" s="11"/>
      <c r="M438" s="21"/>
      <c r="N438" s="178">
        <v>54.677</v>
      </c>
      <c r="O438" s="178">
        <v>64.055999999999997</v>
      </c>
      <c r="P438" s="178">
        <v>69.811999999999998</v>
      </c>
      <c r="Q438" s="179"/>
      <c r="R438" s="179">
        <f t="shared" ref="R438:R441" si="26">M438+N438+O438+P438</f>
        <v>188.54500000000002</v>
      </c>
      <c r="S438" s="65"/>
    </row>
    <row r="439" spans="1:19" x14ac:dyDescent="0.25">
      <c r="A439" s="254"/>
      <c r="B439" s="208"/>
      <c r="C439" s="224"/>
      <c r="D439" s="224"/>
      <c r="E439" s="224"/>
      <c r="F439" s="224"/>
      <c r="G439" s="224"/>
      <c r="H439" s="224"/>
      <c r="I439" s="1" t="s">
        <v>55</v>
      </c>
      <c r="J439" s="65">
        <v>261</v>
      </c>
      <c r="K439" s="21" t="s">
        <v>254</v>
      </c>
      <c r="L439" s="11"/>
      <c r="M439" s="21"/>
      <c r="N439" s="178"/>
      <c r="O439" s="178"/>
      <c r="P439" s="178"/>
      <c r="Q439" s="179"/>
      <c r="R439" s="179">
        <f t="shared" si="26"/>
        <v>0</v>
      </c>
      <c r="S439" s="65"/>
    </row>
    <row r="440" spans="1:19" x14ac:dyDescent="0.25">
      <c r="A440" s="254"/>
      <c r="B440" s="208"/>
      <c r="C440" s="224"/>
      <c r="D440" s="224"/>
      <c r="E440" s="224"/>
      <c r="F440" s="224"/>
      <c r="G440" s="224"/>
      <c r="H440" s="224"/>
      <c r="I440" s="1" t="s">
        <v>56</v>
      </c>
      <c r="J440" s="65">
        <v>261</v>
      </c>
      <c r="K440" s="21" t="s">
        <v>255</v>
      </c>
      <c r="L440" s="11"/>
      <c r="M440" s="21"/>
      <c r="N440" s="178">
        <v>49.475000000000001</v>
      </c>
      <c r="O440" s="178">
        <v>52.442999999999998</v>
      </c>
      <c r="P440" s="178">
        <v>46.119</v>
      </c>
      <c r="Q440" s="179"/>
      <c r="R440" s="179">
        <f t="shared" si="26"/>
        <v>148.03700000000001</v>
      </c>
      <c r="S440" s="65"/>
    </row>
    <row r="441" spans="1:19" ht="38.25" customHeight="1" x14ac:dyDescent="0.25">
      <c r="A441" s="254"/>
      <c r="B441" s="227"/>
      <c r="C441" s="224"/>
      <c r="D441" s="224"/>
      <c r="E441" s="224"/>
      <c r="F441" s="224"/>
      <c r="G441" s="224"/>
      <c r="H441" s="224"/>
      <c r="I441" s="1" t="s">
        <v>55</v>
      </c>
      <c r="J441" s="65">
        <v>261</v>
      </c>
      <c r="K441" s="21" t="s">
        <v>255</v>
      </c>
      <c r="L441" s="11"/>
      <c r="M441" s="21"/>
      <c r="N441" s="178">
        <v>6.3789999999999996</v>
      </c>
      <c r="O441" s="178">
        <v>11.22</v>
      </c>
      <c r="P441" s="178">
        <v>11.244</v>
      </c>
      <c r="Q441" s="179"/>
      <c r="R441" s="179">
        <f t="shared" si="26"/>
        <v>28.843</v>
      </c>
      <c r="S441" s="65"/>
    </row>
    <row r="442" spans="1:19" s="157" customFormat="1" ht="15.75" customHeight="1" x14ac:dyDescent="0.25">
      <c r="A442" s="254"/>
      <c r="B442" s="207" t="s">
        <v>331</v>
      </c>
      <c r="C442" s="224"/>
      <c r="D442" s="224"/>
      <c r="E442" s="224"/>
      <c r="F442" s="224"/>
      <c r="G442" s="224"/>
      <c r="H442" s="224"/>
      <c r="I442" s="1" t="s">
        <v>56</v>
      </c>
      <c r="J442" s="65">
        <v>261</v>
      </c>
      <c r="K442" s="21" t="s">
        <v>61</v>
      </c>
      <c r="L442" s="11"/>
      <c r="M442" s="21"/>
      <c r="N442" s="181"/>
      <c r="O442" s="181"/>
      <c r="P442" s="181"/>
      <c r="Q442" s="179"/>
      <c r="R442" s="179">
        <f t="shared" si="25"/>
        <v>0</v>
      </c>
      <c r="S442" s="65"/>
    </row>
    <row r="443" spans="1:19" s="157" customFormat="1" x14ac:dyDescent="0.25">
      <c r="A443" s="254"/>
      <c r="B443" s="208"/>
      <c r="C443" s="224"/>
      <c r="D443" s="224"/>
      <c r="E443" s="224"/>
      <c r="F443" s="224"/>
      <c r="G443" s="224"/>
      <c r="H443" s="224"/>
      <c r="I443" s="1" t="s">
        <v>56</v>
      </c>
      <c r="J443" s="65">
        <v>261</v>
      </c>
      <c r="K443" s="21" t="s">
        <v>254</v>
      </c>
      <c r="L443" s="11"/>
      <c r="M443" s="21"/>
      <c r="N443" s="181">
        <v>18.783000000000001</v>
      </c>
      <c r="O443" s="181">
        <v>24.696999999999999</v>
      </c>
      <c r="P443" s="181">
        <v>27.16</v>
      </c>
      <c r="Q443" s="179"/>
      <c r="R443" s="179">
        <f t="shared" si="25"/>
        <v>70.64</v>
      </c>
      <c r="S443" s="65"/>
    </row>
    <row r="444" spans="1:19" s="157" customFormat="1" x14ac:dyDescent="0.25">
      <c r="A444" s="254"/>
      <c r="B444" s="208"/>
      <c r="C444" s="224"/>
      <c r="D444" s="224"/>
      <c r="E444" s="224"/>
      <c r="F444" s="224"/>
      <c r="G444" s="224"/>
      <c r="H444" s="224"/>
      <c r="I444" s="1" t="s">
        <v>55</v>
      </c>
      <c r="J444" s="65">
        <v>261</v>
      </c>
      <c r="K444" s="21" t="s">
        <v>254</v>
      </c>
      <c r="L444" s="11"/>
      <c r="M444" s="21"/>
      <c r="N444" s="181"/>
      <c r="O444" s="181"/>
      <c r="P444" s="181">
        <v>0.30499999999999999</v>
      </c>
      <c r="Q444" s="179"/>
      <c r="R444" s="179">
        <f t="shared" si="25"/>
        <v>0.30499999999999999</v>
      </c>
      <c r="S444" s="65"/>
    </row>
    <row r="445" spans="1:19" s="157" customFormat="1" x14ac:dyDescent="0.25">
      <c r="A445" s="254"/>
      <c r="B445" s="208"/>
      <c r="C445" s="224"/>
      <c r="D445" s="224"/>
      <c r="E445" s="224"/>
      <c r="F445" s="224"/>
      <c r="G445" s="224"/>
      <c r="H445" s="224"/>
      <c r="I445" s="1" t="s">
        <v>56</v>
      </c>
      <c r="J445" s="65">
        <v>261</v>
      </c>
      <c r="K445" s="21" t="s">
        <v>255</v>
      </c>
      <c r="L445" s="11"/>
      <c r="M445" s="21"/>
      <c r="N445" s="181">
        <v>44.968000000000004</v>
      </c>
      <c r="O445" s="181">
        <v>45.505000000000003</v>
      </c>
      <c r="P445" s="181">
        <v>45.941000000000003</v>
      </c>
      <c r="Q445" s="179"/>
      <c r="R445" s="179">
        <f t="shared" si="25"/>
        <v>136.41400000000002</v>
      </c>
      <c r="S445" s="65"/>
    </row>
    <row r="446" spans="1:19" s="157" customFormat="1" ht="39.75" customHeight="1" x14ac:dyDescent="0.25">
      <c r="A446" s="254"/>
      <c r="B446" s="227"/>
      <c r="C446" s="224"/>
      <c r="D446" s="224"/>
      <c r="E446" s="224"/>
      <c r="F446" s="224"/>
      <c r="G446" s="224"/>
      <c r="H446" s="224"/>
      <c r="I446" s="1" t="s">
        <v>55</v>
      </c>
      <c r="J446" s="65">
        <v>261</v>
      </c>
      <c r="K446" s="21" t="s">
        <v>255</v>
      </c>
      <c r="L446" s="11"/>
      <c r="M446" s="21"/>
      <c r="N446" s="181">
        <v>2.5920000000000001</v>
      </c>
      <c r="O446" s="181">
        <v>8.5619999999999994</v>
      </c>
      <c r="P446" s="181">
        <v>8.7200000000000006</v>
      </c>
      <c r="Q446" s="179"/>
      <c r="R446" s="179">
        <f t="shared" si="25"/>
        <v>19.874000000000002</v>
      </c>
      <c r="S446" s="65"/>
    </row>
    <row r="447" spans="1:19" ht="15.75" customHeight="1" x14ac:dyDescent="0.25">
      <c r="A447" s="254"/>
      <c r="B447" s="207" t="s">
        <v>310</v>
      </c>
      <c r="C447" s="224"/>
      <c r="D447" s="224"/>
      <c r="E447" s="224"/>
      <c r="F447" s="224"/>
      <c r="G447" s="224"/>
      <c r="H447" s="224"/>
      <c r="I447" s="1" t="s">
        <v>56</v>
      </c>
      <c r="J447" s="65">
        <v>261</v>
      </c>
      <c r="K447" s="21" t="s">
        <v>61</v>
      </c>
      <c r="L447" s="11"/>
      <c r="M447" s="21"/>
      <c r="N447" s="178"/>
      <c r="O447" s="178"/>
      <c r="P447" s="178">
        <v>1.6970000000000001</v>
      </c>
      <c r="Q447" s="179"/>
      <c r="R447" s="179">
        <f>M447+N447+O447+P447+Q447</f>
        <v>1.6970000000000001</v>
      </c>
      <c r="S447" s="65"/>
    </row>
    <row r="448" spans="1:19" x14ac:dyDescent="0.25">
      <c r="A448" s="254"/>
      <c r="B448" s="208"/>
      <c r="C448" s="224"/>
      <c r="D448" s="224"/>
      <c r="E448" s="224"/>
      <c r="F448" s="224"/>
      <c r="G448" s="224"/>
      <c r="H448" s="224"/>
      <c r="I448" s="1" t="s">
        <v>56</v>
      </c>
      <c r="J448" s="65">
        <v>261</v>
      </c>
      <c r="K448" s="21" t="s">
        <v>254</v>
      </c>
      <c r="L448" s="11"/>
      <c r="M448" s="21"/>
      <c r="N448" s="178">
        <v>29.366</v>
      </c>
      <c r="O448" s="178">
        <v>63.256999999999998</v>
      </c>
      <c r="P448" s="178">
        <v>83.533000000000001</v>
      </c>
      <c r="Q448" s="179"/>
      <c r="R448" s="179">
        <f t="shared" ref="R448:R451" si="27">M448+N448+O448+P448+Q448</f>
        <v>176.15600000000001</v>
      </c>
      <c r="S448" s="65"/>
    </row>
    <row r="449" spans="1:19" x14ac:dyDescent="0.25">
      <c r="A449" s="254"/>
      <c r="B449" s="208"/>
      <c r="C449" s="224"/>
      <c r="D449" s="224"/>
      <c r="E449" s="224"/>
      <c r="F449" s="224"/>
      <c r="G449" s="224"/>
      <c r="H449" s="224"/>
      <c r="I449" s="1" t="s">
        <v>55</v>
      </c>
      <c r="J449" s="65">
        <v>261</v>
      </c>
      <c r="K449" s="21" t="s">
        <v>254</v>
      </c>
      <c r="L449" s="11"/>
      <c r="M449" s="21"/>
      <c r="N449" s="178"/>
      <c r="O449" s="178"/>
      <c r="P449" s="178">
        <v>0.56399999999999995</v>
      </c>
      <c r="Q449" s="179"/>
      <c r="R449" s="179">
        <f t="shared" si="27"/>
        <v>0.56399999999999995</v>
      </c>
      <c r="S449" s="65"/>
    </row>
    <row r="450" spans="1:19" x14ac:dyDescent="0.25">
      <c r="A450" s="254"/>
      <c r="B450" s="208"/>
      <c r="C450" s="224"/>
      <c r="D450" s="224"/>
      <c r="E450" s="224"/>
      <c r="F450" s="224"/>
      <c r="G450" s="224"/>
      <c r="H450" s="224"/>
      <c r="I450" s="1" t="s">
        <v>56</v>
      </c>
      <c r="J450" s="65">
        <v>261</v>
      </c>
      <c r="K450" s="21" t="s">
        <v>255</v>
      </c>
      <c r="L450" s="11"/>
      <c r="M450" s="21"/>
      <c r="N450" s="178">
        <v>101.197</v>
      </c>
      <c r="O450" s="178">
        <v>91.457999999999998</v>
      </c>
      <c r="P450" s="178">
        <v>86.608999999999995</v>
      </c>
      <c r="Q450" s="179"/>
      <c r="R450" s="179">
        <f t="shared" si="27"/>
        <v>279.26400000000001</v>
      </c>
      <c r="S450" s="65"/>
    </row>
    <row r="451" spans="1:19" ht="41.25" customHeight="1" x14ac:dyDescent="0.25">
      <c r="A451" s="254"/>
      <c r="B451" s="227"/>
      <c r="C451" s="224"/>
      <c r="D451" s="224"/>
      <c r="E451" s="224"/>
      <c r="F451" s="224"/>
      <c r="G451" s="224"/>
      <c r="H451" s="224"/>
      <c r="I451" s="1" t="s">
        <v>55</v>
      </c>
      <c r="J451" s="65">
        <v>261</v>
      </c>
      <c r="K451" s="21" t="s">
        <v>255</v>
      </c>
      <c r="L451" s="11"/>
      <c r="M451" s="21"/>
      <c r="N451" s="178">
        <v>6.165</v>
      </c>
      <c r="O451" s="178">
        <v>19.884</v>
      </c>
      <c r="P451" s="178">
        <v>19.484999999999999</v>
      </c>
      <c r="Q451" s="179"/>
      <c r="R451" s="179">
        <f t="shared" si="27"/>
        <v>45.533999999999999</v>
      </c>
      <c r="S451" s="65"/>
    </row>
    <row r="452" spans="1:19" s="166" customFormat="1" x14ac:dyDescent="0.25">
      <c r="A452" s="159"/>
      <c r="B452" s="160">
        <v>13</v>
      </c>
      <c r="C452" s="265" t="s">
        <v>13</v>
      </c>
      <c r="D452" s="265"/>
      <c r="E452" s="265"/>
      <c r="F452" s="265"/>
      <c r="G452" s="265"/>
      <c r="H452" s="265"/>
      <c r="I452" s="161"/>
      <c r="J452" s="162"/>
      <c r="K452" s="163"/>
      <c r="L452" s="164"/>
      <c r="M452" s="165">
        <f>SUM(M387:M451)</f>
        <v>0</v>
      </c>
      <c r="N452" s="183">
        <f>SUM(N388:N451)</f>
        <v>1835.422</v>
      </c>
      <c r="O452" s="183">
        <f t="shared" ref="O452:Q452" si="28">SUM(O388:O451)</f>
        <v>2149.694</v>
      </c>
      <c r="P452" s="183">
        <f t="shared" si="28"/>
        <v>2650.0339999999992</v>
      </c>
      <c r="Q452" s="183">
        <f t="shared" si="28"/>
        <v>0</v>
      </c>
      <c r="R452" s="184">
        <f>SUM(R387:R451)</f>
        <v>6635.1500000000005</v>
      </c>
      <c r="S452" s="162"/>
    </row>
    <row r="453" spans="1:19" x14ac:dyDescent="0.25">
      <c r="A453" s="258">
        <v>11</v>
      </c>
      <c r="B453" s="243" t="s">
        <v>167</v>
      </c>
      <c r="C453" s="223" t="s">
        <v>31</v>
      </c>
      <c r="D453" s="212" t="s">
        <v>12</v>
      </c>
      <c r="E453" s="214" t="s">
        <v>314</v>
      </c>
      <c r="F453" s="223" t="s">
        <v>288</v>
      </c>
      <c r="G453" s="223" t="s">
        <v>311</v>
      </c>
      <c r="H453" s="223" t="s">
        <v>317</v>
      </c>
      <c r="I453" s="64" t="s">
        <v>55</v>
      </c>
      <c r="J453" s="65">
        <v>124</v>
      </c>
      <c r="K453" s="2" t="s">
        <v>543</v>
      </c>
      <c r="L453" s="16"/>
      <c r="M453" s="16"/>
      <c r="N453" s="188"/>
      <c r="O453" s="188">
        <v>0.16</v>
      </c>
      <c r="P453" s="188">
        <v>0.189</v>
      </c>
      <c r="Q453" s="189"/>
      <c r="R453" s="17">
        <f>SUM(L453:Q453)</f>
        <v>0.34899999999999998</v>
      </c>
      <c r="S453" s="1"/>
    </row>
    <row r="454" spans="1:19" x14ac:dyDescent="0.25">
      <c r="A454" s="258"/>
      <c r="B454" s="244"/>
      <c r="C454" s="224"/>
      <c r="D454" s="212"/>
      <c r="E454" s="214"/>
      <c r="F454" s="224"/>
      <c r="G454" s="224"/>
      <c r="H454" s="224"/>
      <c r="I454" s="64" t="s">
        <v>56</v>
      </c>
      <c r="J454" s="65">
        <v>124</v>
      </c>
      <c r="K454" s="2" t="s">
        <v>544</v>
      </c>
      <c r="L454" s="16"/>
      <c r="M454" s="16"/>
      <c r="N454" s="188">
        <v>54.204999999999998</v>
      </c>
      <c r="O454" s="188">
        <v>57.23</v>
      </c>
      <c r="P454" s="188">
        <v>60.634</v>
      </c>
      <c r="Q454" s="189">
        <v>31.550999999999998</v>
      </c>
      <c r="R454" s="17">
        <f t="shared" si="25"/>
        <v>203.62</v>
      </c>
      <c r="S454" s="1"/>
    </row>
    <row r="455" spans="1:19" x14ac:dyDescent="0.25">
      <c r="A455" s="258"/>
      <c r="B455" s="244"/>
      <c r="C455" s="224"/>
      <c r="D455" s="212"/>
      <c r="E455" s="214"/>
      <c r="F455" s="224"/>
      <c r="G455" s="224"/>
      <c r="H455" s="224"/>
      <c r="I455" s="64" t="s">
        <v>56</v>
      </c>
      <c r="J455" s="65">
        <v>124</v>
      </c>
      <c r="K455" s="64" t="s">
        <v>525</v>
      </c>
      <c r="L455" s="16"/>
      <c r="M455" s="16"/>
      <c r="N455" s="64"/>
      <c r="O455" s="188">
        <v>0.35</v>
      </c>
      <c r="P455" s="188">
        <v>2.73</v>
      </c>
      <c r="Q455" s="189">
        <v>3.3980000000000001</v>
      </c>
      <c r="R455" s="17">
        <f t="shared" si="25"/>
        <v>6.4779999999999998</v>
      </c>
      <c r="S455" s="1"/>
    </row>
    <row r="456" spans="1:19" x14ac:dyDescent="0.25">
      <c r="A456" s="258"/>
      <c r="B456" s="244"/>
      <c r="C456" s="224"/>
      <c r="D456" s="212"/>
      <c r="E456" s="214"/>
      <c r="F456" s="224"/>
      <c r="G456" s="224"/>
      <c r="H456" s="224"/>
      <c r="I456" s="64" t="s">
        <v>55</v>
      </c>
      <c r="J456" s="65"/>
      <c r="K456" s="64" t="s">
        <v>526</v>
      </c>
      <c r="L456" s="16"/>
      <c r="M456" s="16"/>
      <c r="N456" s="64"/>
      <c r="O456" s="188">
        <v>7.4999999999999997E-2</v>
      </c>
      <c r="P456" s="188">
        <v>8.7999999999999995E-2</v>
      </c>
      <c r="Q456" s="189"/>
      <c r="R456" s="17">
        <f t="shared" si="25"/>
        <v>0.16299999999999998</v>
      </c>
      <c r="S456" s="1"/>
    </row>
    <row r="457" spans="1:19" x14ac:dyDescent="0.25">
      <c r="A457" s="258"/>
      <c r="B457" s="244"/>
      <c r="C457" s="224"/>
      <c r="D457" s="212"/>
      <c r="E457" s="214"/>
      <c r="F457" s="224"/>
      <c r="G457" s="224"/>
      <c r="H457" s="224"/>
      <c r="I457" s="64" t="s">
        <v>56</v>
      </c>
      <c r="J457" s="65">
        <v>124</v>
      </c>
      <c r="K457" s="2" t="s">
        <v>527</v>
      </c>
      <c r="L457" s="16"/>
      <c r="M457" s="16"/>
      <c r="N457" s="188">
        <v>26.254000000000001</v>
      </c>
      <c r="O457" s="188">
        <v>30.158000000000001</v>
      </c>
      <c r="P457" s="188">
        <v>34.881999999999998</v>
      </c>
      <c r="Q457" s="189">
        <v>21.402999999999999</v>
      </c>
      <c r="R457" s="17">
        <f t="shared" si="25"/>
        <v>112.697</v>
      </c>
      <c r="S457" s="1"/>
    </row>
    <row r="458" spans="1:19" x14ac:dyDescent="0.25">
      <c r="A458" s="258"/>
      <c r="B458" s="244"/>
      <c r="C458" s="224"/>
      <c r="D458" s="212"/>
      <c r="E458" s="214"/>
      <c r="F458" s="224"/>
      <c r="G458" s="224"/>
      <c r="H458" s="224"/>
      <c r="I458" s="64" t="s">
        <v>56</v>
      </c>
      <c r="J458" s="65">
        <v>124</v>
      </c>
      <c r="K458" s="2" t="s">
        <v>528</v>
      </c>
      <c r="L458" s="16"/>
      <c r="M458" s="16"/>
      <c r="N458" s="188"/>
      <c r="O458" s="188">
        <v>1.502</v>
      </c>
      <c r="P458" s="188"/>
      <c r="Q458" s="189">
        <v>4.2000000000000003E-2</v>
      </c>
      <c r="R458" s="17">
        <f t="shared" si="25"/>
        <v>1.544</v>
      </c>
      <c r="S458" s="1"/>
    </row>
    <row r="459" spans="1:19" x14ac:dyDescent="0.25">
      <c r="A459" s="258"/>
      <c r="B459" s="244"/>
      <c r="C459" s="224"/>
      <c r="D459" s="212"/>
      <c r="E459" s="214"/>
      <c r="F459" s="224"/>
      <c r="G459" s="224"/>
      <c r="H459" s="224"/>
      <c r="I459" s="64" t="s">
        <v>56</v>
      </c>
      <c r="J459" s="65">
        <v>124</v>
      </c>
      <c r="K459" s="2" t="s">
        <v>529</v>
      </c>
      <c r="L459" s="16"/>
      <c r="M459" s="16"/>
      <c r="N459" s="188">
        <v>5.0430000000000001</v>
      </c>
      <c r="O459" s="188">
        <v>2.08</v>
      </c>
      <c r="P459" s="188">
        <v>4.008</v>
      </c>
      <c r="Q459" s="189">
        <v>1</v>
      </c>
      <c r="R459" s="17">
        <f t="shared" si="25"/>
        <v>12.131</v>
      </c>
      <c r="S459" s="1"/>
    </row>
    <row r="460" spans="1:19" x14ac:dyDescent="0.25">
      <c r="A460" s="258"/>
      <c r="B460" s="244"/>
      <c r="C460" s="224"/>
      <c r="D460" s="212"/>
      <c r="E460" s="214"/>
      <c r="F460" s="224"/>
      <c r="G460" s="224"/>
      <c r="H460" s="224"/>
      <c r="I460" s="64" t="s">
        <v>56</v>
      </c>
      <c r="J460" s="65">
        <v>124</v>
      </c>
      <c r="K460" s="2" t="s">
        <v>530</v>
      </c>
      <c r="L460" s="16"/>
      <c r="M460" s="16"/>
      <c r="N460" s="188"/>
      <c r="O460" s="188">
        <v>25.260999999999999</v>
      </c>
      <c r="P460" s="188">
        <v>3</v>
      </c>
      <c r="Q460" s="189"/>
      <c r="R460" s="17">
        <f t="shared" si="25"/>
        <v>28.260999999999999</v>
      </c>
      <c r="S460" s="1"/>
    </row>
    <row r="461" spans="1:19" x14ac:dyDescent="0.25">
      <c r="A461" s="258"/>
      <c r="B461" s="244"/>
      <c r="C461" s="224"/>
      <c r="D461" s="212"/>
      <c r="E461" s="214"/>
      <c r="F461" s="224"/>
      <c r="G461" s="224"/>
      <c r="H461" s="224"/>
      <c r="I461" s="64" t="s">
        <v>56</v>
      </c>
      <c r="J461" s="65">
        <v>124</v>
      </c>
      <c r="K461" s="2" t="s">
        <v>531</v>
      </c>
      <c r="L461" s="16"/>
      <c r="M461" s="16"/>
      <c r="N461" s="188"/>
      <c r="O461" s="188"/>
      <c r="P461" s="188"/>
      <c r="Q461" s="189">
        <v>0.85</v>
      </c>
      <c r="R461" s="17">
        <f t="shared" si="25"/>
        <v>0.85</v>
      </c>
      <c r="S461" s="1"/>
    </row>
    <row r="462" spans="1:19" x14ac:dyDescent="0.25">
      <c r="A462" s="258"/>
      <c r="B462" s="244"/>
      <c r="C462" s="224"/>
      <c r="D462" s="212"/>
      <c r="E462" s="214"/>
      <c r="F462" s="224"/>
      <c r="G462" s="224"/>
      <c r="H462" s="224"/>
      <c r="I462" s="64" t="s">
        <v>56</v>
      </c>
      <c r="J462" s="65">
        <v>124</v>
      </c>
      <c r="K462" s="2" t="s">
        <v>532</v>
      </c>
      <c r="L462" s="16"/>
      <c r="M462" s="16"/>
      <c r="N462" s="188">
        <v>4.718</v>
      </c>
      <c r="O462" s="188">
        <v>1.2</v>
      </c>
      <c r="P462" s="188">
        <v>3.218</v>
      </c>
      <c r="Q462" s="189"/>
      <c r="R462" s="17">
        <f t="shared" si="25"/>
        <v>9.1359999999999992</v>
      </c>
      <c r="S462" s="1"/>
    </row>
    <row r="463" spans="1:19" x14ac:dyDescent="0.25">
      <c r="A463" s="258"/>
      <c r="B463" s="244"/>
      <c r="C463" s="224"/>
      <c r="D463" s="212"/>
      <c r="E463" s="214"/>
      <c r="F463" s="224"/>
      <c r="G463" s="224"/>
      <c r="H463" s="224"/>
      <c r="I463" s="64" t="s">
        <v>56</v>
      </c>
      <c r="J463" s="65">
        <v>124</v>
      </c>
      <c r="K463" s="2" t="s">
        <v>546</v>
      </c>
      <c r="L463" s="16"/>
      <c r="M463" s="16"/>
      <c r="N463" s="188">
        <v>6.2050000000000001</v>
      </c>
      <c r="O463" s="188"/>
      <c r="P463" s="188"/>
      <c r="Q463" s="189"/>
      <c r="R463" s="17">
        <f t="shared" si="25"/>
        <v>6.2050000000000001</v>
      </c>
      <c r="S463" s="1"/>
    </row>
    <row r="464" spans="1:19" x14ac:dyDescent="0.25">
      <c r="A464" s="258"/>
      <c r="B464" s="244"/>
      <c r="C464" s="224"/>
      <c r="D464" s="212"/>
      <c r="E464" s="214"/>
      <c r="F464" s="224"/>
      <c r="G464" s="224"/>
      <c r="H464" s="224"/>
      <c r="I464" s="64" t="s">
        <v>56</v>
      </c>
      <c r="J464" s="65">
        <v>124</v>
      </c>
      <c r="K464" s="2" t="s">
        <v>534</v>
      </c>
      <c r="L464" s="16"/>
      <c r="M464" s="16"/>
      <c r="N464" s="188"/>
      <c r="O464" s="188">
        <v>2.9910000000000001</v>
      </c>
      <c r="P464" s="188">
        <v>12.2</v>
      </c>
      <c r="Q464" s="189"/>
      <c r="R464" s="17">
        <f t="shared" si="25"/>
        <v>15.190999999999999</v>
      </c>
      <c r="S464" s="1"/>
    </row>
    <row r="465" spans="1:19" x14ac:dyDescent="0.25">
      <c r="A465" s="258"/>
      <c r="B465" s="244"/>
      <c r="C465" s="224"/>
      <c r="D465" s="212"/>
      <c r="E465" s="214"/>
      <c r="F465" s="224"/>
      <c r="G465" s="224"/>
      <c r="H465" s="224"/>
      <c r="I465" s="64" t="s">
        <v>56</v>
      </c>
      <c r="J465" s="65">
        <v>124</v>
      </c>
      <c r="K465" s="2" t="s">
        <v>535</v>
      </c>
      <c r="L465" s="16"/>
      <c r="M465" s="16"/>
      <c r="N465" s="188"/>
      <c r="O465" s="188"/>
      <c r="P465" s="188">
        <v>2.3740000000000001</v>
      </c>
      <c r="Q465" s="189"/>
      <c r="R465" s="17">
        <f t="shared" si="25"/>
        <v>2.3740000000000001</v>
      </c>
      <c r="S465" s="1"/>
    </row>
    <row r="466" spans="1:19" x14ac:dyDescent="0.25">
      <c r="A466" s="258"/>
      <c r="B466" s="244"/>
      <c r="C466" s="224"/>
      <c r="D466" s="212"/>
      <c r="E466" s="214"/>
      <c r="F466" s="224"/>
      <c r="G466" s="224"/>
      <c r="H466" s="224"/>
      <c r="I466" s="64" t="s">
        <v>56</v>
      </c>
      <c r="J466" s="65">
        <v>124</v>
      </c>
      <c r="K466" s="2" t="s">
        <v>536</v>
      </c>
      <c r="L466" s="16"/>
      <c r="M466" s="16"/>
      <c r="N466" s="188">
        <v>0.55400000000000005</v>
      </c>
      <c r="O466" s="188"/>
      <c r="P466" s="188">
        <v>4.016</v>
      </c>
      <c r="Q466" s="189"/>
      <c r="R466" s="17">
        <f t="shared" si="25"/>
        <v>4.57</v>
      </c>
      <c r="S466" s="1"/>
    </row>
    <row r="467" spans="1:19" x14ac:dyDescent="0.25">
      <c r="A467" s="258"/>
      <c r="B467" s="244"/>
      <c r="C467" s="224"/>
      <c r="D467" s="212"/>
      <c r="E467" s="214"/>
      <c r="F467" s="224"/>
      <c r="G467" s="224"/>
      <c r="H467" s="224"/>
      <c r="I467" s="64" t="s">
        <v>56</v>
      </c>
      <c r="J467" s="65">
        <v>124</v>
      </c>
      <c r="K467" s="2" t="s">
        <v>537</v>
      </c>
      <c r="L467" s="16"/>
      <c r="M467" s="16"/>
      <c r="N467" s="188"/>
      <c r="O467" s="188">
        <v>4</v>
      </c>
      <c r="P467" s="188">
        <v>3.6</v>
      </c>
      <c r="Q467" s="189"/>
      <c r="R467" s="17">
        <f t="shared" si="25"/>
        <v>7.6</v>
      </c>
      <c r="S467" s="1"/>
    </row>
    <row r="468" spans="1:19" x14ac:dyDescent="0.25">
      <c r="A468" s="258"/>
      <c r="B468" s="244"/>
      <c r="C468" s="224"/>
      <c r="D468" s="212"/>
      <c r="E468" s="214"/>
      <c r="F468" s="224"/>
      <c r="G468" s="224"/>
      <c r="H468" s="224"/>
      <c r="I468" s="64" t="s">
        <v>56</v>
      </c>
      <c r="J468" s="65">
        <v>124</v>
      </c>
      <c r="K468" s="2" t="s">
        <v>540</v>
      </c>
      <c r="L468" s="16"/>
      <c r="M468" s="16"/>
      <c r="N468" s="188">
        <v>0.433</v>
      </c>
      <c r="O468" s="190">
        <v>1E-4</v>
      </c>
      <c r="P468" s="190">
        <v>5.9999999999999995E-4</v>
      </c>
      <c r="Q468" s="189">
        <v>0.01</v>
      </c>
      <c r="R468" s="17">
        <f t="shared" si="25"/>
        <v>0.44369999999999998</v>
      </c>
      <c r="S468" s="1"/>
    </row>
    <row r="469" spans="1:19" x14ac:dyDescent="0.25">
      <c r="A469" s="258"/>
      <c r="B469" s="244"/>
      <c r="C469" s="224"/>
      <c r="D469" s="212"/>
      <c r="E469" s="214"/>
      <c r="F469" s="224"/>
      <c r="G469" s="224"/>
      <c r="H469" s="224"/>
      <c r="I469" s="64" t="s">
        <v>56</v>
      </c>
      <c r="J469" s="65">
        <v>124</v>
      </c>
      <c r="K469" s="2" t="s">
        <v>541</v>
      </c>
      <c r="L469" s="16"/>
      <c r="M469" s="16"/>
      <c r="N469" s="188">
        <v>98.435000000000002</v>
      </c>
      <c r="O469" s="188"/>
      <c r="P469" s="188"/>
      <c r="Q469" s="189"/>
      <c r="R469" s="17">
        <f t="shared" si="25"/>
        <v>98.435000000000002</v>
      </c>
      <c r="S469" s="1"/>
    </row>
    <row r="470" spans="1:19" x14ac:dyDescent="0.25">
      <c r="A470" s="258"/>
      <c r="B470" s="244"/>
      <c r="C470" s="224"/>
      <c r="D470" s="212"/>
      <c r="E470" s="214"/>
      <c r="F470" s="224"/>
      <c r="G470" s="224"/>
      <c r="H470" s="224"/>
      <c r="I470" s="64" t="s">
        <v>56</v>
      </c>
      <c r="J470" s="65">
        <v>124</v>
      </c>
      <c r="K470" s="64" t="s">
        <v>542</v>
      </c>
      <c r="L470" s="16"/>
      <c r="M470" s="45"/>
      <c r="N470" s="64">
        <v>10.387</v>
      </c>
      <c r="O470" s="188"/>
      <c r="P470" s="188"/>
      <c r="Q470" s="189"/>
      <c r="R470" s="17">
        <f t="shared" si="25"/>
        <v>10.387</v>
      </c>
      <c r="S470" s="1"/>
    </row>
    <row r="471" spans="1:19" s="201" customFormat="1" x14ac:dyDescent="0.25">
      <c r="A471" s="258"/>
      <c r="B471" s="261" t="s">
        <v>171</v>
      </c>
      <c r="C471" s="224"/>
      <c r="D471" s="212"/>
      <c r="E471" s="214"/>
      <c r="F471" s="224"/>
      <c r="G471" s="224"/>
      <c r="H471" s="224"/>
      <c r="I471" s="194" t="s">
        <v>55</v>
      </c>
      <c r="J471" s="194">
        <v>124</v>
      </c>
      <c r="K471" s="196" t="s">
        <v>543</v>
      </c>
      <c r="L471" s="197"/>
      <c r="M471" s="197"/>
      <c r="N471" s="202"/>
      <c r="O471" s="202">
        <v>0.125</v>
      </c>
      <c r="P471" s="202">
        <v>0.14699999999999999</v>
      </c>
      <c r="Q471" s="202"/>
      <c r="R471" s="199">
        <f t="shared" si="25"/>
        <v>0.27200000000000002</v>
      </c>
      <c r="S471" s="200"/>
    </row>
    <row r="472" spans="1:19" s="201" customFormat="1" x14ac:dyDescent="0.25">
      <c r="A472" s="258"/>
      <c r="B472" s="262"/>
      <c r="C472" s="224"/>
      <c r="D472" s="212"/>
      <c r="E472" s="214"/>
      <c r="F472" s="224"/>
      <c r="G472" s="224"/>
      <c r="H472" s="224"/>
      <c r="I472" s="194" t="s">
        <v>56</v>
      </c>
      <c r="J472" s="194">
        <v>124</v>
      </c>
      <c r="K472" s="196" t="s">
        <v>544</v>
      </c>
      <c r="L472" s="197"/>
      <c r="M472" s="197"/>
      <c r="N472" s="202">
        <v>45.073</v>
      </c>
      <c r="O472" s="202">
        <v>53.685000000000002</v>
      </c>
      <c r="P472" s="202">
        <v>60.883000000000003</v>
      </c>
      <c r="Q472" s="202">
        <v>34.713000000000001</v>
      </c>
      <c r="R472" s="199">
        <f t="shared" si="25"/>
        <v>194.35400000000001</v>
      </c>
      <c r="S472" s="200"/>
    </row>
    <row r="473" spans="1:19" s="201" customFormat="1" x14ac:dyDescent="0.25">
      <c r="A473" s="258"/>
      <c r="B473" s="262"/>
      <c r="C473" s="224"/>
      <c r="D473" s="212"/>
      <c r="E473" s="214"/>
      <c r="F473" s="224"/>
      <c r="G473" s="224"/>
      <c r="H473" s="224"/>
      <c r="I473" s="194" t="s">
        <v>56</v>
      </c>
      <c r="J473" s="194">
        <v>124</v>
      </c>
      <c r="K473" s="194" t="s">
        <v>525</v>
      </c>
      <c r="L473" s="197"/>
      <c r="M473" s="197"/>
      <c r="N473" s="202">
        <v>5.5129999999999999</v>
      </c>
      <c r="O473" s="202">
        <v>0.68899999999999995</v>
      </c>
      <c r="P473" s="202"/>
      <c r="Q473" s="202">
        <v>3.7050000000000001</v>
      </c>
      <c r="R473" s="199">
        <f t="shared" si="25"/>
        <v>9.907</v>
      </c>
      <c r="S473" s="200"/>
    </row>
    <row r="474" spans="1:19" s="201" customFormat="1" x14ac:dyDescent="0.25">
      <c r="A474" s="258"/>
      <c r="B474" s="262"/>
      <c r="C474" s="224"/>
      <c r="D474" s="212"/>
      <c r="E474" s="214"/>
      <c r="F474" s="224"/>
      <c r="G474" s="224"/>
      <c r="H474" s="224"/>
      <c r="I474" s="194" t="s">
        <v>55</v>
      </c>
      <c r="J474" s="194">
        <v>124</v>
      </c>
      <c r="K474" s="194" t="s">
        <v>526</v>
      </c>
      <c r="L474" s="197"/>
      <c r="M474" s="197"/>
      <c r="N474" s="202"/>
      <c r="O474" s="202">
        <v>9.5000000000000001E-2</v>
      </c>
      <c r="P474" s="202">
        <v>0.113</v>
      </c>
      <c r="Q474" s="202"/>
      <c r="R474" s="199">
        <f t="shared" si="25"/>
        <v>0.20800000000000002</v>
      </c>
      <c r="S474" s="200"/>
    </row>
    <row r="475" spans="1:19" s="201" customFormat="1" x14ac:dyDescent="0.25">
      <c r="A475" s="258"/>
      <c r="B475" s="262"/>
      <c r="C475" s="224"/>
      <c r="D475" s="212"/>
      <c r="E475" s="214"/>
      <c r="F475" s="224"/>
      <c r="G475" s="224"/>
      <c r="H475" s="224"/>
      <c r="I475" s="194" t="s">
        <v>56</v>
      </c>
      <c r="J475" s="194">
        <v>124</v>
      </c>
      <c r="K475" s="196" t="s">
        <v>527</v>
      </c>
      <c r="L475" s="197"/>
      <c r="M475" s="197"/>
      <c r="N475" s="202">
        <v>57.366</v>
      </c>
      <c r="O475" s="202">
        <v>65.186999999999998</v>
      </c>
      <c r="P475" s="202">
        <v>76.680000000000007</v>
      </c>
      <c r="Q475" s="202">
        <v>41.332999999999998</v>
      </c>
      <c r="R475" s="199">
        <f t="shared" si="25"/>
        <v>240.566</v>
      </c>
      <c r="S475" s="200"/>
    </row>
    <row r="476" spans="1:19" s="201" customFormat="1" x14ac:dyDescent="0.25">
      <c r="A476" s="258"/>
      <c r="B476" s="262"/>
      <c r="C476" s="224"/>
      <c r="D476" s="212"/>
      <c r="E476" s="214"/>
      <c r="F476" s="224"/>
      <c r="G476" s="224"/>
      <c r="H476" s="224"/>
      <c r="I476" s="194" t="s">
        <v>56</v>
      </c>
      <c r="J476" s="194">
        <v>124</v>
      </c>
      <c r="K476" s="196" t="s">
        <v>528</v>
      </c>
      <c r="L476" s="197"/>
      <c r="M476" s="197"/>
      <c r="N476" s="202">
        <v>1.1359999999999999</v>
      </c>
      <c r="O476" s="202"/>
      <c r="P476" s="202"/>
      <c r="Q476" s="202">
        <v>7.0000000000000007E-2</v>
      </c>
      <c r="R476" s="199">
        <f t="shared" si="25"/>
        <v>1.206</v>
      </c>
      <c r="S476" s="200"/>
    </row>
    <row r="477" spans="1:19" s="201" customFormat="1" x14ac:dyDescent="0.25">
      <c r="A477" s="258"/>
      <c r="B477" s="262"/>
      <c r="C477" s="224"/>
      <c r="D477" s="212"/>
      <c r="E477" s="214"/>
      <c r="F477" s="224"/>
      <c r="G477" s="224"/>
      <c r="H477" s="224"/>
      <c r="I477" s="194" t="s">
        <v>56</v>
      </c>
      <c r="J477" s="194">
        <v>124</v>
      </c>
      <c r="K477" s="196" t="s">
        <v>529</v>
      </c>
      <c r="L477" s="197"/>
      <c r="M477" s="197"/>
      <c r="N477" s="202">
        <v>3.3410000000000002</v>
      </c>
      <c r="O477" s="202">
        <v>1.2689999999999999</v>
      </c>
      <c r="P477" s="202">
        <v>23.091000000000001</v>
      </c>
      <c r="Q477" s="202">
        <v>0.81200000000000006</v>
      </c>
      <c r="R477" s="199">
        <f t="shared" si="25"/>
        <v>28.513000000000002</v>
      </c>
      <c r="S477" s="200"/>
    </row>
    <row r="478" spans="1:19" s="201" customFormat="1" x14ac:dyDescent="0.25">
      <c r="A478" s="258"/>
      <c r="B478" s="262"/>
      <c r="C478" s="224"/>
      <c r="D478" s="212"/>
      <c r="E478" s="214"/>
      <c r="F478" s="224"/>
      <c r="G478" s="224"/>
      <c r="H478" s="224"/>
      <c r="I478" s="194" t="s">
        <v>56</v>
      </c>
      <c r="J478" s="194">
        <v>124</v>
      </c>
      <c r="K478" s="196" t="s">
        <v>530</v>
      </c>
      <c r="L478" s="197"/>
      <c r="M478" s="197"/>
      <c r="N478" s="202"/>
      <c r="O478" s="202">
        <v>8.1769999999999996</v>
      </c>
      <c r="P478" s="202"/>
      <c r="Q478" s="202"/>
      <c r="R478" s="199">
        <f t="shared" si="25"/>
        <v>8.1769999999999996</v>
      </c>
      <c r="S478" s="200"/>
    </row>
    <row r="479" spans="1:19" s="201" customFormat="1" x14ac:dyDescent="0.25">
      <c r="A479" s="258"/>
      <c r="B479" s="262"/>
      <c r="C479" s="224"/>
      <c r="D479" s="212"/>
      <c r="E479" s="214"/>
      <c r="F479" s="224"/>
      <c r="G479" s="224"/>
      <c r="H479" s="224"/>
      <c r="I479" s="194" t="s">
        <v>56</v>
      </c>
      <c r="J479" s="194">
        <v>124</v>
      </c>
      <c r="K479" s="196" t="s">
        <v>531</v>
      </c>
      <c r="L479" s="197"/>
      <c r="M479" s="197"/>
      <c r="N479" s="202">
        <v>0.245</v>
      </c>
      <c r="O479" s="202">
        <v>0.25</v>
      </c>
      <c r="P479" s="202">
        <v>2.911</v>
      </c>
      <c r="Q479" s="202">
        <v>0.4</v>
      </c>
      <c r="R479" s="199">
        <f t="shared" ref="R479:R545" si="29">SUM(L479:Q479)</f>
        <v>3.806</v>
      </c>
      <c r="S479" s="200"/>
    </row>
    <row r="480" spans="1:19" s="201" customFormat="1" x14ac:dyDescent="0.25">
      <c r="A480" s="258"/>
      <c r="B480" s="262"/>
      <c r="C480" s="224"/>
      <c r="D480" s="212"/>
      <c r="E480" s="214"/>
      <c r="F480" s="224"/>
      <c r="G480" s="224"/>
      <c r="H480" s="224"/>
      <c r="I480" s="194" t="s">
        <v>56</v>
      </c>
      <c r="J480" s="194">
        <v>124</v>
      </c>
      <c r="K480" s="196" t="s">
        <v>532</v>
      </c>
      <c r="L480" s="197"/>
      <c r="M480" s="197"/>
      <c r="N480" s="202">
        <v>1.137</v>
      </c>
      <c r="O480" s="202">
        <v>6.6040000000000001</v>
      </c>
      <c r="P480" s="202">
        <v>1.4039999999999999</v>
      </c>
      <c r="Q480" s="202"/>
      <c r="R480" s="199">
        <f t="shared" si="29"/>
        <v>9.1449999999999996</v>
      </c>
      <c r="S480" s="200"/>
    </row>
    <row r="481" spans="1:19" s="201" customFormat="1" x14ac:dyDescent="0.25">
      <c r="A481" s="258"/>
      <c r="B481" s="262"/>
      <c r="C481" s="224"/>
      <c r="D481" s="212"/>
      <c r="E481" s="214"/>
      <c r="F481" s="224"/>
      <c r="G481" s="224"/>
      <c r="H481" s="224"/>
      <c r="I481" s="194" t="s">
        <v>56</v>
      </c>
      <c r="J481" s="194">
        <v>124</v>
      </c>
      <c r="K481" s="196" t="s">
        <v>533</v>
      </c>
      <c r="L481" s="197"/>
      <c r="M481" s="197"/>
      <c r="N481" s="202">
        <v>2E-3</v>
      </c>
      <c r="O481" s="202">
        <v>23.256</v>
      </c>
      <c r="P481" s="202">
        <v>9.3130000000000006</v>
      </c>
      <c r="Q481" s="202"/>
      <c r="R481" s="199">
        <f t="shared" si="29"/>
        <v>32.570999999999998</v>
      </c>
      <c r="S481" s="200"/>
    </row>
    <row r="482" spans="1:19" s="201" customFormat="1" x14ac:dyDescent="0.25">
      <c r="A482" s="258"/>
      <c r="B482" s="262"/>
      <c r="C482" s="224"/>
      <c r="D482" s="212"/>
      <c r="E482" s="214"/>
      <c r="F482" s="224"/>
      <c r="G482" s="224"/>
      <c r="H482" s="224"/>
      <c r="I482" s="194" t="s">
        <v>56</v>
      </c>
      <c r="J482" s="194">
        <v>124</v>
      </c>
      <c r="K482" s="196" t="s">
        <v>546</v>
      </c>
      <c r="L482" s="197"/>
      <c r="M482" s="197"/>
      <c r="N482" s="202"/>
      <c r="O482" s="202"/>
      <c r="P482" s="202"/>
      <c r="Q482" s="202"/>
      <c r="R482" s="199">
        <f t="shared" si="29"/>
        <v>0</v>
      </c>
      <c r="S482" s="200"/>
    </row>
    <row r="483" spans="1:19" s="201" customFormat="1" x14ac:dyDescent="0.25">
      <c r="A483" s="258"/>
      <c r="B483" s="262"/>
      <c r="C483" s="224"/>
      <c r="D483" s="212"/>
      <c r="E483" s="214"/>
      <c r="F483" s="224"/>
      <c r="G483" s="224"/>
      <c r="H483" s="224"/>
      <c r="I483" s="194" t="s">
        <v>56</v>
      </c>
      <c r="J483" s="194">
        <v>124</v>
      </c>
      <c r="K483" s="196" t="s">
        <v>534</v>
      </c>
      <c r="L483" s="197"/>
      <c r="M483" s="197"/>
      <c r="N483" s="202"/>
      <c r="O483" s="202">
        <v>2E-3</v>
      </c>
      <c r="P483" s="202"/>
      <c r="Q483" s="202"/>
      <c r="R483" s="199">
        <f t="shared" si="29"/>
        <v>2E-3</v>
      </c>
      <c r="S483" s="200"/>
    </row>
    <row r="484" spans="1:19" s="201" customFormat="1" x14ac:dyDescent="0.25">
      <c r="A484" s="258"/>
      <c r="B484" s="262"/>
      <c r="C484" s="224"/>
      <c r="D484" s="212"/>
      <c r="E484" s="214"/>
      <c r="F484" s="224"/>
      <c r="G484" s="224"/>
      <c r="H484" s="224"/>
      <c r="I484" s="194" t="s">
        <v>56</v>
      </c>
      <c r="J484" s="194">
        <v>124</v>
      </c>
      <c r="K484" s="196" t="s">
        <v>535</v>
      </c>
      <c r="L484" s="197"/>
      <c r="M484" s="197"/>
      <c r="N484" s="202"/>
      <c r="O484" s="202"/>
      <c r="P484" s="202">
        <v>1.38</v>
      </c>
      <c r="Q484" s="202"/>
      <c r="R484" s="199">
        <f t="shared" si="29"/>
        <v>1.38</v>
      </c>
      <c r="S484" s="200"/>
    </row>
    <row r="485" spans="1:19" s="201" customFormat="1" x14ac:dyDescent="0.25">
      <c r="A485" s="258"/>
      <c r="B485" s="262"/>
      <c r="C485" s="224"/>
      <c r="D485" s="212"/>
      <c r="E485" s="214"/>
      <c r="F485" s="224"/>
      <c r="G485" s="224"/>
      <c r="H485" s="224"/>
      <c r="I485" s="194" t="s">
        <v>56</v>
      </c>
      <c r="J485" s="194">
        <v>124</v>
      </c>
      <c r="K485" s="196" t="s">
        <v>536</v>
      </c>
      <c r="L485" s="197"/>
      <c r="M485" s="197"/>
      <c r="N485" s="202">
        <v>0.53100000000000003</v>
      </c>
      <c r="O485" s="202">
        <v>0.61599999999999999</v>
      </c>
      <c r="P485" s="202"/>
      <c r="Q485" s="202"/>
      <c r="R485" s="199">
        <f t="shared" si="29"/>
        <v>1.147</v>
      </c>
      <c r="S485" s="200"/>
    </row>
    <row r="486" spans="1:19" s="201" customFormat="1" x14ac:dyDescent="0.25">
      <c r="A486" s="258"/>
      <c r="B486" s="262"/>
      <c r="C486" s="224"/>
      <c r="D486" s="212"/>
      <c r="E486" s="214"/>
      <c r="F486" s="224"/>
      <c r="G486" s="224"/>
      <c r="H486" s="224"/>
      <c r="I486" s="194" t="s">
        <v>56</v>
      </c>
      <c r="J486" s="194">
        <v>124</v>
      </c>
      <c r="K486" s="196" t="s">
        <v>539</v>
      </c>
      <c r="L486" s="197"/>
      <c r="M486" s="197"/>
      <c r="N486" s="202">
        <v>4.3410000000000002</v>
      </c>
      <c r="O486" s="202"/>
      <c r="P486" s="202"/>
      <c r="Q486" s="202"/>
      <c r="R486" s="199">
        <f t="shared" si="29"/>
        <v>4.3410000000000002</v>
      </c>
      <c r="S486" s="200"/>
    </row>
    <row r="487" spans="1:19" s="201" customFormat="1" x14ac:dyDescent="0.25">
      <c r="A487" s="258"/>
      <c r="B487" s="262"/>
      <c r="C487" s="224"/>
      <c r="D487" s="212"/>
      <c r="E487" s="214"/>
      <c r="F487" s="224"/>
      <c r="G487" s="224"/>
      <c r="H487" s="224"/>
      <c r="I487" s="194" t="s">
        <v>56</v>
      </c>
      <c r="J487" s="194">
        <v>124</v>
      </c>
      <c r="K487" s="196" t="s">
        <v>540</v>
      </c>
      <c r="L487" s="197"/>
      <c r="M487" s="197"/>
      <c r="N487" s="202"/>
      <c r="O487" s="202">
        <v>2E-3</v>
      </c>
      <c r="P487" s="202">
        <v>1E-3</v>
      </c>
      <c r="Q487" s="202">
        <v>2.0000000000000001E-4</v>
      </c>
      <c r="R487" s="199">
        <f t="shared" si="29"/>
        <v>3.2000000000000002E-3</v>
      </c>
      <c r="S487" s="200"/>
    </row>
    <row r="488" spans="1:19" s="201" customFormat="1" x14ac:dyDescent="0.25">
      <c r="A488" s="258"/>
      <c r="B488" s="243" t="s">
        <v>172</v>
      </c>
      <c r="C488" s="224"/>
      <c r="D488" s="212"/>
      <c r="E488" s="214"/>
      <c r="F488" s="224"/>
      <c r="G488" s="224"/>
      <c r="H488" s="224"/>
      <c r="I488" s="194" t="s">
        <v>55</v>
      </c>
      <c r="J488" s="194">
        <v>124</v>
      </c>
      <c r="K488" s="196" t="s">
        <v>543</v>
      </c>
      <c r="L488" s="197"/>
      <c r="M488" s="197"/>
      <c r="N488" s="202"/>
      <c r="O488" s="202">
        <v>0.10299999999999999</v>
      </c>
      <c r="P488" s="202">
        <v>0.121</v>
      </c>
      <c r="Q488" s="202"/>
      <c r="R488" s="199">
        <f t="shared" si="29"/>
        <v>0.22399999999999998</v>
      </c>
      <c r="S488" s="200"/>
    </row>
    <row r="489" spans="1:19" x14ac:dyDescent="0.25">
      <c r="A489" s="258"/>
      <c r="B489" s="244"/>
      <c r="C489" s="224"/>
      <c r="D489" s="212"/>
      <c r="E489" s="214"/>
      <c r="F489" s="224"/>
      <c r="G489" s="224"/>
      <c r="H489" s="224"/>
      <c r="I489" s="64" t="s">
        <v>56</v>
      </c>
      <c r="J489" s="65">
        <v>124</v>
      </c>
      <c r="K489" s="2" t="s">
        <v>544</v>
      </c>
      <c r="L489" s="16"/>
      <c r="M489" s="16"/>
      <c r="N489" s="188">
        <v>36.023000000000003</v>
      </c>
      <c r="O489" s="188">
        <v>43.884</v>
      </c>
      <c r="P489" s="188">
        <v>44.000999999999998</v>
      </c>
      <c r="Q489" s="188">
        <v>26.032</v>
      </c>
      <c r="R489" s="17">
        <f t="shared" si="29"/>
        <v>149.94000000000003</v>
      </c>
      <c r="S489" s="1"/>
    </row>
    <row r="490" spans="1:19" x14ac:dyDescent="0.25">
      <c r="A490" s="258"/>
      <c r="B490" s="244"/>
      <c r="C490" s="224"/>
      <c r="D490" s="212"/>
      <c r="E490" s="214"/>
      <c r="F490" s="224"/>
      <c r="G490" s="224"/>
      <c r="H490" s="224"/>
      <c r="I490" s="64" t="s">
        <v>56</v>
      </c>
      <c r="J490" s="65">
        <v>124</v>
      </c>
      <c r="K490" s="64" t="s">
        <v>525</v>
      </c>
      <c r="L490" s="16"/>
      <c r="M490" s="16"/>
      <c r="N490" s="188">
        <v>3.94</v>
      </c>
      <c r="O490" s="188">
        <v>0.05</v>
      </c>
      <c r="P490" s="188">
        <v>3</v>
      </c>
      <c r="Q490" s="188">
        <v>2.4460000000000002</v>
      </c>
      <c r="R490" s="17">
        <f t="shared" si="29"/>
        <v>9.4359999999999999</v>
      </c>
      <c r="S490" s="1"/>
    </row>
    <row r="491" spans="1:19" x14ac:dyDescent="0.25">
      <c r="A491" s="258"/>
      <c r="B491" s="244"/>
      <c r="C491" s="224"/>
      <c r="D491" s="212"/>
      <c r="E491" s="214"/>
      <c r="F491" s="224"/>
      <c r="G491" s="224"/>
      <c r="H491" s="224"/>
      <c r="I491" s="64" t="s">
        <v>55</v>
      </c>
      <c r="J491" s="65">
        <v>124</v>
      </c>
      <c r="K491" s="64" t="s">
        <v>526</v>
      </c>
      <c r="L491" s="16"/>
      <c r="M491" s="16"/>
      <c r="N491" s="188"/>
      <c r="O491" s="188">
        <v>9.5000000000000001E-2</v>
      </c>
      <c r="P491" s="188">
        <v>0.112</v>
      </c>
      <c r="Q491" s="188"/>
      <c r="R491" s="17">
        <f t="shared" si="29"/>
        <v>0.20700000000000002</v>
      </c>
      <c r="S491" s="1"/>
    </row>
    <row r="492" spans="1:19" x14ac:dyDescent="0.25">
      <c r="A492" s="258"/>
      <c r="B492" s="244"/>
      <c r="C492" s="224"/>
      <c r="D492" s="212"/>
      <c r="E492" s="214"/>
      <c r="F492" s="224"/>
      <c r="G492" s="224"/>
      <c r="H492" s="224"/>
      <c r="I492" s="64" t="s">
        <v>56</v>
      </c>
      <c r="J492" s="65">
        <v>124</v>
      </c>
      <c r="K492" s="2" t="s">
        <v>527</v>
      </c>
      <c r="L492" s="16"/>
      <c r="M492" s="16"/>
      <c r="N492" s="188">
        <v>36.179000000000002</v>
      </c>
      <c r="O492" s="188">
        <v>44.938000000000002</v>
      </c>
      <c r="P492" s="188">
        <v>51.436</v>
      </c>
      <c r="Q492" s="188">
        <v>25.728999999999999</v>
      </c>
      <c r="R492" s="17">
        <f t="shared" si="29"/>
        <v>158.28199999999998</v>
      </c>
      <c r="S492" s="1"/>
    </row>
    <row r="493" spans="1:19" x14ac:dyDescent="0.25">
      <c r="A493" s="258"/>
      <c r="B493" s="244"/>
      <c r="C493" s="224"/>
      <c r="D493" s="212"/>
      <c r="E493" s="214"/>
      <c r="F493" s="224"/>
      <c r="G493" s="224"/>
      <c r="H493" s="224"/>
      <c r="I493" s="64" t="s">
        <v>56</v>
      </c>
      <c r="J493" s="65">
        <v>124</v>
      </c>
      <c r="K493" s="2" t="s">
        <v>528</v>
      </c>
      <c r="L493" s="16"/>
      <c r="M493" s="16"/>
      <c r="N493" s="188"/>
      <c r="O493" s="188"/>
      <c r="P493" s="188"/>
      <c r="Q493" s="188">
        <v>4.9000000000000002E-2</v>
      </c>
      <c r="R493" s="17">
        <f t="shared" si="29"/>
        <v>4.9000000000000002E-2</v>
      </c>
      <c r="S493" s="1"/>
    </row>
    <row r="494" spans="1:19" x14ac:dyDescent="0.25">
      <c r="A494" s="258"/>
      <c r="B494" s="244"/>
      <c r="C494" s="224"/>
      <c r="D494" s="212"/>
      <c r="E494" s="214"/>
      <c r="F494" s="224"/>
      <c r="G494" s="224"/>
      <c r="H494" s="224"/>
      <c r="I494" s="64" t="s">
        <v>56</v>
      </c>
      <c r="J494" s="65">
        <v>124</v>
      </c>
      <c r="K494" s="2" t="s">
        <v>529</v>
      </c>
      <c r="L494" s="16"/>
      <c r="M494" s="16"/>
      <c r="N494" s="188">
        <v>1.522</v>
      </c>
      <c r="O494" s="188">
        <v>4.032</v>
      </c>
      <c r="P494" s="188">
        <v>8.7759999999999998</v>
      </c>
      <c r="Q494" s="188">
        <v>36.594000000000001</v>
      </c>
      <c r="R494" s="17">
        <f t="shared" si="29"/>
        <v>50.923999999999999</v>
      </c>
      <c r="S494" s="1"/>
    </row>
    <row r="495" spans="1:19" x14ac:dyDescent="0.25">
      <c r="A495" s="258"/>
      <c r="B495" s="244"/>
      <c r="C495" s="224"/>
      <c r="D495" s="212"/>
      <c r="E495" s="214"/>
      <c r="F495" s="224"/>
      <c r="G495" s="224"/>
      <c r="H495" s="224"/>
      <c r="I495" s="64" t="s">
        <v>56</v>
      </c>
      <c r="J495" s="65">
        <v>124</v>
      </c>
      <c r="K495" s="2" t="s">
        <v>530</v>
      </c>
      <c r="L495" s="16"/>
      <c r="M495" s="16"/>
      <c r="N495" s="188">
        <v>1.248</v>
      </c>
      <c r="O495" s="188"/>
      <c r="P495" s="188">
        <v>10</v>
      </c>
      <c r="Q495" s="188"/>
      <c r="R495" s="17">
        <f t="shared" si="29"/>
        <v>11.247999999999999</v>
      </c>
      <c r="S495" s="1"/>
    </row>
    <row r="496" spans="1:19" x14ac:dyDescent="0.25">
      <c r="A496" s="258"/>
      <c r="B496" s="244"/>
      <c r="C496" s="224"/>
      <c r="D496" s="212"/>
      <c r="E496" s="214"/>
      <c r="F496" s="224"/>
      <c r="G496" s="224"/>
      <c r="H496" s="224"/>
      <c r="I496" s="64" t="s">
        <v>56</v>
      </c>
      <c r="J496" s="65">
        <v>124</v>
      </c>
      <c r="K496" s="2" t="s">
        <v>531</v>
      </c>
      <c r="L496" s="16"/>
      <c r="M496" s="16"/>
      <c r="N496" s="188"/>
      <c r="O496" s="188"/>
      <c r="P496" s="188"/>
      <c r="Q496" s="188"/>
      <c r="R496" s="17">
        <f t="shared" si="29"/>
        <v>0</v>
      </c>
      <c r="S496" s="1"/>
    </row>
    <row r="497" spans="1:22" x14ac:dyDescent="0.25">
      <c r="A497" s="258"/>
      <c r="B497" s="244"/>
      <c r="C497" s="224"/>
      <c r="D497" s="212"/>
      <c r="E497" s="214"/>
      <c r="F497" s="224"/>
      <c r="G497" s="224"/>
      <c r="H497" s="224"/>
      <c r="I497" s="64" t="s">
        <v>56</v>
      </c>
      <c r="J497" s="65">
        <v>124</v>
      </c>
      <c r="K497" s="2" t="s">
        <v>532</v>
      </c>
      <c r="L497" s="16"/>
      <c r="M497" s="16"/>
      <c r="N497" s="188">
        <v>3.6230000000000002</v>
      </c>
      <c r="O497" s="188">
        <v>1.7909999999999999</v>
      </c>
      <c r="P497" s="188">
        <v>5.9420000000000002</v>
      </c>
      <c r="Q497" s="188"/>
      <c r="R497" s="17">
        <f t="shared" si="29"/>
        <v>11.356</v>
      </c>
      <c r="S497" s="1"/>
    </row>
    <row r="498" spans="1:22" x14ac:dyDescent="0.25">
      <c r="A498" s="258"/>
      <c r="B498" s="244"/>
      <c r="C498" s="224"/>
      <c r="D498" s="212"/>
      <c r="E498" s="214"/>
      <c r="F498" s="224"/>
      <c r="G498" s="224"/>
      <c r="H498" s="224"/>
      <c r="I498" s="64" t="s">
        <v>56</v>
      </c>
      <c r="J498" s="65">
        <v>124</v>
      </c>
      <c r="K498" s="2" t="s">
        <v>533</v>
      </c>
      <c r="L498" s="16"/>
      <c r="M498" s="16"/>
      <c r="N498" s="188"/>
      <c r="O498" s="188">
        <v>43.911999999999999</v>
      </c>
      <c r="P498" s="188"/>
      <c r="Q498" s="188"/>
      <c r="R498" s="17">
        <f t="shared" si="29"/>
        <v>43.911999999999999</v>
      </c>
      <c r="S498" s="1"/>
    </row>
    <row r="499" spans="1:22" x14ac:dyDescent="0.25">
      <c r="A499" s="258"/>
      <c r="B499" s="244"/>
      <c r="C499" s="224"/>
      <c r="D499" s="212"/>
      <c r="E499" s="214"/>
      <c r="F499" s="224"/>
      <c r="G499" s="224"/>
      <c r="H499" s="224"/>
      <c r="I499" s="64" t="s">
        <v>56</v>
      </c>
      <c r="J499" s="65">
        <v>124</v>
      </c>
      <c r="K499" s="2" t="s">
        <v>534</v>
      </c>
      <c r="L499" s="16"/>
      <c r="M499" s="16"/>
      <c r="N499" s="188"/>
      <c r="O499" s="188">
        <v>3.29</v>
      </c>
      <c r="P499" s="188"/>
      <c r="Q499" s="188"/>
      <c r="R499" s="17">
        <f t="shared" si="29"/>
        <v>3.29</v>
      </c>
      <c r="S499" s="1"/>
    </row>
    <row r="500" spans="1:22" x14ac:dyDescent="0.25">
      <c r="A500" s="258"/>
      <c r="B500" s="244"/>
      <c r="C500" s="224"/>
      <c r="D500" s="212"/>
      <c r="E500" s="214"/>
      <c r="F500" s="224"/>
      <c r="G500" s="224"/>
      <c r="H500" s="224"/>
      <c r="I500" s="64" t="s">
        <v>56</v>
      </c>
      <c r="J500" s="65">
        <v>124</v>
      </c>
      <c r="K500" s="2" t="s">
        <v>535</v>
      </c>
      <c r="L500" s="16"/>
      <c r="M500" s="16"/>
      <c r="N500" s="188"/>
      <c r="O500" s="188">
        <v>2.5640000000000001</v>
      </c>
      <c r="P500" s="188">
        <v>0.2</v>
      </c>
      <c r="Q500" s="188"/>
      <c r="R500" s="17">
        <f t="shared" si="29"/>
        <v>2.7640000000000002</v>
      </c>
      <c r="S500" s="1"/>
    </row>
    <row r="501" spans="1:22" x14ac:dyDescent="0.25">
      <c r="A501" s="258"/>
      <c r="B501" s="244"/>
      <c r="C501" s="224"/>
      <c r="D501" s="212"/>
      <c r="E501" s="214"/>
      <c r="F501" s="224"/>
      <c r="G501" s="224"/>
      <c r="H501" s="224"/>
      <c r="I501" s="64" t="s">
        <v>56</v>
      </c>
      <c r="J501" s="65">
        <v>124</v>
      </c>
      <c r="K501" s="2" t="s">
        <v>536</v>
      </c>
      <c r="L501" s="16"/>
      <c r="M501" s="16"/>
      <c r="N501" s="188">
        <v>0.432</v>
      </c>
      <c r="O501" s="188"/>
      <c r="P501" s="188"/>
      <c r="Q501" s="188"/>
      <c r="R501" s="17">
        <f t="shared" si="29"/>
        <v>0.432</v>
      </c>
      <c r="S501" s="1"/>
    </row>
    <row r="502" spans="1:22" x14ac:dyDescent="0.25">
      <c r="A502" s="258"/>
      <c r="B502" s="244"/>
      <c r="C502" s="224"/>
      <c r="D502" s="212"/>
      <c r="E502" s="214"/>
      <c r="F502" s="224"/>
      <c r="G502" s="224"/>
      <c r="H502" s="224"/>
      <c r="I502" s="64" t="s">
        <v>56</v>
      </c>
      <c r="J502" s="65">
        <v>124</v>
      </c>
      <c r="K502" s="2" t="s">
        <v>537</v>
      </c>
      <c r="L502" s="16"/>
      <c r="M502" s="16"/>
      <c r="N502" s="188"/>
      <c r="O502" s="188">
        <v>4</v>
      </c>
      <c r="P502" s="188"/>
      <c r="Q502" s="188"/>
      <c r="R502" s="17">
        <f t="shared" si="29"/>
        <v>4</v>
      </c>
      <c r="S502" s="1"/>
    </row>
    <row r="503" spans="1:22" x14ac:dyDescent="0.25">
      <c r="A503" s="258"/>
      <c r="B503" s="244"/>
      <c r="C503" s="224"/>
      <c r="D503" s="212"/>
      <c r="E503" s="214"/>
      <c r="F503" s="224"/>
      <c r="G503" s="224"/>
      <c r="H503" s="224"/>
      <c r="I503" s="64" t="s">
        <v>56</v>
      </c>
      <c r="J503" s="65">
        <v>124</v>
      </c>
      <c r="K503" s="2" t="s">
        <v>538</v>
      </c>
      <c r="L503" s="16"/>
      <c r="M503" s="16"/>
      <c r="N503" s="188"/>
      <c r="O503" s="188"/>
      <c r="P503" s="188">
        <v>3.0000000000000001E-3</v>
      </c>
      <c r="Q503" s="188"/>
      <c r="R503" s="17">
        <f t="shared" si="29"/>
        <v>3.0000000000000001E-3</v>
      </c>
      <c r="S503" s="1"/>
    </row>
    <row r="504" spans="1:22" x14ac:dyDescent="0.25">
      <c r="A504" s="258"/>
      <c r="B504" s="244"/>
      <c r="C504" s="224"/>
      <c r="D504" s="212"/>
      <c r="E504" s="214"/>
      <c r="F504" s="224"/>
      <c r="G504" s="224"/>
      <c r="H504" s="224"/>
      <c r="I504" s="64" t="s">
        <v>56</v>
      </c>
      <c r="J504" s="65">
        <v>124</v>
      </c>
      <c r="K504" s="2" t="s">
        <v>539</v>
      </c>
      <c r="L504" s="16"/>
      <c r="M504" s="46"/>
      <c r="N504" s="188">
        <v>1.1120000000000001</v>
      </c>
      <c r="O504" s="188">
        <v>0.01</v>
      </c>
      <c r="P504" s="188">
        <v>5.3529999999999998</v>
      </c>
      <c r="Q504" s="188"/>
      <c r="R504" s="17">
        <f t="shared" si="29"/>
        <v>6.4749999999999996</v>
      </c>
      <c r="S504" s="1"/>
    </row>
    <row r="505" spans="1:22" x14ac:dyDescent="0.25">
      <c r="A505" s="258"/>
      <c r="B505" s="244"/>
      <c r="C505" s="224"/>
      <c r="D505" s="212"/>
      <c r="E505" s="214"/>
      <c r="F505" s="224"/>
      <c r="G505" s="224"/>
      <c r="H505" s="224"/>
      <c r="I505" s="64" t="s">
        <v>56</v>
      </c>
      <c r="J505" s="65">
        <v>124</v>
      </c>
      <c r="K505" s="2" t="s">
        <v>540</v>
      </c>
      <c r="L505" s="16"/>
      <c r="M505" s="46"/>
      <c r="N505" s="190">
        <v>2.9999999999999997E-4</v>
      </c>
      <c r="O505" s="190">
        <v>8.0000000000000004E-4</v>
      </c>
      <c r="P505" s="188">
        <v>4.0000000000000001E-3</v>
      </c>
      <c r="Q505" s="190">
        <v>0.22600000000000001</v>
      </c>
      <c r="R505" s="17">
        <f t="shared" si="29"/>
        <v>0.2311</v>
      </c>
      <c r="S505" s="1"/>
    </row>
    <row r="506" spans="1:22" x14ac:dyDescent="0.25">
      <c r="A506" s="258"/>
      <c r="B506" s="244"/>
      <c r="C506" s="224"/>
      <c r="D506" s="212"/>
      <c r="E506" s="214"/>
      <c r="F506" s="224"/>
      <c r="G506" s="224"/>
      <c r="H506" s="224"/>
      <c r="I506" s="64" t="s">
        <v>56</v>
      </c>
      <c r="J506" s="65">
        <v>124</v>
      </c>
      <c r="K506" s="2" t="s">
        <v>541</v>
      </c>
      <c r="L506" s="16"/>
      <c r="M506" s="46"/>
      <c r="N506" s="188">
        <v>54.615000000000002</v>
      </c>
      <c r="O506" s="188"/>
      <c r="P506" s="188">
        <v>65.924999999999997</v>
      </c>
      <c r="Q506" s="188"/>
      <c r="R506" s="17">
        <f t="shared" si="29"/>
        <v>120.53999999999999</v>
      </c>
      <c r="S506" s="1"/>
    </row>
    <row r="507" spans="1:22" s="201" customFormat="1" x14ac:dyDescent="0.25">
      <c r="A507" s="258"/>
      <c r="B507" s="244"/>
      <c r="C507" s="224"/>
      <c r="D507" s="212"/>
      <c r="E507" s="214"/>
      <c r="F507" s="224"/>
      <c r="G507" s="224"/>
      <c r="H507" s="224"/>
      <c r="I507" s="194" t="s">
        <v>56</v>
      </c>
      <c r="J507" s="194">
        <v>124</v>
      </c>
      <c r="K507" s="194" t="s">
        <v>542</v>
      </c>
      <c r="L507" s="197"/>
      <c r="M507" s="203"/>
      <c r="N507" s="202">
        <v>4.5490000000000004</v>
      </c>
      <c r="O507" s="202"/>
      <c r="P507" s="202"/>
      <c r="Q507" s="202"/>
      <c r="R507" s="199">
        <f t="shared" si="29"/>
        <v>4.5490000000000004</v>
      </c>
      <c r="S507" s="200"/>
    </row>
    <row r="508" spans="1:22" x14ac:dyDescent="0.25">
      <c r="A508" s="258"/>
      <c r="B508" s="243" t="s">
        <v>173</v>
      </c>
      <c r="C508" s="224"/>
      <c r="D508" s="212"/>
      <c r="E508" s="214"/>
      <c r="F508" s="224"/>
      <c r="G508" s="224"/>
      <c r="H508" s="224"/>
      <c r="I508" s="64" t="s">
        <v>55</v>
      </c>
      <c r="J508" s="65">
        <v>124</v>
      </c>
      <c r="K508" s="2" t="s">
        <v>543</v>
      </c>
      <c r="L508" s="16"/>
      <c r="M508" s="16"/>
      <c r="N508" s="188"/>
      <c r="O508" s="188">
        <v>0.152</v>
      </c>
      <c r="P508" s="188">
        <v>0.17899999999999999</v>
      </c>
      <c r="Q508" s="188"/>
      <c r="R508" s="17">
        <f t="shared" si="29"/>
        <v>0.33099999999999996</v>
      </c>
      <c r="S508" s="1"/>
    </row>
    <row r="509" spans="1:22" x14ac:dyDescent="0.25">
      <c r="A509" s="258"/>
      <c r="B509" s="244"/>
      <c r="C509" s="224"/>
      <c r="D509" s="212"/>
      <c r="E509" s="214"/>
      <c r="F509" s="224"/>
      <c r="G509" s="224"/>
      <c r="H509" s="224"/>
      <c r="I509" s="64" t="s">
        <v>56</v>
      </c>
      <c r="J509" s="65">
        <v>124</v>
      </c>
      <c r="K509" s="2" t="s">
        <v>544</v>
      </c>
      <c r="L509" s="16"/>
      <c r="M509" s="16"/>
      <c r="N509" s="188">
        <v>42.494</v>
      </c>
      <c r="O509" s="188">
        <v>50.558999999999997</v>
      </c>
      <c r="P509" s="188">
        <v>50.259</v>
      </c>
      <c r="Q509" s="188">
        <v>27.581</v>
      </c>
      <c r="R509" s="17">
        <f t="shared" si="29"/>
        <v>170.893</v>
      </c>
      <c r="S509" s="1"/>
    </row>
    <row r="510" spans="1:22" x14ac:dyDescent="0.25">
      <c r="A510" s="258"/>
      <c r="B510" s="244"/>
      <c r="C510" s="224"/>
      <c r="D510" s="212"/>
      <c r="E510" s="214"/>
      <c r="F510" s="224"/>
      <c r="G510" s="224"/>
      <c r="H510" s="224"/>
      <c r="I510" s="64" t="s">
        <v>56</v>
      </c>
      <c r="J510" s="65">
        <v>124</v>
      </c>
      <c r="K510" s="64" t="s">
        <v>525</v>
      </c>
      <c r="L510" s="16"/>
      <c r="M510" s="16"/>
      <c r="N510" s="188">
        <v>1</v>
      </c>
      <c r="O510" s="188">
        <v>5.6390000000000002</v>
      </c>
      <c r="P510" s="188">
        <v>0.3</v>
      </c>
      <c r="Q510" s="188">
        <v>1.877</v>
      </c>
      <c r="R510" s="17">
        <f t="shared" si="29"/>
        <v>8.8160000000000007</v>
      </c>
      <c r="S510" s="1"/>
    </row>
    <row r="511" spans="1:22" x14ac:dyDescent="0.25">
      <c r="A511" s="258"/>
      <c r="B511" s="244"/>
      <c r="C511" s="224"/>
      <c r="D511" s="212"/>
      <c r="E511" s="214"/>
      <c r="F511" s="224"/>
      <c r="G511" s="224"/>
      <c r="H511" s="224"/>
      <c r="I511" s="64" t="s">
        <v>55</v>
      </c>
      <c r="J511" s="65">
        <v>124</v>
      </c>
      <c r="K511" s="64" t="s">
        <v>526</v>
      </c>
      <c r="L511" s="16"/>
      <c r="M511" s="16"/>
      <c r="N511" s="188"/>
      <c r="O511" s="188">
        <v>8.5000000000000006E-2</v>
      </c>
      <c r="P511" s="188">
        <v>0.1</v>
      </c>
      <c r="Q511" s="188"/>
      <c r="R511" s="17">
        <f t="shared" si="29"/>
        <v>0.185</v>
      </c>
      <c r="S511" s="1"/>
      <c r="V511" s="87"/>
    </row>
    <row r="512" spans="1:22" x14ac:dyDescent="0.25">
      <c r="A512" s="258"/>
      <c r="B512" s="244"/>
      <c r="C512" s="224"/>
      <c r="D512" s="212"/>
      <c r="E512" s="214"/>
      <c r="F512" s="224"/>
      <c r="G512" s="224"/>
      <c r="H512" s="224"/>
      <c r="I512" s="64" t="s">
        <v>56</v>
      </c>
      <c r="J512" s="65">
        <v>124</v>
      </c>
      <c r="K512" s="2" t="s">
        <v>527</v>
      </c>
      <c r="L512" s="16"/>
      <c r="M512" s="16"/>
      <c r="N512" s="188">
        <v>21.221</v>
      </c>
      <c r="O512" s="188">
        <v>20.324000000000002</v>
      </c>
      <c r="P512" s="188">
        <v>22.36</v>
      </c>
      <c r="Q512" s="188">
        <v>14.930999999999999</v>
      </c>
      <c r="R512" s="17">
        <f t="shared" si="29"/>
        <v>78.835999999999999</v>
      </c>
      <c r="S512" s="1"/>
    </row>
    <row r="513" spans="1:19" x14ac:dyDescent="0.25">
      <c r="A513" s="258"/>
      <c r="B513" s="244"/>
      <c r="C513" s="224"/>
      <c r="D513" s="212"/>
      <c r="E513" s="214"/>
      <c r="F513" s="224"/>
      <c r="G513" s="224"/>
      <c r="H513" s="224"/>
      <c r="I513" s="64" t="s">
        <v>56</v>
      </c>
      <c r="J513" s="65">
        <v>124</v>
      </c>
      <c r="K513" s="2" t="s">
        <v>528</v>
      </c>
      <c r="L513" s="16"/>
      <c r="M513" s="16"/>
      <c r="N513" s="188"/>
      <c r="O513" s="188"/>
      <c r="P513" s="188"/>
      <c r="Q513" s="188">
        <v>0.05</v>
      </c>
      <c r="R513" s="17">
        <f t="shared" si="29"/>
        <v>0.05</v>
      </c>
      <c r="S513" s="1"/>
    </row>
    <row r="514" spans="1:19" x14ac:dyDescent="0.25">
      <c r="A514" s="258"/>
      <c r="B514" s="244"/>
      <c r="C514" s="224"/>
      <c r="D514" s="212"/>
      <c r="E514" s="214"/>
      <c r="F514" s="224"/>
      <c r="G514" s="224"/>
      <c r="H514" s="224"/>
      <c r="I514" s="64" t="s">
        <v>56</v>
      </c>
      <c r="J514" s="65">
        <v>124</v>
      </c>
      <c r="K514" s="2" t="s">
        <v>529</v>
      </c>
      <c r="L514" s="16"/>
      <c r="M514" s="16"/>
      <c r="N514" s="188">
        <v>3.581</v>
      </c>
      <c r="O514" s="188">
        <v>1.611</v>
      </c>
      <c r="P514" s="188">
        <v>2.5790000000000002</v>
      </c>
      <c r="Q514" s="188">
        <v>1</v>
      </c>
      <c r="R514" s="17">
        <f t="shared" si="29"/>
        <v>8.7710000000000008</v>
      </c>
      <c r="S514" s="1"/>
    </row>
    <row r="515" spans="1:19" x14ac:dyDescent="0.25">
      <c r="A515" s="258"/>
      <c r="B515" s="244"/>
      <c r="C515" s="224"/>
      <c r="D515" s="212"/>
      <c r="E515" s="214"/>
      <c r="F515" s="224"/>
      <c r="G515" s="224"/>
      <c r="H515" s="224"/>
      <c r="I515" s="64" t="s">
        <v>56</v>
      </c>
      <c r="J515" s="65">
        <v>124</v>
      </c>
      <c r="K515" s="2" t="s">
        <v>530</v>
      </c>
      <c r="L515" s="16"/>
      <c r="M515" s="16"/>
      <c r="N515" s="188">
        <v>5.5650000000000004</v>
      </c>
      <c r="O515" s="188"/>
      <c r="P515" s="188"/>
      <c r="Q515" s="188"/>
      <c r="R515" s="17">
        <f t="shared" si="29"/>
        <v>5.5650000000000004</v>
      </c>
      <c r="S515" s="1"/>
    </row>
    <row r="516" spans="1:19" x14ac:dyDescent="0.25">
      <c r="A516" s="258"/>
      <c r="B516" s="244"/>
      <c r="C516" s="224"/>
      <c r="D516" s="212"/>
      <c r="E516" s="214"/>
      <c r="F516" s="224"/>
      <c r="G516" s="224"/>
      <c r="H516" s="224"/>
      <c r="I516" s="64" t="s">
        <v>56</v>
      </c>
      <c r="J516" s="65">
        <v>124</v>
      </c>
      <c r="K516" s="2" t="s">
        <v>531</v>
      </c>
      <c r="L516" s="16"/>
      <c r="M516" s="16"/>
      <c r="N516" s="188"/>
      <c r="O516" s="188"/>
      <c r="P516" s="188"/>
      <c r="Q516" s="188">
        <v>0.86399999999999999</v>
      </c>
      <c r="R516" s="17">
        <f t="shared" si="29"/>
        <v>0.86399999999999999</v>
      </c>
      <c r="S516" s="1"/>
    </row>
    <row r="517" spans="1:19" x14ac:dyDescent="0.25">
      <c r="A517" s="258"/>
      <c r="B517" s="244"/>
      <c r="C517" s="224"/>
      <c r="D517" s="212"/>
      <c r="E517" s="214"/>
      <c r="F517" s="224"/>
      <c r="G517" s="224"/>
      <c r="H517" s="224"/>
      <c r="I517" s="64" t="s">
        <v>56</v>
      </c>
      <c r="J517" s="65">
        <v>124</v>
      </c>
      <c r="K517" s="2" t="s">
        <v>532</v>
      </c>
      <c r="L517" s="16"/>
      <c r="M517" s="16"/>
      <c r="N517" s="188">
        <v>1.335</v>
      </c>
      <c r="O517" s="188">
        <v>10.247</v>
      </c>
      <c r="P517" s="188">
        <v>5.9770000000000003</v>
      </c>
      <c r="Q517" s="188"/>
      <c r="R517" s="17">
        <f t="shared" si="29"/>
        <v>17.559000000000001</v>
      </c>
      <c r="S517" s="1"/>
    </row>
    <row r="518" spans="1:19" x14ac:dyDescent="0.25">
      <c r="A518" s="258"/>
      <c r="B518" s="244"/>
      <c r="C518" s="224"/>
      <c r="D518" s="212"/>
      <c r="E518" s="214"/>
      <c r="F518" s="224"/>
      <c r="G518" s="224"/>
      <c r="H518" s="224"/>
      <c r="I518" s="64" t="s">
        <v>56</v>
      </c>
      <c r="J518" s="65">
        <v>124</v>
      </c>
      <c r="K518" s="2" t="s">
        <v>533</v>
      </c>
      <c r="L518" s="16"/>
      <c r="M518" s="16"/>
      <c r="N518" s="188">
        <v>15.023</v>
      </c>
      <c r="O518" s="188">
        <v>3.2930000000000001</v>
      </c>
      <c r="P518" s="188">
        <v>22.018000000000001</v>
      </c>
      <c r="Q518" s="188"/>
      <c r="R518" s="17">
        <f t="shared" si="29"/>
        <v>40.334000000000003</v>
      </c>
      <c r="S518" s="1"/>
    </row>
    <row r="519" spans="1:19" x14ac:dyDescent="0.25">
      <c r="A519" s="258"/>
      <c r="B519" s="244"/>
      <c r="C519" s="224"/>
      <c r="D519" s="212"/>
      <c r="E519" s="214"/>
      <c r="F519" s="224"/>
      <c r="G519" s="224"/>
      <c r="H519" s="224"/>
      <c r="I519" s="64" t="s">
        <v>56</v>
      </c>
      <c r="J519" s="65">
        <v>124</v>
      </c>
      <c r="K519" s="2" t="s">
        <v>534</v>
      </c>
      <c r="L519" s="16"/>
      <c r="M519" s="16"/>
      <c r="N519" s="188"/>
      <c r="O519" s="188">
        <v>3.5190000000000001</v>
      </c>
      <c r="P519" s="188"/>
      <c r="Q519" s="188"/>
      <c r="R519" s="17">
        <f t="shared" si="29"/>
        <v>3.5190000000000001</v>
      </c>
      <c r="S519" s="1"/>
    </row>
    <row r="520" spans="1:19" x14ac:dyDescent="0.25">
      <c r="A520" s="258"/>
      <c r="B520" s="244"/>
      <c r="C520" s="224"/>
      <c r="D520" s="212"/>
      <c r="E520" s="214"/>
      <c r="F520" s="224"/>
      <c r="G520" s="224"/>
      <c r="H520" s="224"/>
      <c r="I520" s="64" t="s">
        <v>56</v>
      </c>
      <c r="J520" s="65">
        <v>124</v>
      </c>
      <c r="K520" s="2" t="s">
        <v>535</v>
      </c>
      <c r="L520" s="16"/>
      <c r="M520" s="16"/>
      <c r="N520" s="188"/>
      <c r="O520" s="188">
        <v>0.32</v>
      </c>
      <c r="P520" s="188">
        <v>0.51</v>
      </c>
      <c r="Q520" s="188"/>
      <c r="R520" s="17">
        <f t="shared" si="29"/>
        <v>0.83000000000000007</v>
      </c>
      <c r="S520" s="1"/>
    </row>
    <row r="521" spans="1:19" x14ac:dyDescent="0.25">
      <c r="A521" s="258"/>
      <c r="B521" s="244"/>
      <c r="C521" s="224"/>
      <c r="D521" s="212"/>
      <c r="E521" s="214"/>
      <c r="F521" s="224"/>
      <c r="G521" s="224"/>
      <c r="H521" s="224"/>
      <c r="I521" s="64" t="s">
        <v>56</v>
      </c>
      <c r="J521" s="65">
        <v>124</v>
      </c>
      <c r="K521" s="2" t="s">
        <v>536</v>
      </c>
      <c r="L521" s="16"/>
      <c r="M521" s="16"/>
      <c r="N521" s="188">
        <v>0.498</v>
      </c>
      <c r="O521" s="188"/>
      <c r="P521" s="188"/>
      <c r="Q521" s="188"/>
      <c r="R521" s="17">
        <f t="shared" si="29"/>
        <v>0.498</v>
      </c>
      <c r="S521" s="1"/>
    </row>
    <row r="522" spans="1:19" x14ac:dyDescent="0.25">
      <c r="A522" s="258"/>
      <c r="B522" s="244"/>
      <c r="C522" s="224"/>
      <c r="D522" s="212"/>
      <c r="E522" s="214"/>
      <c r="F522" s="224"/>
      <c r="G522" s="224"/>
      <c r="H522" s="224"/>
      <c r="I522" s="64" t="s">
        <v>56</v>
      </c>
      <c r="J522" s="65">
        <v>124</v>
      </c>
      <c r="K522" s="2" t="s">
        <v>537</v>
      </c>
      <c r="L522" s="16"/>
      <c r="M522" s="16"/>
      <c r="N522" s="188">
        <v>1.3819999999999999</v>
      </c>
      <c r="O522" s="188"/>
      <c r="P522" s="188"/>
      <c r="Q522" s="188"/>
      <c r="R522" s="17">
        <f t="shared" si="29"/>
        <v>1.3819999999999999</v>
      </c>
      <c r="S522" s="1"/>
    </row>
    <row r="523" spans="1:19" x14ac:dyDescent="0.25">
      <c r="A523" s="258"/>
      <c r="B523" s="244"/>
      <c r="C523" s="224"/>
      <c r="D523" s="212"/>
      <c r="E523" s="214"/>
      <c r="F523" s="224"/>
      <c r="G523" s="224"/>
      <c r="H523" s="224"/>
      <c r="I523" s="64" t="s">
        <v>56</v>
      </c>
      <c r="J523" s="65">
        <v>124</v>
      </c>
      <c r="K523" s="2" t="s">
        <v>545</v>
      </c>
      <c r="L523" s="16"/>
      <c r="M523" s="16"/>
      <c r="N523" s="190">
        <v>1E-4</v>
      </c>
      <c r="O523" s="190"/>
      <c r="P523" s="190"/>
      <c r="Q523" s="190"/>
      <c r="R523" s="17">
        <f t="shared" si="29"/>
        <v>1E-4</v>
      </c>
      <c r="S523" s="1"/>
    </row>
    <row r="524" spans="1:19" x14ac:dyDescent="0.25">
      <c r="A524" s="258"/>
      <c r="B524" s="244"/>
      <c r="C524" s="224"/>
      <c r="D524" s="212"/>
      <c r="E524" s="214"/>
      <c r="F524" s="224"/>
      <c r="G524" s="224"/>
      <c r="H524" s="224"/>
      <c r="I524" s="64" t="s">
        <v>56</v>
      </c>
      <c r="J524" s="65">
        <v>124</v>
      </c>
      <c r="K524" s="2" t="s">
        <v>540</v>
      </c>
      <c r="L524" s="16"/>
      <c r="M524" s="16"/>
      <c r="N524" s="188">
        <v>4.0000000000000001E-3</v>
      </c>
      <c r="O524" s="188">
        <v>2E-3</v>
      </c>
      <c r="P524" s="188">
        <v>5.0000000000000001E-3</v>
      </c>
      <c r="Q524" s="190">
        <v>2.0000000000000001E-4</v>
      </c>
      <c r="R524" s="17">
        <f t="shared" si="29"/>
        <v>1.12E-2</v>
      </c>
      <c r="S524" s="1"/>
    </row>
    <row r="525" spans="1:19" x14ac:dyDescent="0.25">
      <c r="A525" s="258"/>
      <c r="B525" s="244"/>
      <c r="C525" s="224"/>
      <c r="D525" s="212"/>
      <c r="E525" s="214"/>
      <c r="F525" s="224"/>
      <c r="G525" s="224"/>
      <c r="H525" s="224"/>
      <c r="I525" s="64" t="s">
        <v>56</v>
      </c>
      <c r="J525" s="65">
        <v>124</v>
      </c>
      <c r="K525" s="2" t="s">
        <v>541</v>
      </c>
      <c r="L525" s="16"/>
      <c r="M525" s="16"/>
      <c r="N525" s="188">
        <v>37.792000000000002</v>
      </c>
      <c r="O525" s="188"/>
      <c r="P525" s="188"/>
      <c r="Q525" s="188"/>
      <c r="R525" s="17">
        <f t="shared" si="29"/>
        <v>37.792000000000002</v>
      </c>
      <c r="S525" s="1"/>
    </row>
    <row r="526" spans="1:19" s="201" customFormat="1" x14ac:dyDescent="0.25">
      <c r="A526" s="258"/>
      <c r="B526" s="244"/>
      <c r="C526" s="224"/>
      <c r="D526" s="212"/>
      <c r="E526" s="214"/>
      <c r="F526" s="224"/>
      <c r="G526" s="224"/>
      <c r="H526" s="224"/>
      <c r="I526" s="194" t="s">
        <v>56</v>
      </c>
      <c r="J526" s="194">
        <v>124</v>
      </c>
      <c r="K526" s="194" t="s">
        <v>542</v>
      </c>
      <c r="L526" s="197"/>
      <c r="M526" s="197"/>
      <c r="N526" s="202">
        <v>4.22</v>
      </c>
      <c r="O526" s="202"/>
      <c r="P526" s="202"/>
      <c r="Q526" s="202"/>
      <c r="R526" s="199">
        <f t="shared" si="29"/>
        <v>4.22</v>
      </c>
      <c r="S526" s="200"/>
    </row>
    <row r="527" spans="1:19" x14ac:dyDescent="0.25">
      <c r="A527" s="258"/>
      <c r="B527" s="243" t="s">
        <v>267</v>
      </c>
      <c r="C527" s="224"/>
      <c r="D527" s="212"/>
      <c r="E527" s="214"/>
      <c r="F527" s="224"/>
      <c r="G527" s="224"/>
      <c r="H527" s="224"/>
      <c r="I527" s="64" t="s">
        <v>55</v>
      </c>
      <c r="J527" s="65">
        <v>124</v>
      </c>
      <c r="K527" s="2" t="s">
        <v>543</v>
      </c>
      <c r="L527" s="16"/>
      <c r="M527" s="16"/>
      <c r="N527" s="188"/>
      <c r="O527" s="188">
        <v>0.10299999999999999</v>
      </c>
      <c r="P527" s="188">
        <v>0.121</v>
      </c>
      <c r="Q527" s="188"/>
      <c r="R527" s="17">
        <f t="shared" si="29"/>
        <v>0.22399999999999998</v>
      </c>
      <c r="S527" s="1"/>
    </row>
    <row r="528" spans="1:19" x14ac:dyDescent="0.25">
      <c r="A528" s="258"/>
      <c r="B528" s="244"/>
      <c r="C528" s="224"/>
      <c r="D528" s="212"/>
      <c r="E528" s="214"/>
      <c r="F528" s="224"/>
      <c r="G528" s="224"/>
      <c r="H528" s="224"/>
      <c r="I528" s="64" t="s">
        <v>56</v>
      </c>
      <c r="J528" s="65">
        <v>124</v>
      </c>
      <c r="K528" s="2" t="s">
        <v>544</v>
      </c>
      <c r="L528" s="16"/>
      <c r="M528" s="16"/>
      <c r="N528" s="188">
        <v>43.914999999999999</v>
      </c>
      <c r="O528" s="188">
        <v>52.902999999999999</v>
      </c>
      <c r="P528" s="188">
        <v>51.886000000000003</v>
      </c>
      <c r="Q528" s="188">
        <v>27.867999999999999</v>
      </c>
      <c r="R528" s="17">
        <f t="shared" si="29"/>
        <v>176.572</v>
      </c>
      <c r="S528" s="1"/>
    </row>
    <row r="529" spans="1:19" x14ac:dyDescent="0.25">
      <c r="A529" s="258"/>
      <c r="B529" s="244"/>
      <c r="C529" s="224"/>
      <c r="D529" s="212"/>
      <c r="E529" s="214"/>
      <c r="F529" s="224"/>
      <c r="G529" s="224"/>
      <c r="H529" s="224"/>
      <c r="I529" s="64" t="s">
        <v>56</v>
      </c>
      <c r="J529" s="65">
        <v>124</v>
      </c>
      <c r="K529" s="64" t="s">
        <v>525</v>
      </c>
      <c r="L529" s="16"/>
      <c r="M529" s="16"/>
      <c r="N529" s="188"/>
      <c r="O529" s="188">
        <v>0.35</v>
      </c>
      <c r="P529" s="188"/>
      <c r="Q529" s="188">
        <v>3.9830000000000001</v>
      </c>
      <c r="R529" s="17">
        <f t="shared" si="29"/>
        <v>4.3330000000000002</v>
      </c>
      <c r="S529" s="1"/>
    </row>
    <row r="530" spans="1:19" x14ac:dyDescent="0.25">
      <c r="A530" s="258"/>
      <c r="B530" s="244"/>
      <c r="C530" s="224"/>
      <c r="D530" s="212"/>
      <c r="E530" s="214"/>
      <c r="F530" s="224"/>
      <c r="G530" s="224"/>
      <c r="H530" s="224"/>
      <c r="I530" s="64" t="s">
        <v>55</v>
      </c>
      <c r="J530" s="65">
        <v>124</v>
      </c>
      <c r="K530" s="64" t="s">
        <v>526</v>
      </c>
      <c r="L530" s="16"/>
      <c r="M530" s="16"/>
      <c r="N530" s="188"/>
      <c r="O530" s="188">
        <v>8.4000000000000005E-2</v>
      </c>
      <c r="P530" s="188">
        <v>9.9000000000000005E-2</v>
      </c>
      <c r="Q530" s="188"/>
      <c r="R530" s="17">
        <f t="shared" si="29"/>
        <v>0.183</v>
      </c>
      <c r="S530" s="1"/>
    </row>
    <row r="531" spans="1:19" x14ac:dyDescent="0.25">
      <c r="A531" s="258"/>
      <c r="B531" s="244"/>
      <c r="C531" s="224"/>
      <c r="D531" s="212"/>
      <c r="E531" s="214"/>
      <c r="F531" s="224"/>
      <c r="G531" s="224"/>
      <c r="H531" s="224"/>
      <c r="I531" s="64" t="s">
        <v>56</v>
      </c>
      <c r="J531" s="65">
        <v>124</v>
      </c>
      <c r="K531" s="2" t="s">
        <v>527</v>
      </c>
      <c r="L531" s="16"/>
      <c r="M531" s="16"/>
      <c r="N531" s="188">
        <v>35.887</v>
      </c>
      <c r="O531" s="188">
        <v>26.491</v>
      </c>
      <c r="P531" s="188">
        <v>31.791</v>
      </c>
      <c r="Q531" s="188">
        <v>17.452999999999999</v>
      </c>
      <c r="R531" s="17">
        <f t="shared" si="29"/>
        <v>111.622</v>
      </c>
      <c r="S531" s="1"/>
    </row>
    <row r="532" spans="1:19" x14ac:dyDescent="0.25">
      <c r="A532" s="258"/>
      <c r="B532" s="244"/>
      <c r="C532" s="224"/>
      <c r="D532" s="212"/>
      <c r="E532" s="214"/>
      <c r="F532" s="224"/>
      <c r="G532" s="224"/>
      <c r="H532" s="224"/>
      <c r="I532" s="64" t="s">
        <v>56</v>
      </c>
      <c r="J532" s="65">
        <v>124</v>
      </c>
      <c r="K532" s="2" t="s">
        <v>528</v>
      </c>
      <c r="L532" s="16"/>
      <c r="M532" s="16"/>
      <c r="N532" s="188"/>
      <c r="O532" s="188"/>
      <c r="P532" s="188"/>
      <c r="Q532" s="188">
        <v>4.4999999999999998E-2</v>
      </c>
      <c r="R532" s="17">
        <f t="shared" si="29"/>
        <v>4.4999999999999998E-2</v>
      </c>
      <c r="S532" s="1"/>
    </row>
    <row r="533" spans="1:19" x14ac:dyDescent="0.25">
      <c r="A533" s="258"/>
      <c r="B533" s="244"/>
      <c r="C533" s="224"/>
      <c r="D533" s="212"/>
      <c r="E533" s="214"/>
      <c r="F533" s="224"/>
      <c r="G533" s="224"/>
      <c r="H533" s="224"/>
      <c r="I533" s="64" t="s">
        <v>56</v>
      </c>
      <c r="J533" s="65">
        <v>124</v>
      </c>
      <c r="K533" s="2" t="s">
        <v>529</v>
      </c>
      <c r="L533" s="16"/>
      <c r="M533" s="16"/>
      <c r="N533" s="188">
        <v>19.648</v>
      </c>
      <c r="O533" s="188">
        <v>6.7670000000000003</v>
      </c>
      <c r="P533" s="188">
        <v>8.2089999999999996</v>
      </c>
      <c r="Q533" s="188">
        <v>0.9</v>
      </c>
      <c r="R533" s="17">
        <f t="shared" si="29"/>
        <v>35.523999999999994</v>
      </c>
      <c r="S533" s="1"/>
    </row>
    <row r="534" spans="1:19" x14ac:dyDescent="0.25">
      <c r="A534" s="258"/>
      <c r="B534" s="244"/>
      <c r="C534" s="224"/>
      <c r="D534" s="212"/>
      <c r="E534" s="214"/>
      <c r="F534" s="224"/>
      <c r="G534" s="224"/>
      <c r="H534" s="224"/>
      <c r="I534" s="64" t="s">
        <v>56</v>
      </c>
      <c r="J534" s="65">
        <v>124</v>
      </c>
      <c r="K534" s="2" t="s">
        <v>530</v>
      </c>
      <c r="L534" s="16"/>
      <c r="M534" s="16"/>
      <c r="N534" s="188"/>
      <c r="O534" s="188">
        <v>7.8410000000000002</v>
      </c>
      <c r="P534" s="188"/>
      <c r="Q534" s="188"/>
      <c r="R534" s="17">
        <f t="shared" si="29"/>
        <v>7.8410000000000002</v>
      </c>
      <c r="S534" s="1"/>
    </row>
    <row r="535" spans="1:19" x14ac:dyDescent="0.25">
      <c r="A535" s="258"/>
      <c r="B535" s="244"/>
      <c r="C535" s="224"/>
      <c r="D535" s="212"/>
      <c r="E535" s="214"/>
      <c r="F535" s="224"/>
      <c r="G535" s="224"/>
      <c r="H535" s="224"/>
      <c r="I535" s="64" t="s">
        <v>56</v>
      </c>
      <c r="J535" s="65">
        <v>124</v>
      </c>
      <c r="K535" s="2" t="s">
        <v>531</v>
      </c>
      <c r="L535" s="16"/>
      <c r="M535" s="16"/>
      <c r="N535" s="188">
        <v>0.20699999999999999</v>
      </c>
      <c r="O535" s="188">
        <v>0.34399999999999997</v>
      </c>
      <c r="P535" s="188"/>
      <c r="Q535" s="188"/>
      <c r="R535" s="17">
        <f t="shared" si="29"/>
        <v>0.55099999999999993</v>
      </c>
      <c r="S535" s="1"/>
    </row>
    <row r="536" spans="1:19" x14ac:dyDescent="0.25">
      <c r="A536" s="258"/>
      <c r="B536" s="244"/>
      <c r="C536" s="224"/>
      <c r="D536" s="212"/>
      <c r="E536" s="214"/>
      <c r="F536" s="224"/>
      <c r="G536" s="224"/>
      <c r="H536" s="224"/>
      <c r="I536" s="64" t="s">
        <v>56</v>
      </c>
      <c r="J536" s="65">
        <v>124</v>
      </c>
      <c r="K536" s="2" t="s">
        <v>532</v>
      </c>
      <c r="L536" s="16"/>
      <c r="M536" s="16"/>
      <c r="N536" s="188">
        <v>7.7329999999999997</v>
      </c>
      <c r="O536" s="188">
        <v>0.95399999999999996</v>
      </c>
      <c r="P536" s="188">
        <v>3.4239999999999999</v>
      </c>
      <c r="Q536" s="188">
        <v>18.41</v>
      </c>
      <c r="R536" s="17">
        <f t="shared" si="29"/>
        <v>30.521000000000001</v>
      </c>
      <c r="S536" s="1"/>
    </row>
    <row r="537" spans="1:19" x14ac:dyDescent="0.25">
      <c r="A537" s="258"/>
      <c r="B537" s="244"/>
      <c r="C537" s="224"/>
      <c r="D537" s="212"/>
      <c r="E537" s="214"/>
      <c r="F537" s="224"/>
      <c r="G537" s="224"/>
      <c r="H537" s="224"/>
      <c r="I537" s="64" t="s">
        <v>56</v>
      </c>
      <c r="J537" s="65">
        <v>124</v>
      </c>
      <c r="K537" s="2" t="s">
        <v>533</v>
      </c>
      <c r="L537" s="16"/>
      <c r="M537" s="16"/>
      <c r="N537" s="188"/>
      <c r="O537" s="188">
        <v>2E-3</v>
      </c>
      <c r="P537" s="188">
        <v>14.035</v>
      </c>
      <c r="Q537" s="188"/>
      <c r="R537" s="17">
        <f t="shared" si="29"/>
        <v>14.037000000000001</v>
      </c>
      <c r="S537" s="1"/>
    </row>
    <row r="538" spans="1:19" x14ac:dyDescent="0.25">
      <c r="A538" s="258"/>
      <c r="B538" s="244"/>
      <c r="C538" s="224"/>
      <c r="D538" s="212"/>
      <c r="E538" s="214"/>
      <c r="F538" s="224"/>
      <c r="G538" s="224"/>
      <c r="H538" s="224"/>
      <c r="I538" s="64" t="s">
        <v>56</v>
      </c>
      <c r="J538" s="65">
        <v>124</v>
      </c>
      <c r="K538" s="2" t="s">
        <v>546</v>
      </c>
      <c r="L538" s="16"/>
      <c r="M538" s="16"/>
      <c r="N538" s="188">
        <v>7.0140000000000002</v>
      </c>
      <c r="O538" s="188"/>
      <c r="P538" s="188"/>
      <c r="Q538" s="188"/>
      <c r="R538" s="17">
        <f t="shared" si="29"/>
        <v>7.0140000000000002</v>
      </c>
      <c r="S538" s="1"/>
    </row>
    <row r="539" spans="1:19" x14ac:dyDescent="0.25">
      <c r="A539" s="258"/>
      <c r="B539" s="244"/>
      <c r="C539" s="224"/>
      <c r="D539" s="212"/>
      <c r="E539" s="214"/>
      <c r="F539" s="224"/>
      <c r="G539" s="224"/>
      <c r="H539" s="224"/>
      <c r="I539" s="64" t="s">
        <v>56</v>
      </c>
      <c r="J539" s="65">
        <v>124</v>
      </c>
      <c r="K539" s="2" t="s">
        <v>547</v>
      </c>
      <c r="L539" s="16"/>
      <c r="M539" s="16"/>
      <c r="N539" s="188">
        <v>9.3420000000000005</v>
      </c>
      <c r="O539" s="188"/>
      <c r="P539" s="188"/>
      <c r="Q539" s="188"/>
      <c r="R539" s="17">
        <f t="shared" si="29"/>
        <v>9.3420000000000005</v>
      </c>
      <c r="S539" s="1"/>
    </row>
    <row r="540" spans="1:19" x14ac:dyDescent="0.25">
      <c r="A540" s="258"/>
      <c r="B540" s="244"/>
      <c r="C540" s="224"/>
      <c r="D540" s="212"/>
      <c r="E540" s="214"/>
      <c r="F540" s="224"/>
      <c r="G540" s="224"/>
      <c r="H540" s="224"/>
      <c r="I540" s="64" t="s">
        <v>56</v>
      </c>
      <c r="J540" s="65">
        <v>124</v>
      </c>
      <c r="K540" s="2" t="s">
        <v>534</v>
      </c>
      <c r="L540" s="16"/>
      <c r="M540" s="16"/>
      <c r="N540" s="188"/>
      <c r="O540" s="188">
        <v>3.702</v>
      </c>
      <c r="P540" s="188">
        <v>5.2549999999999999</v>
      </c>
      <c r="Q540" s="188"/>
      <c r="R540" s="17">
        <f t="shared" si="29"/>
        <v>8.9570000000000007</v>
      </c>
      <c r="S540" s="1"/>
    </row>
    <row r="541" spans="1:19" x14ac:dyDescent="0.25">
      <c r="A541" s="258"/>
      <c r="B541" s="244"/>
      <c r="C541" s="224"/>
      <c r="D541" s="212"/>
      <c r="E541" s="214"/>
      <c r="F541" s="224"/>
      <c r="G541" s="224"/>
      <c r="H541" s="224"/>
      <c r="I541" s="64" t="s">
        <v>56</v>
      </c>
      <c r="J541" s="65">
        <v>124</v>
      </c>
      <c r="K541" s="2" t="s">
        <v>536</v>
      </c>
      <c r="L541" s="16"/>
      <c r="M541" s="16"/>
      <c r="N541" s="188">
        <v>0.71499999999999997</v>
      </c>
      <c r="O541" s="188"/>
      <c r="P541" s="188"/>
      <c r="Q541" s="188"/>
      <c r="R541" s="17">
        <f t="shared" si="29"/>
        <v>0.71499999999999997</v>
      </c>
      <c r="S541" s="1"/>
    </row>
    <row r="542" spans="1:19" x14ac:dyDescent="0.25">
      <c r="A542" s="258"/>
      <c r="B542" s="244"/>
      <c r="C542" s="224"/>
      <c r="D542" s="212"/>
      <c r="E542" s="214"/>
      <c r="F542" s="224"/>
      <c r="G542" s="224"/>
      <c r="H542" s="224"/>
      <c r="I542" s="64" t="s">
        <v>56</v>
      </c>
      <c r="J542" s="65">
        <v>124</v>
      </c>
      <c r="K542" s="2" t="s">
        <v>537</v>
      </c>
      <c r="L542" s="16"/>
      <c r="M542" s="16"/>
      <c r="N542" s="188">
        <v>9.1159999999999997</v>
      </c>
      <c r="O542" s="188">
        <v>4</v>
      </c>
      <c r="P542" s="188"/>
      <c r="Q542" s="188"/>
      <c r="R542" s="17">
        <f t="shared" si="29"/>
        <v>13.116</v>
      </c>
      <c r="S542" s="1"/>
    </row>
    <row r="543" spans="1:19" s="201" customFormat="1" x14ac:dyDescent="0.25">
      <c r="A543" s="258"/>
      <c r="B543" s="244"/>
      <c r="C543" s="224"/>
      <c r="D543" s="212"/>
      <c r="E543" s="214"/>
      <c r="F543" s="224"/>
      <c r="G543" s="224"/>
      <c r="H543" s="224"/>
      <c r="I543" s="194" t="s">
        <v>56</v>
      </c>
      <c r="J543" s="194"/>
      <c r="K543" s="196" t="s">
        <v>540</v>
      </c>
      <c r="L543" s="197"/>
      <c r="M543" s="197"/>
      <c r="N543" s="198">
        <v>1E-4</v>
      </c>
      <c r="O543" s="198">
        <v>1E-4</v>
      </c>
      <c r="P543" s="198">
        <v>3.0000000000000001E-3</v>
      </c>
      <c r="Q543" s="198"/>
      <c r="R543" s="199">
        <f t="shared" si="29"/>
        <v>3.2000000000000002E-3</v>
      </c>
      <c r="S543" s="200"/>
    </row>
    <row r="544" spans="1:19" x14ac:dyDescent="0.25">
      <c r="A544" s="258"/>
      <c r="B544" s="242" t="s">
        <v>174</v>
      </c>
      <c r="C544" s="224"/>
      <c r="D544" s="212"/>
      <c r="E544" s="214"/>
      <c r="F544" s="224"/>
      <c r="G544" s="224"/>
      <c r="H544" s="224"/>
      <c r="I544" s="64" t="s">
        <v>55</v>
      </c>
      <c r="J544" s="65">
        <v>124</v>
      </c>
      <c r="K544" s="2" t="s">
        <v>543</v>
      </c>
      <c r="L544" s="16"/>
      <c r="M544" s="16"/>
      <c r="N544" s="188"/>
      <c r="O544" s="188">
        <v>0.157</v>
      </c>
      <c r="P544" s="188">
        <v>0.185</v>
      </c>
      <c r="Q544" s="188"/>
      <c r="R544" s="17">
        <f t="shared" si="29"/>
        <v>0.34199999999999997</v>
      </c>
      <c r="S544" s="1"/>
    </row>
    <row r="545" spans="1:19" x14ac:dyDescent="0.25">
      <c r="A545" s="258"/>
      <c r="B545" s="242"/>
      <c r="C545" s="224"/>
      <c r="D545" s="212"/>
      <c r="E545" s="214"/>
      <c r="F545" s="224"/>
      <c r="G545" s="224"/>
      <c r="H545" s="224"/>
      <c r="I545" s="64" t="s">
        <v>56</v>
      </c>
      <c r="J545" s="65">
        <v>124</v>
      </c>
      <c r="K545" s="2" t="s">
        <v>544</v>
      </c>
      <c r="L545" s="16"/>
      <c r="M545" s="16"/>
      <c r="N545" s="188">
        <v>44.134999999999998</v>
      </c>
      <c r="O545" s="188">
        <v>47.298000000000002</v>
      </c>
      <c r="P545" s="188">
        <v>49.145000000000003</v>
      </c>
      <c r="Q545" s="188">
        <v>26.434000000000001</v>
      </c>
      <c r="R545" s="17">
        <f t="shared" si="29"/>
        <v>167.012</v>
      </c>
      <c r="S545" s="1"/>
    </row>
    <row r="546" spans="1:19" x14ac:dyDescent="0.25">
      <c r="A546" s="258"/>
      <c r="B546" s="242"/>
      <c r="C546" s="224"/>
      <c r="D546" s="212"/>
      <c r="E546" s="214"/>
      <c r="F546" s="224"/>
      <c r="G546" s="224"/>
      <c r="H546" s="224"/>
      <c r="I546" s="64" t="s">
        <v>56</v>
      </c>
      <c r="J546" s="65">
        <v>124</v>
      </c>
      <c r="K546" s="64" t="s">
        <v>525</v>
      </c>
      <c r="L546" s="16"/>
      <c r="M546" s="16"/>
      <c r="N546" s="188"/>
      <c r="O546" s="188">
        <v>0.35</v>
      </c>
      <c r="P546" s="188">
        <v>3.9609999999999999</v>
      </c>
      <c r="Q546" s="188">
        <v>2.1760000000000002</v>
      </c>
      <c r="R546" s="17">
        <f t="shared" ref="R546:R607" si="30">SUM(L546:Q546)</f>
        <v>6.4870000000000001</v>
      </c>
      <c r="S546" s="1"/>
    </row>
    <row r="547" spans="1:19" x14ac:dyDescent="0.25">
      <c r="A547" s="258"/>
      <c r="B547" s="242"/>
      <c r="C547" s="224"/>
      <c r="D547" s="212"/>
      <c r="E547" s="214"/>
      <c r="F547" s="224"/>
      <c r="G547" s="224"/>
      <c r="H547" s="224"/>
      <c r="I547" s="64" t="s">
        <v>55</v>
      </c>
      <c r="J547" s="65">
        <v>124</v>
      </c>
      <c r="K547" s="64" t="s">
        <v>526</v>
      </c>
      <c r="L547" s="16"/>
      <c r="M547" s="16"/>
      <c r="N547" s="188"/>
      <c r="O547" s="188">
        <v>8.5000000000000006E-2</v>
      </c>
      <c r="P547" s="188">
        <v>0.1</v>
      </c>
      <c r="Q547" s="188"/>
      <c r="R547" s="17">
        <f t="shared" si="30"/>
        <v>0.185</v>
      </c>
      <c r="S547" s="1"/>
    </row>
    <row r="548" spans="1:19" x14ac:dyDescent="0.25">
      <c r="A548" s="258"/>
      <c r="B548" s="242"/>
      <c r="C548" s="224"/>
      <c r="D548" s="212"/>
      <c r="E548" s="214"/>
      <c r="F548" s="224"/>
      <c r="G548" s="224"/>
      <c r="H548" s="224"/>
      <c r="I548" s="64" t="s">
        <v>56</v>
      </c>
      <c r="J548" s="65">
        <v>124</v>
      </c>
      <c r="K548" s="2" t="s">
        <v>527</v>
      </c>
      <c r="L548" s="16"/>
      <c r="M548" s="16"/>
      <c r="N548" s="188">
        <v>16.207000000000001</v>
      </c>
      <c r="O548" s="188">
        <v>18.687000000000001</v>
      </c>
      <c r="P548" s="188">
        <v>21.437999999999999</v>
      </c>
      <c r="Q548" s="188">
        <v>12.121</v>
      </c>
      <c r="R548" s="17">
        <f t="shared" si="30"/>
        <v>68.453000000000003</v>
      </c>
      <c r="S548" s="1"/>
    </row>
    <row r="549" spans="1:19" x14ac:dyDescent="0.25">
      <c r="A549" s="258"/>
      <c r="B549" s="242"/>
      <c r="C549" s="224"/>
      <c r="D549" s="212"/>
      <c r="E549" s="214"/>
      <c r="F549" s="224"/>
      <c r="G549" s="224"/>
      <c r="H549" s="224"/>
      <c r="I549" s="64" t="s">
        <v>56</v>
      </c>
      <c r="J549" s="65">
        <v>124</v>
      </c>
      <c r="K549" s="2" t="s">
        <v>528</v>
      </c>
      <c r="L549" s="16"/>
      <c r="M549" s="16"/>
      <c r="N549" s="188"/>
      <c r="O549" s="188"/>
      <c r="P549" s="188"/>
      <c r="Q549" s="188">
        <v>4.5999999999999999E-2</v>
      </c>
      <c r="R549" s="17">
        <f t="shared" si="30"/>
        <v>4.5999999999999999E-2</v>
      </c>
      <c r="S549" s="1"/>
    </row>
    <row r="550" spans="1:19" x14ac:dyDescent="0.25">
      <c r="A550" s="258"/>
      <c r="B550" s="242"/>
      <c r="C550" s="224"/>
      <c r="D550" s="212"/>
      <c r="E550" s="214"/>
      <c r="F550" s="224"/>
      <c r="G550" s="224"/>
      <c r="H550" s="224"/>
      <c r="I550" s="64" t="s">
        <v>56</v>
      </c>
      <c r="J550" s="65">
        <v>124</v>
      </c>
      <c r="K550" s="2" t="s">
        <v>529</v>
      </c>
      <c r="L550" s="16"/>
      <c r="M550" s="16"/>
      <c r="N550" s="188">
        <v>2.12</v>
      </c>
      <c r="O550" s="188">
        <v>2.42</v>
      </c>
      <c r="P550" s="188">
        <v>2.823</v>
      </c>
      <c r="Q550" s="188">
        <v>0.75</v>
      </c>
      <c r="R550" s="17">
        <f t="shared" si="30"/>
        <v>8.1129999999999995</v>
      </c>
      <c r="S550" s="1"/>
    </row>
    <row r="551" spans="1:19" x14ac:dyDescent="0.25">
      <c r="A551" s="258"/>
      <c r="B551" s="242"/>
      <c r="C551" s="224"/>
      <c r="D551" s="212"/>
      <c r="E551" s="214"/>
      <c r="F551" s="224"/>
      <c r="G551" s="224"/>
      <c r="H551" s="224"/>
      <c r="I551" s="64" t="s">
        <v>56</v>
      </c>
      <c r="J551" s="65">
        <v>124</v>
      </c>
      <c r="K551" s="2" t="s">
        <v>531</v>
      </c>
      <c r="L551" s="16"/>
      <c r="M551" s="16"/>
      <c r="N551" s="188"/>
      <c r="O551" s="188"/>
      <c r="P551" s="188"/>
      <c r="Q551" s="188">
        <v>1</v>
      </c>
      <c r="R551" s="17">
        <f t="shared" si="30"/>
        <v>1</v>
      </c>
      <c r="S551" s="1"/>
    </row>
    <row r="552" spans="1:19" x14ac:dyDescent="0.25">
      <c r="A552" s="258"/>
      <c r="B552" s="242"/>
      <c r="C552" s="224"/>
      <c r="D552" s="212"/>
      <c r="E552" s="214"/>
      <c r="F552" s="224"/>
      <c r="G552" s="224"/>
      <c r="H552" s="224"/>
      <c r="I552" s="64" t="s">
        <v>56</v>
      </c>
      <c r="J552" s="65">
        <v>124</v>
      </c>
      <c r="K552" s="2" t="s">
        <v>532</v>
      </c>
      <c r="L552" s="16"/>
      <c r="M552" s="16"/>
      <c r="N552" s="188">
        <v>1.403</v>
      </c>
      <c r="O552" s="188">
        <v>1.948</v>
      </c>
      <c r="P552" s="188">
        <v>6.4000000000000001E-2</v>
      </c>
      <c r="Q552" s="188"/>
      <c r="R552" s="17">
        <f t="shared" si="30"/>
        <v>3.415</v>
      </c>
      <c r="S552" s="1"/>
    </row>
    <row r="553" spans="1:19" x14ac:dyDescent="0.25">
      <c r="A553" s="258"/>
      <c r="B553" s="242"/>
      <c r="C553" s="224"/>
      <c r="D553" s="212"/>
      <c r="E553" s="214"/>
      <c r="F553" s="224"/>
      <c r="G553" s="224"/>
      <c r="H553" s="224"/>
      <c r="I553" s="64" t="s">
        <v>56</v>
      </c>
      <c r="J553" s="65">
        <v>124</v>
      </c>
      <c r="K553" s="2" t="s">
        <v>533</v>
      </c>
      <c r="L553" s="16"/>
      <c r="M553" s="16"/>
      <c r="N553" s="188"/>
      <c r="O553" s="188">
        <v>27.658999999999999</v>
      </c>
      <c r="P553" s="188">
        <v>13.33</v>
      </c>
      <c r="Q553" s="188"/>
      <c r="R553" s="17">
        <f t="shared" si="30"/>
        <v>40.988999999999997</v>
      </c>
      <c r="S553" s="1"/>
    </row>
    <row r="554" spans="1:19" x14ac:dyDescent="0.25">
      <c r="A554" s="258"/>
      <c r="B554" s="242"/>
      <c r="C554" s="224"/>
      <c r="D554" s="212"/>
      <c r="E554" s="214"/>
      <c r="F554" s="224"/>
      <c r="G554" s="224"/>
      <c r="H554" s="224"/>
      <c r="I554" s="64" t="s">
        <v>56</v>
      </c>
      <c r="J554" s="65">
        <v>124</v>
      </c>
      <c r="K554" s="2" t="s">
        <v>535</v>
      </c>
      <c r="L554" s="16"/>
      <c r="M554" s="16"/>
      <c r="N554" s="188">
        <v>0.44</v>
      </c>
      <c r="O554" s="188">
        <v>0.9</v>
      </c>
      <c r="P554" s="188"/>
      <c r="Q554" s="188"/>
      <c r="R554" s="17">
        <f t="shared" si="30"/>
        <v>1.34</v>
      </c>
      <c r="S554" s="1"/>
    </row>
    <row r="555" spans="1:19" x14ac:dyDescent="0.25">
      <c r="A555" s="258"/>
      <c r="B555" s="242"/>
      <c r="C555" s="224"/>
      <c r="D555" s="212"/>
      <c r="E555" s="214"/>
      <c r="F555" s="224"/>
      <c r="G555" s="224"/>
      <c r="H555" s="224"/>
      <c r="I555" s="64" t="s">
        <v>56</v>
      </c>
      <c r="J555" s="65">
        <v>124</v>
      </c>
      <c r="K555" s="2" t="s">
        <v>536</v>
      </c>
      <c r="L555" s="16"/>
      <c r="M555" s="16"/>
      <c r="N555" s="188">
        <v>9.7000000000000003E-2</v>
      </c>
      <c r="O555" s="188"/>
      <c r="P555" s="188"/>
      <c r="Q555" s="188"/>
      <c r="R555" s="17">
        <f t="shared" si="30"/>
        <v>9.7000000000000003E-2</v>
      </c>
      <c r="S555" s="1"/>
    </row>
    <row r="556" spans="1:19" s="201" customFormat="1" x14ac:dyDescent="0.25">
      <c r="A556" s="258"/>
      <c r="B556" s="242"/>
      <c r="C556" s="224"/>
      <c r="D556" s="212"/>
      <c r="E556" s="214"/>
      <c r="F556" s="224"/>
      <c r="G556" s="224"/>
      <c r="H556" s="224"/>
      <c r="I556" s="194" t="s">
        <v>56</v>
      </c>
      <c r="J556" s="194">
        <v>124</v>
      </c>
      <c r="K556" s="196" t="s">
        <v>540</v>
      </c>
      <c r="L556" s="197"/>
      <c r="M556" s="197"/>
      <c r="N556" s="202"/>
      <c r="O556" s="202"/>
      <c r="P556" s="198">
        <v>1.8E-3</v>
      </c>
      <c r="Q556" s="202">
        <v>1.2999999999999999E-3</v>
      </c>
      <c r="R556" s="199">
        <f t="shared" si="30"/>
        <v>3.0999999999999999E-3</v>
      </c>
      <c r="S556" s="200"/>
    </row>
    <row r="557" spans="1:19" ht="15.75" customHeight="1" x14ac:dyDescent="0.25">
      <c r="A557" s="258"/>
      <c r="B557" s="243" t="s">
        <v>175</v>
      </c>
      <c r="C557" s="224"/>
      <c r="D557" s="212"/>
      <c r="E557" s="214"/>
      <c r="F557" s="224"/>
      <c r="G557" s="224"/>
      <c r="H557" s="224"/>
      <c r="I557" s="64" t="s">
        <v>55</v>
      </c>
      <c r="J557" s="65">
        <v>124</v>
      </c>
      <c r="K557" s="2" t="s">
        <v>543</v>
      </c>
      <c r="L557" s="16"/>
      <c r="M557" s="16"/>
      <c r="N557" s="188"/>
      <c r="O557" s="188">
        <v>0.121</v>
      </c>
      <c r="P557" s="188">
        <v>0.14299999999999999</v>
      </c>
      <c r="Q557" s="188"/>
      <c r="R557" s="17">
        <f t="shared" si="30"/>
        <v>0.26400000000000001</v>
      </c>
      <c r="S557" s="1"/>
    </row>
    <row r="558" spans="1:19" x14ac:dyDescent="0.25">
      <c r="A558" s="258"/>
      <c r="B558" s="244"/>
      <c r="C558" s="224"/>
      <c r="D558" s="212"/>
      <c r="E558" s="214"/>
      <c r="F558" s="224"/>
      <c r="G558" s="224"/>
      <c r="H558" s="224"/>
      <c r="I558" s="64" t="s">
        <v>56</v>
      </c>
      <c r="J558" s="65">
        <v>124</v>
      </c>
      <c r="K558" s="2" t="s">
        <v>544</v>
      </c>
      <c r="L558" s="16"/>
      <c r="M558" s="16"/>
      <c r="N558" s="188">
        <v>36.213000000000001</v>
      </c>
      <c r="O558" s="188">
        <v>41.781999999999996</v>
      </c>
      <c r="P558" s="188">
        <v>45.252000000000002</v>
      </c>
      <c r="Q558" s="188">
        <v>26.215</v>
      </c>
      <c r="R558" s="17">
        <f t="shared" si="30"/>
        <v>149.46200000000002</v>
      </c>
      <c r="S558" s="1"/>
    </row>
    <row r="559" spans="1:19" x14ac:dyDescent="0.25">
      <c r="A559" s="258"/>
      <c r="B559" s="244"/>
      <c r="C559" s="224"/>
      <c r="D559" s="212"/>
      <c r="E559" s="214"/>
      <c r="F559" s="224"/>
      <c r="G559" s="224"/>
      <c r="H559" s="224"/>
      <c r="I559" s="64" t="s">
        <v>56</v>
      </c>
      <c r="J559" s="65">
        <v>124</v>
      </c>
      <c r="K559" s="64" t="s">
        <v>525</v>
      </c>
      <c r="L559" s="16"/>
      <c r="M559" s="16"/>
      <c r="N559" s="188">
        <v>1.9970000000000001</v>
      </c>
      <c r="O559" s="188">
        <v>0.60599999999999998</v>
      </c>
      <c r="P559" s="188">
        <v>0.77200000000000002</v>
      </c>
      <c r="Q559" s="188">
        <v>1.6619999999999999</v>
      </c>
      <c r="R559" s="17">
        <f t="shared" si="30"/>
        <v>5.0369999999999999</v>
      </c>
      <c r="S559" s="1"/>
    </row>
    <row r="560" spans="1:19" x14ac:dyDescent="0.25">
      <c r="A560" s="258"/>
      <c r="B560" s="244"/>
      <c r="C560" s="224"/>
      <c r="D560" s="212"/>
      <c r="E560" s="214"/>
      <c r="F560" s="224"/>
      <c r="G560" s="224"/>
      <c r="H560" s="224"/>
      <c r="I560" s="64" t="s">
        <v>55</v>
      </c>
      <c r="J560" s="65">
        <v>124</v>
      </c>
      <c r="K560" s="64" t="s">
        <v>526</v>
      </c>
      <c r="L560" s="16"/>
      <c r="M560" s="16"/>
      <c r="N560" s="188"/>
      <c r="O560" s="188">
        <v>7.4999999999999997E-2</v>
      </c>
      <c r="P560" s="188">
        <v>8.7999999999999995E-2</v>
      </c>
      <c r="Q560" s="188"/>
      <c r="R560" s="17">
        <f t="shared" si="30"/>
        <v>0.16299999999999998</v>
      </c>
      <c r="S560" s="1"/>
    </row>
    <row r="561" spans="1:19" x14ac:dyDescent="0.25">
      <c r="A561" s="258"/>
      <c r="B561" s="244"/>
      <c r="C561" s="224"/>
      <c r="D561" s="212"/>
      <c r="E561" s="214"/>
      <c r="F561" s="224"/>
      <c r="G561" s="224"/>
      <c r="H561" s="224"/>
      <c r="I561" s="64" t="s">
        <v>56</v>
      </c>
      <c r="J561" s="65">
        <v>124</v>
      </c>
      <c r="K561" s="2" t="s">
        <v>527</v>
      </c>
      <c r="L561" s="16"/>
      <c r="M561" s="16"/>
      <c r="N561" s="188">
        <v>17.091000000000001</v>
      </c>
      <c r="O561" s="188">
        <v>23.687999999999999</v>
      </c>
      <c r="P561" s="188">
        <v>27.448</v>
      </c>
      <c r="Q561" s="188">
        <v>14.568</v>
      </c>
      <c r="R561" s="17">
        <f t="shared" si="30"/>
        <v>82.795000000000002</v>
      </c>
      <c r="S561" s="1"/>
    </row>
    <row r="562" spans="1:19" x14ac:dyDescent="0.25">
      <c r="A562" s="258"/>
      <c r="B562" s="244"/>
      <c r="C562" s="224"/>
      <c r="D562" s="212"/>
      <c r="E562" s="214"/>
      <c r="F562" s="224"/>
      <c r="G562" s="224"/>
      <c r="H562" s="224"/>
      <c r="I562" s="64" t="s">
        <v>56</v>
      </c>
      <c r="J562" s="65">
        <v>124</v>
      </c>
      <c r="K562" s="2" t="s">
        <v>528</v>
      </c>
      <c r="L562" s="16"/>
      <c r="M562" s="16"/>
      <c r="N562" s="188"/>
      <c r="O562" s="188"/>
      <c r="P562" s="188"/>
      <c r="Q562" s="188">
        <v>4.2000000000000003E-2</v>
      </c>
      <c r="R562" s="17">
        <f t="shared" si="30"/>
        <v>4.2000000000000003E-2</v>
      </c>
      <c r="S562" s="1"/>
    </row>
    <row r="563" spans="1:19" x14ac:dyDescent="0.25">
      <c r="A563" s="258"/>
      <c r="B563" s="244"/>
      <c r="C563" s="224"/>
      <c r="D563" s="212"/>
      <c r="E563" s="214"/>
      <c r="F563" s="224"/>
      <c r="G563" s="224"/>
      <c r="H563" s="224"/>
      <c r="I563" s="64" t="s">
        <v>56</v>
      </c>
      <c r="J563" s="65">
        <v>124</v>
      </c>
      <c r="K563" s="2" t="s">
        <v>529</v>
      </c>
      <c r="L563" s="16"/>
      <c r="M563" s="16"/>
      <c r="N563" s="188">
        <v>2.165</v>
      </c>
      <c r="O563" s="188">
        <v>1.8520000000000001</v>
      </c>
      <c r="P563" s="188">
        <v>2.27</v>
      </c>
      <c r="Q563" s="188">
        <v>0.224</v>
      </c>
      <c r="R563" s="17">
        <f t="shared" si="30"/>
        <v>6.511000000000001</v>
      </c>
      <c r="S563" s="1"/>
    </row>
    <row r="564" spans="1:19" x14ac:dyDescent="0.25">
      <c r="A564" s="258"/>
      <c r="B564" s="244"/>
      <c r="C564" s="224"/>
      <c r="D564" s="212"/>
      <c r="E564" s="214"/>
      <c r="F564" s="224"/>
      <c r="G564" s="224"/>
      <c r="H564" s="224"/>
      <c r="I564" s="64" t="s">
        <v>56</v>
      </c>
      <c r="J564" s="65">
        <v>124</v>
      </c>
      <c r="K564" s="2" t="s">
        <v>530</v>
      </c>
      <c r="L564" s="16"/>
      <c r="M564" s="16"/>
      <c r="N564" s="188">
        <v>2.762</v>
      </c>
      <c r="O564" s="188"/>
      <c r="P564" s="188"/>
      <c r="Q564" s="188"/>
      <c r="R564" s="17">
        <f t="shared" si="30"/>
        <v>2.762</v>
      </c>
      <c r="S564" s="1"/>
    </row>
    <row r="565" spans="1:19" x14ac:dyDescent="0.25">
      <c r="A565" s="258"/>
      <c r="B565" s="244"/>
      <c r="C565" s="224"/>
      <c r="D565" s="212"/>
      <c r="E565" s="214"/>
      <c r="F565" s="224"/>
      <c r="G565" s="224"/>
      <c r="H565" s="224"/>
      <c r="I565" s="64" t="s">
        <v>56</v>
      </c>
      <c r="J565" s="65">
        <v>124</v>
      </c>
      <c r="K565" s="2" t="s">
        <v>532</v>
      </c>
      <c r="L565" s="16"/>
      <c r="M565" s="16"/>
      <c r="N565" s="188">
        <v>0.94699999999999995</v>
      </c>
      <c r="O565" s="188">
        <v>0.3</v>
      </c>
      <c r="P565" s="188"/>
      <c r="Q565" s="188"/>
      <c r="R565" s="17">
        <f t="shared" si="30"/>
        <v>1.2469999999999999</v>
      </c>
      <c r="S565" s="1"/>
    </row>
    <row r="566" spans="1:19" x14ac:dyDescent="0.25">
      <c r="A566" s="258"/>
      <c r="B566" s="244"/>
      <c r="C566" s="224"/>
      <c r="D566" s="212"/>
      <c r="E566" s="214"/>
      <c r="F566" s="224"/>
      <c r="G566" s="224"/>
      <c r="H566" s="224"/>
      <c r="I566" s="64" t="s">
        <v>56</v>
      </c>
      <c r="J566" s="65">
        <v>124</v>
      </c>
      <c r="K566" s="2" t="s">
        <v>533</v>
      </c>
      <c r="L566" s="16"/>
      <c r="M566" s="16"/>
      <c r="N566" s="188"/>
      <c r="O566" s="188">
        <v>14.37</v>
      </c>
      <c r="P566" s="188"/>
      <c r="Q566" s="188"/>
      <c r="R566" s="17">
        <f t="shared" si="30"/>
        <v>14.37</v>
      </c>
      <c r="S566" s="1"/>
    </row>
    <row r="567" spans="1:19" x14ac:dyDescent="0.25">
      <c r="A567" s="258"/>
      <c r="B567" s="244"/>
      <c r="C567" s="224"/>
      <c r="D567" s="212"/>
      <c r="E567" s="214"/>
      <c r="F567" s="224"/>
      <c r="G567" s="224"/>
      <c r="H567" s="224"/>
      <c r="I567" s="64" t="s">
        <v>56</v>
      </c>
      <c r="J567" s="65">
        <v>124</v>
      </c>
      <c r="K567" s="2" t="s">
        <v>535</v>
      </c>
      <c r="L567" s="16"/>
      <c r="M567" s="16"/>
      <c r="N567" s="188">
        <v>0.56299999999999994</v>
      </c>
      <c r="O567" s="188"/>
      <c r="P567" s="188"/>
      <c r="Q567" s="188"/>
      <c r="R567" s="17">
        <f t="shared" si="30"/>
        <v>0.56299999999999994</v>
      </c>
      <c r="S567" s="1"/>
    </row>
    <row r="568" spans="1:19" x14ac:dyDescent="0.25">
      <c r="A568" s="258"/>
      <c r="B568" s="244"/>
      <c r="C568" s="224"/>
      <c r="D568" s="212"/>
      <c r="E568" s="214"/>
      <c r="F568" s="224"/>
      <c r="G568" s="224"/>
      <c r="H568" s="224"/>
      <c r="I568" s="64" t="s">
        <v>56</v>
      </c>
      <c r="J568" s="65">
        <v>124</v>
      </c>
      <c r="K568" s="2" t="s">
        <v>536</v>
      </c>
      <c r="L568" s="16"/>
      <c r="M568" s="16"/>
      <c r="N568" s="188">
        <v>0.435</v>
      </c>
      <c r="O568" s="188"/>
      <c r="P568" s="188"/>
      <c r="Q568" s="188"/>
      <c r="R568" s="17">
        <f t="shared" si="30"/>
        <v>0.435</v>
      </c>
      <c r="S568" s="1"/>
    </row>
    <row r="569" spans="1:19" x14ac:dyDescent="0.25">
      <c r="A569" s="258"/>
      <c r="B569" s="244"/>
      <c r="C569" s="224"/>
      <c r="D569" s="212"/>
      <c r="E569" s="214"/>
      <c r="F569" s="224"/>
      <c r="G569" s="224"/>
      <c r="H569" s="224"/>
      <c r="I569" s="64" t="s">
        <v>56</v>
      </c>
      <c r="J569" s="65">
        <v>124</v>
      </c>
      <c r="K569" s="2" t="s">
        <v>537</v>
      </c>
      <c r="L569" s="16"/>
      <c r="M569" s="16"/>
      <c r="N569" s="188"/>
      <c r="O569" s="188"/>
      <c r="P569" s="188"/>
      <c r="Q569" s="188"/>
      <c r="R569" s="17">
        <f t="shared" si="30"/>
        <v>0</v>
      </c>
      <c r="S569" s="1"/>
    </row>
    <row r="570" spans="1:19" x14ac:dyDescent="0.25">
      <c r="A570" s="258"/>
      <c r="B570" s="244"/>
      <c r="C570" s="224"/>
      <c r="D570" s="212"/>
      <c r="E570" s="214"/>
      <c r="F570" s="224"/>
      <c r="G570" s="224"/>
      <c r="H570" s="224"/>
      <c r="I570" s="64" t="s">
        <v>56</v>
      </c>
      <c r="J570" s="65">
        <v>124</v>
      </c>
      <c r="K570" s="2" t="s">
        <v>538</v>
      </c>
      <c r="L570" s="16"/>
      <c r="M570" s="16"/>
      <c r="N570" s="188"/>
      <c r="O570" s="188"/>
      <c r="P570" s="188">
        <v>99.811999999999998</v>
      </c>
      <c r="Q570" s="188"/>
      <c r="R570" s="17">
        <f t="shared" si="30"/>
        <v>99.811999999999998</v>
      </c>
      <c r="S570" s="1"/>
    </row>
    <row r="571" spans="1:19" x14ac:dyDescent="0.25">
      <c r="A571" s="258"/>
      <c r="B571" s="244"/>
      <c r="C571" s="224"/>
      <c r="D571" s="212"/>
      <c r="E571" s="214"/>
      <c r="F571" s="224"/>
      <c r="G571" s="224"/>
      <c r="H571" s="224"/>
      <c r="I571" s="64" t="s">
        <v>56</v>
      </c>
      <c r="J571" s="65">
        <v>124</v>
      </c>
      <c r="K571" s="2" t="s">
        <v>539</v>
      </c>
      <c r="L571" s="16"/>
      <c r="M571" s="16"/>
      <c r="N571" s="188">
        <v>2.3210000000000002</v>
      </c>
      <c r="O571" s="188"/>
      <c r="P571" s="188">
        <v>204.35300000000001</v>
      </c>
      <c r="Q571" s="188"/>
      <c r="R571" s="17">
        <f t="shared" si="30"/>
        <v>206.67400000000001</v>
      </c>
      <c r="S571" s="1"/>
    </row>
    <row r="572" spans="1:19" s="201" customFormat="1" x14ac:dyDescent="0.25">
      <c r="A572" s="258"/>
      <c r="B572" s="244"/>
      <c r="C572" s="224"/>
      <c r="D572" s="212"/>
      <c r="E572" s="214"/>
      <c r="F572" s="224"/>
      <c r="G572" s="224"/>
      <c r="H572" s="224"/>
      <c r="I572" s="194" t="s">
        <v>56</v>
      </c>
      <c r="J572" s="194">
        <v>124</v>
      </c>
      <c r="K572" s="196" t="s">
        <v>540</v>
      </c>
      <c r="L572" s="197"/>
      <c r="M572" s="197"/>
      <c r="N572" s="198">
        <v>1E-4</v>
      </c>
      <c r="O572" s="202"/>
      <c r="P572" s="198">
        <v>2.0000000000000001E-4</v>
      </c>
      <c r="Q572" s="198">
        <v>5.0000000000000001E-4</v>
      </c>
      <c r="R572" s="199">
        <f t="shared" si="30"/>
        <v>8.0000000000000004E-4</v>
      </c>
      <c r="S572" s="200"/>
    </row>
    <row r="573" spans="1:19" x14ac:dyDescent="0.25">
      <c r="A573" s="258"/>
      <c r="B573" s="243" t="s">
        <v>176</v>
      </c>
      <c r="C573" s="224"/>
      <c r="D573" s="212"/>
      <c r="E573" s="214"/>
      <c r="F573" s="224"/>
      <c r="G573" s="224"/>
      <c r="H573" s="224"/>
      <c r="I573" s="64" t="s">
        <v>55</v>
      </c>
      <c r="J573" s="65">
        <v>124</v>
      </c>
      <c r="K573" s="2" t="s">
        <v>543</v>
      </c>
      <c r="L573" s="16"/>
      <c r="M573" s="16"/>
      <c r="N573" s="188"/>
      <c r="O573" s="188">
        <v>0.10299999999999999</v>
      </c>
      <c r="P573" s="188">
        <v>0.121</v>
      </c>
      <c r="Q573" s="188"/>
      <c r="R573" s="17">
        <f t="shared" si="30"/>
        <v>0.22399999999999998</v>
      </c>
      <c r="S573" s="1"/>
    </row>
    <row r="574" spans="1:19" x14ac:dyDescent="0.25">
      <c r="A574" s="258"/>
      <c r="B574" s="244"/>
      <c r="C574" s="224"/>
      <c r="D574" s="212"/>
      <c r="E574" s="214"/>
      <c r="F574" s="224"/>
      <c r="G574" s="224"/>
      <c r="H574" s="224"/>
      <c r="I574" s="64" t="s">
        <v>56</v>
      </c>
      <c r="J574" s="65">
        <v>124</v>
      </c>
      <c r="K574" s="2" t="s">
        <v>544</v>
      </c>
      <c r="L574" s="16"/>
      <c r="M574" s="16"/>
      <c r="N574" s="188">
        <v>29.533999999999999</v>
      </c>
      <c r="O574" s="188">
        <v>32.777999999999999</v>
      </c>
      <c r="P574" s="188">
        <v>36.567</v>
      </c>
      <c r="Q574" s="188">
        <v>20.524999999999999</v>
      </c>
      <c r="R574" s="17">
        <f t="shared" si="30"/>
        <v>119.404</v>
      </c>
      <c r="S574" s="1"/>
    </row>
    <row r="575" spans="1:19" x14ac:dyDescent="0.25">
      <c r="A575" s="258"/>
      <c r="B575" s="244"/>
      <c r="C575" s="224"/>
      <c r="D575" s="212"/>
      <c r="E575" s="214"/>
      <c r="F575" s="224"/>
      <c r="G575" s="224"/>
      <c r="H575" s="224"/>
      <c r="I575" s="64" t="s">
        <v>56</v>
      </c>
      <c r="J575" s="65">
        <v>124</v>
      </c>
      <c r="K575" s="64" t="s">
        <v>525</v>
      </c>
      <c r="L575" s="16"/>
      <c r="M575" s="16"/>
      <c r="N575" s="188">
        <v>0.46</v>
      </c>
      <c r="O575" s="188">
        <v>0.75</v>
      </c>
      <c r="P575" s="188">
        <v>2.19</v>
      </c>
      <c r="Q575" s="188">
        <v>2.105</v>
      </c>
      <c r="R575" s="17">
        <f t="shared" si="30"/>
        <v>5.5049999999999999</v>
      </c>
      <c r="S575" s="1"/>
    </row>
    <row r="576" spans="1:19" x14ac:dyDescent="0.25">
      <c r="A576" s="258"/>
      <c r="B576" s="244"/>
      <c r="C576" s="224"/>
      <c r="D576" s="212"/>
      <c r="E576" s="214"/>
      <c r="F576" s="224"/>
      <c r="G576" s="224"/>
      <c r="H576" s="224"/>
      <c r="I576" s="64" t="s">
        <v>55</v>
      </c>
      <c r="J576" s="65">
        <v>124</v>
      </c>
      <c r="K576" s="64" t="s">
        <v>526</v>
      </c>
      <c r="L576" s="16"/>
      <c r="M576" s="16"/>
      <c r="N576" s="188"/>
      <c r="O576" s="188">
        <v>7.4999999999999997E-2</v>
      </c>
      <c r="P576" s="188">
        <v>8.7999999999999995E-2</v>
      </c>
      <c r="Q576" s="188"/>
      <c r="R576" s="17">
        <f t="shared" si="30"/>
        <v>0.16299999999999998</v>
      </c>
      <c r="S576" s="1"/>
    </row>
    <row r="577" spans="1:19" x14ac:dyDescent="0.25">
      <c r="A577" s="258"/>
      <c r="B577" s="244"/>
      <c r="C577" s="224"/>
      <c r="D577" s="212"/>
      <c r="E577" s="214"/>
      <c r="F577" s="224"/>
      <c r="G577" s="224"/>
      <c r="H577" s="224"/>
      <c r="I577" s="64" t="s">
        <v>56</v>
      </c>
      <c r="J577" s="65">
        <v>124</v>
      </c>
      <c r="K577" s="2" t="s">
        <v>527</v>
      </c>
      <c r="L577" s="16"/>
      <c r="M577" s="16"/>
      <c r="N577" s="188">
        <v>24.405999999999999</v>
      </c>
      <c r="O577" s="188">
        <v>38.850999999999999</v>
      </c>
      <c r="P577" s="188">
        <v>44.688000000000002</v>
      </c>
      <c r="Q577" s="188">
        <v>24.544</v>
      </c>
      <c r="R577" s="17">
        <f t="shared" si="30"/>
        <v>132.489</v>
      </c>
      <c r="S577" s="1"/>
    </row>
    <row r="578" spans="1:19" x14ac:dyDescent="0.25">
      <c r="A578" s="258"/>
      <c r="B578" s="244"/>
      <c r="C578" s="224"/>
      <c r="D578" s="212"/>
      <c r="E578" s="214"/>
      <c r="F578" s="224"/>
      <c r="G578" s="224"/>
      <c r="H578" s="224"/>
      <c r="I578" s="64" t="s">
        <v>56</v>
      </c>
      <c r="J578" s="65">
        <v>124</v>
      </c>
      <c r="K578" s="2" t="s">
        <v>528</v>
      </c>
      <c r="L578" s="16"/>
      <c r="M578" s="16"/>
      <c r="N578" s="188">
        <v>5.798</v>
      </c>
      <c r="O578" s="188"/>
      <c r="P578" s="188"/>
      <c r="Q578" s="188">
        <v>4.5999999999999999E-2</v>
      </c>
      <c r="R578" s="17">
        <f t="shared" si="30"/>
        <v>5.8440000000000003</v>
      </c>
      <c r="S578" s="1"/>
    </row>
    <row r="579" spans="1:19" x14ac:dyDescent="0.25">
      <c r="A579" s="258"/>
      <c r="B579" s="244"/>
      <c r="C579" s="224"/>
      <c r="D579" s="212"/>
      <c r="E579" s="214"/>
      <c r="F579" s="224"/>
      <c r="G579" s="224"/>
      <c r="H579" s="224"/>
      <c r="I579" s="64" t="s">
        <v>56</v>
      </c>
      <c r="J579" s="65">
        <v>124</v>
      </c>
      <c r="K579" s="2" t="s">
        <v>529</v>
      </c>
      <c r="L579" s="16"/>
      <c r="M579" s="16"/>
      <c r="N579" s="188">
        <v>1.675</v>
      </c>
      <c r="O579" s="188">
        <v>1.33</v>
      </c>
      <c r="P579" s="188">
        <v>0.72799999999999998</v>
      </c>
      <c r="Q579" s="188">
        <v>0.151</v>
      </c>
      <c r="R579" s="17">
        <f t="shared" si="30"/>
        <v>3.8839999999999995</v>
      </c>
      <c r="S579" s="1"/>
    </row>
    <row r="580" spans="1:19" x14ac:dyDescent="0.25">
      <c r="A580" s="258"/>
      <c r="B580" s="244"/>
      <c r="C580" s="224"/>
      <c r="D580" s="212"/>
      <c r="E580" s="214"/>
      <c r="F580" s="224"/>
      <c r="G580" s="224"/>
      <c r="H580" s="224"/>
      <c r="I580" s="64" t="s">
        <v>56</v>
      </c>
      <c r="J580" s="65">
        <v>124</v>
      </c>
      <c r="K580" s="2" t="s">
        <v>530</v>
      </c>
      <c r="L580" s="16"/>
      <c r="M580" s="16"/>
      <c r="N580" s="188"/>
      <c r="O580" s="188"/>
      <c r="P580" s="188">
        <v>0.60099999999999998</v>
      </c>
      <c r="Q580" s="188"/>
      <c r="R580" s="17">
        <f t="shared" si="30"/>
        <v>0.60099999999999998</v>
      </c>
      <c r="S580" s="1"/>
    </row>
    <row r="581" spans="1:19" x14ac:dyDescent="0.25">
      <c r="A581" s="258"/>
      <c r="B581" s="244"/>
      <c r="C581" s="224"/>
      <c r="D581" s="212"/>
      <c r="E581" s="214"/>
      <c r="F581" s="224"/>
      <c r="G581" s="224"/>
      <c r="H581" s="224"/>
      <c r="I581" s="64" t="s">
        <v>56</v>
      </c>
      <c r="J581" s="65">
        <v>124</v>
      </c>
      <c r="K581" s="2" t="s">
        <v>532</v>
      </c>
      <c r="L581" s="16"/>
      <c r="M581" s="16"/>
      <c r="N581" s="188">
        <v>1.8959999999999999</v>
      </c>
      <c r="O581" s="188">
        <v>1.53</v>
      </c>
      <c r="P581" s="188">
        <v>1.403</v>
      </c>
      <c r="Q581" s="188"/>
      <c r="R581" s="17">
        <f t="shared" si="30"/>
        <v>4.8290000000000006</v>
      </c>
      <c r="S581" s="1"/>
    </row>
    <row r="582" spans="1:19" x14ac:dyDescent="0.25">
      <c r="A582" s="258"/>
      <c r="B582" s="244"/>
      <c r="C582" s="224"/>
      <c r="D582" s="212"/>
      <c r="E582" s="214"/>
      <c r="F582" s="224"/>
      <c r="G582" s="224"/>
      <c r="H582" s="224"/>
      <c r="I582" s="64" t="s">
        <v>56</v>
      </c>
      <c r="J582" s="65">
        <v>124</v>
      </c>
      <c r="K582" s="2" t="s">
        <v>533</v>
      </c>
      <c r="L582" s="16"/>
      <c r="M582" s="16"/>
      <c r="N582" s="188"/>
      <c r="O582" s="188">
        <v>24.832999999999998</v>
      </c>
      <c r="P582" s="188"/>
      <c r="Q582" s="188"/>
      <c r="R582" s="17">
        <f t="shared" si="30"/>
        <v>24.832999999999998</v>
      </c>
      <c r="S582" s="1"/>
    </row>
    <row r="583" spans="1:19" x14ac:dyDescent="0.25">
      <c r="A583" s="258"/>
      <c r="B583" s="244"/>
      <c r="C583" s="224"/>
      <c r="D583" s="212"/>
      <c r="E583" s="214"/>
      <c r="F583" s="224"/>
      <c r="G583" s="224"/>
      <c r="H583" s="224"/>
      <c r="I583" s="64" t="s">
        <v>56</v>
      </c>
      <c r="J583" s="65">
        <v>124</v>
      </c>
      <c r="K583" s="2" t="s">
        <v>534</v>
      </c>
      <c r="L583" s="16"/>
      <c r="M583" s="16"/>
      <c r="N583" s="188"/>
      <c r="O583" s="188"/>
      <c r="P583" s="188">
        <v>6.2089999999999996</v>
      </c>
      <c r="Q583" s="188"/>
      <c r="R583" s="17">
        <f t="shared" si="30"/>
        <v>6.2089999999999996</v>
      </c>
      <c r="S583" s="1"/>
    </row>
    <row r="584" spans="1:19" x14ac:dyDescent="0.25">
      <c r="A584" s="258"/>
      <c r="B584" s="244"/>
      <c r="C584" s="224"/>
      <c r="D584" s="212"/>
      <c r="E584" s="214"/>
      <c r="F584" s="224"/>
      <c r="G584" s="224"/>
      <c r="H584" s="224"/>
      <c r="I584" s="64" t="s">
        <v>56</v>
      </c>
      <c r="J584" s="65">
        <v>124</v>
      </c>
      <c r="K584" s="2" t="s">
        <v>535</v>
      </c>
      <c r="L584" s="16"/>
      <c r="M584" s="16"/>
      <c r="N584" s="188"/>
      <c r="O584" s="188">
        <v>0.45</v>
      </c>
      <c r="P584" s="188">
        <v>0.439</v>
      </c>
      <c r="Q584" s="188"/>
      <c r="R584" s="17">
        <f t="shared" si="30"/>
        <v>0.88900000000000001</v>
      </c>
      <c r="S584" s="1"/>
    </row>
    <row r="585" spans="1:19" x14ac:dyDescent="0.25">
      <c r="A585" s="258"/>
      <c r="B585" s="244"/>
      <c r="C585" s="224"/>
      <c r="D585" s="212"/>
      <c r="E585" s="214"/>
      <c r="F585" s="224"/>
      <c r="G585" s="224"/>
      <c r="H585" s="224"/>
      <c r="I585" s="64" t="s">
        <v>56</v>
      </c>
      <c r="J585" s="65">
        <v>124</v>
      </c>
      <c r="K585" s="2" t="s">
        <v>536</v>
      </c>
      <c r="L585" s="16"/>
      <c r="M585" s="16"/>
      <c r="N585" s="188">
        <v>0.9</v>
      </c>
      <c r="O585" s="188"/>
      <c r="P585" s="188"/>
      <c r="Q585" s="188"/>
      <c r="R585" s="17">
        <f t="shared" si="30"/>
        <v>0.9</v>
      </c>
      <c r="S585" s="1"/>
    </row>
    <row r="586" spans="1:19" s="201" customFormat="1" x14ac:dyDescent="0.25">
      <c r="A586" s="258"/>
      <c r="B586" s="244"/>
      <c r="C586" s="224"/>
      <c r="D586" s="212"/>
      <c r="E586" s="214"/>
      <c r="F586" s="224"/>
      <c r="G586" s="224"/>
      <c r="H586" s="224"/>
      <c r="I586" s="194" t="s">
        <v>56</v>
      </c>
      <c r="J586" s="194">
        <v>124</v>
      </c>
      <c r="K586" s="196" t="s">
        <v>540</v>
      </c>
      <c r="L586" s="197"/>
      <c r="M586" s="197">
        <v>0</v>
      </c>
      <c r="N586" s="198">
        <v>2.0000000000000001E-4</v>
      </c>
      <c r="O586" s="198">
        <v>1E-4</v>
      </c>
      <c r="P586" s="198">
        <v>5.9999999999999995E-4</v>
      </c>
      <c r="Q586" s="198">
        <v>2.0000000000000001E-4</v>
      </c>
      <c r="R586" s="199">
        <f t="shared" si="30"/>
        <v>1.1000000000000001E-3</v>
      </c>
      <c r="S586" s="200"/>
    </row>
    <row r="587" spans="1:19" x14ac:dyDescent="0.25">
      <c r="A587" s="258"/>
      <c r="B587" s="243" t="s">
        <v>177</v>
      </c>
      <c r="C587" s="224"/>
      <c r="D587" s="212"/>
      <c r="E587" s="214"/>
      <c r="F587" s="224"/>
      <c r="G587" s="224"/>
      <c r="H587" s="224"/>
      <c r="I587" s="64" t="s">
        <v>55</v>
      </c>
      <c r="J587" s="65">
        <v>124</v>
      </c>
      <c r="K587" s="2" t="s">
        <v>543</v>
      </c>
      <c r="L587" s="16"/>
      <c r="M587" s="16"/>
      <c r="N587" s="188"/>
      <c r="O587" s="188">
        <v>0.125</v>
      </c>
      <c r="P587" s="188">
        <v>0.14699999999999999</v>
      </c>
      <c r="Q587" s="188"/>
      <c r="R587" s="17">
        <f t="shared" si="30"/>
        <v>0.27200000000000002</v>
      </c>
      <c r="S587" s="1"/>
    </row>
    <row r="588" spans="1:19" x14ac:dyDescent="0.25">
      <c r="A588" s="258"/>
      <c r="B588" s="244"/>
      <c r="C588" s="224"/>
      <c r="D588" s="212"/>
      <c r="E588" s="214"/>
      <c r="F588" s="224"/>
      <c r="G588" s="224"/>
      <c r="H588" s="224"/>
      <c r="I588" s="64" t="s">
        <v>56</v>
      </c>
      <c r="J588" s="65">
        <v>124</v>
      </c>
      <c r="K588" s="2" t="s">
        <v>544</v>
      </c>
      <c r="L588" s="16"/>
      <c r="M588" s="16"/>
      <c r="N588" s="188">
        <v>38.506</v>
      </c>
      <c r="O588" s="188">
        <v>41.747</v>
      </c>
      <c r="P588" s="188">
        <v>42.738999999999997</v>
      </c>
      <c r="Q588" s="188">
        <v>24.297999999999998</v>
      </c>
      <c r="R588" s="17">
        <f t="shared" si="30"/>
        <v>147.29</v>
      </c>
      <c r="S588" s="1"/>
    </row>
    <row r="589" spans="1:19" x14ac:dyDescent="0.25">
      <c r="A589" s="258"/>
      <c r="B589" s="244"/>
      <c r="C589" s="224"/>
      <c r="D589" s="212"/>
      <c r="E589" s="214"/>
      <c r="F589" s="224"/>
      <c r="G589" s="224"/>
      <c r="H589" s="224"/>
      <c r="I589" s="64" t="s">
        <v>56</v>
      </c>
      <c r="J589" s="65">
        <v>124</v>
      </c>
      <c r="K589" s="64" t="s">
        <v>525</v>
      </c>
      <c r="L589" s="16"/>
      <c r="M589" s="16"/>
      <c r="N589" s="188"/>
      <c r="O589" s="188">
        <v>0.79600000000000004</v>
      </c>
      <c r="P589" s="188">
        <v>4.5529999999999999</v>
      </c>
      <c r="Q589" s="188">
        <v>2.161</v>
      </c>
      <c r="R589" s="17">
        <f t="shared" si="30"/>
        <v>7.51</v>
      </c>
      <c r="S589" s="1"/>
    </row>
    <row r="590" spans="1:19" x14ac:dyDescent="0.25">
      <c r="A590" s="258"/>
      <c r="B590" s="244"/>
      <c r="C590" s="224"/>
      <c r="D590" s="212"/>
      <c r="E590" s="214"/>
      <c r="F590" s="224"/>
      <c r="G590" s="224"/>
      <c r="H590" s="224"/>
      <c r="I590" s="64" t="s">
        <v>56</v>
      </c>
      <c r="J590" s="65">
        <v>124</v>
      </c>
      <c r="K590" s="2" t="s">
        <v>527</v>
      </c>
      <c r="L590" s="16"/>
      <c r="M590" s="16"/>
      <c r="N590" s="188">
        <v>9.9380000000000006</v>
      </c>
      <c r="O590" s="188">
        <v>11.353</v>
      </c>
      <c r="P590" s="188">
        <v>13.209</v>
      </c>
      <c r="Q590" s="188">
        <v>8.8740000000000006</v>
      </c>
      <c r="R590" s="17">
        <f t="shared" si="30"/>
        <v>43.374000000000002</v>
      </c>
      <c r="S590" s="1"/>
    </row>
    <row r="591" spans="1:19" x14ac:dyDescent="0.25">
      <c r="A591" s="258"/>
      <c r="B591" s="244"/>
      <c r="C591" s="224"/>
      <c r="D591" s="212"/>
      <c r="E591" s="214"/>
      <c r="F591" s="224"/>
      <c r="G591" s="224"/>
      <c r="H591" s="224"/>
      <c r="I591" s="64" t="s">
        <v>56</v>
      </c>
      <c r="J591" s="65">
        <v>124</v>
      </c>
      <c r="K591" s="2" t="s">
        <v>529</v>
      </c>
      <c r="L591" s="16"/>
      <c r="M591" s="16"/>
      <c r="N591" s="188">
        <v>2.96</v>
      </c>
      <c r="O591" s="188">
        <v>2.2170000000000001</v>
      </c>
      <c r="P591" s="188">
        <v>2.613</v>
      </c>
      <c r="Q591" s="188">
        <v>0.51500000000000001</v>
      </c>
      <c r="R591" s="17">
        <f t="shared" si="30"/>
        <v>8.3049999999999997</v>
      </c>
      <c r="S591" s="1"/>
    </row>
    <row r="592" spans="1:19" x14ac:dyDescent="0.25">
      <c r="A592" s="258"/>
      <c r="B592" s="244"/>
      <c r="C592" s="224"/>
      <c r="D592" s="212"/>
      <c r="E592" s="214"/>
      <c r="F592" s="224"/>
      <c r="G592" s="224"/>
      <c r="H592" s="224"/>
      <c r="I592" s="64" t="s">
        <v>56</v>
      </c>
      <c r="J592" s="65">
        <v>124</v>
      </c>
      <c r="K592" s="2" t="s">
        <v>531</v>
      </c>
      <c r="L592" s="16"/>
      <c r="M592" s="16"/>
      <c r="N592" s="188"/>
      <c r="O592" s="188"/>
      <c r="P592" s="188"/>
      <c r="Q592" s="188">
        <v>0.3</v>
      </c>
      <c r="R592" s="17">
        <f t="shared" si="30"/>
        <v>0.3</v>
      </c>
      <c r="S592" s="1"/>
    </row>
    <row r="593" spans="1:19" x14ac:dyDescent="0.25">
      <c r="A593" s="258"/>
      <c r="B593" s="244"/>
      <c r="C593" s="224"/>
      <c r="D593" s="212"/>
      <c r="E593" s="214"/>
      <c r="F593" s="224"/>
      <c r="G593" s="224"/>
      <c r="H593" s="224"/>
      <c r="I593" s="64" t="s">
        <v>56</v>
      </c>
      <c r="J593" s="65">
        <v>124</v>
      </c>
      <c r="K593" s="2" t="s">
        <v>532</v>
      </c>
      <c r="L593" s="16"/>
      <c r="M593" s="16"/>
      <c r="N593" s="188">
        <v>0.63</v>
      </c>
      <c r="O593" s="188">
        <v>0.5</v>
      </c>
      <c r="P593" s="188"/>
      <c r="Q593" s="188"/>
      <c r="R593" s="17">
        <f t="shared" si="30"/>
        <v>1.1299999999999999</v>
      </c>
      <c r="S593" s="1"/>
    </row>
    <row r="594" spans="1:19" x14ac:dyDescent="0.25">
      <c r="A594" s="258"/>
      <c r="B594" s="244"/>
      <c r="C594" s="224"/>
      <c r="D594" s="212"/>
      <c r="E594" s="214"/>
      <c r="F594" s="224"/>
      <c r="G594" s="224"/>
      <c r="H594" s="224"/>
      <c r="I594" s="64" t="s">
        <v>56</v>
      </c>
      <c r="J594" s="65">
        <v>124</v>
      </c>
      <c r="K594" s="2" t="s">
        <v>533</v>
      </c>
      <c r="L594" s="16"/>
      <c r="M594" s="16"/>
      <c r="N594" s="188"/>
      <c r="O594" s="188">
        <v>27.007999999999999</v>
      </c>
      <c r="P594" s="188">
        <v>1.5029999999999999</v>
      </c>
      <c r="Q594" s="188"/>
      <c r="R594" s="17">
        <f t="shared" si="30"/>
        <v>28.510999999999999</v>
      </c>
      <c r="S594" s="1"/>
    </row>
    <row r="595" spans="1:19" x14ac:dyDescent="0.25">
      <c r="A595" s="258"/>
      <c r="B595" s="244"/>
      <c r="C595" s="224"/>
      <c r="D595" s="212"/>
      <c r="E595" s="214"/>
      <c r="F595" s="224"/>
      <c r="G595" s="224"/>
      <c r="H595" s="224"/>
      <c r="I595" s="64" t="s">
        <v>56</v>
      </c>
      <c r="J595" s="65">
        <v>124</v>
      </c>
      <c r="K595" s="2" t="s">
        <v>534</v>
      </c>
      <c r="L595" s="16"/>
      <c r="M595" s="16"/>
      <c r="N595" s="188"/>
      <c r="O595" s="188"/>
      <c r="P595" s="188">
        <v>9.2390000000000008</v>
      </c>
      <c r="Q595" s="188"/>
      <c r="R595" s="17">
        <f t="shared" si="30"/>
        <v>9.2390000000000008</v>
      </c>
      <c r="S595" s="1"/>
    </row>
    <row r="596" spans="1:19" x14ac:dyDescent="0.25">
      <c r="A596" s="258"/>
      <c r="B596" s="244"/>
      <c r="C596" s="224"/>
      <c r="D596" s="212"/>
      <c r="E596" s="214"/>
      <c r="F596" s="224"/>
      <c r="G596" s="224"/>
      <c r="H596" s="224"/>
      <c r="I596" s="64" t="s">
        <v>56</v>
      </c>
      <c r="J596" s="65">
        <v>124</v>
      </c>
      <c r="K596" s="2" t="s">
        <v>535</v>
      </c>
      <c r="L596" s="16"/>
      <c r="M596" s="16"/>
      <c r="N596" s="188"/>
      <c r="O596" s="188"/>
      <c r="P596" s="188">
        <v>1.2310000000000001</v>
      </c>
      <c r="Q596" s="188"/>
      <c r="R596" s="17">
        <f t="shared" si="30"/>
        <v>1.2310000000000001</v>
      </c>
      <c r="S596" s="1"/>
    </row>
    <row r="597" spans="1:19" x14ac:dyDescent="0.25">
      <c r="A597" s="258"/>
      <c r="B597" s="244"/>
      <c r="C597" s="224"/>
      <c r="D597" s="212"/>
      <c r="E597" s="214"/>
      <c r="F597" s="224"/>
      <c r="G597" s="224"/>
      <c r="H597" s="224"/>
      <c r="I597" s="64" t="s">
        <v>56</v>
      </c>
      <c r="J597" s="65">
        <v>124</v>
      </c>
      <c r="K597" s="2" t="s">
        <v>536</v>
      </c>
      <c r="L597" s="16"/>
      <c r="M597" s="16"/>
      <c r="N597" s="188">
        <v>0.496</v>
      </c>
      <c r="O597" s="188">
        <v>0.67</v>
      </c>
      <c r="P597" s="188"/>
      <c r="Q597" s="188"/>
      <c r="R597" s="17">
        <f t="shared" si="30"/>
        <v>1.1659999999999999</v>
      </c>
      <c r="S597" s="1"/>
    </row>
    <row r="598" spans="1:19" s="201" customFormat="1" x14ac:dyDescent="0.25">
      <c r="A598" s="258"/>
      <c r="B598" s="244"/>
      <c r="C598" s="224"/>
      <c r="D598" s="212"/>
      <c r="E598" s="214"/>
      <c r="F598" s="224"/>
      <c r="G598" s="224"/>
      <c r="H598" s="224"/>
      <c r="I598" s="194" t="s">
        <v>56</v>
      </c>
      <c r="J598" s="194">
        <v>124</v>
      </c>
      <c r="K598" s="196" t="s">
        <v>540</v>
      </c>
      <c r="L598" s="197"/>
      <c r="M598" s="197"/>
      <c r="N598" s="202">
        <v>1E-3</v>
      </c>
      <c r="O598" s="198">
        <v>1E-4</v>
      </c>
      <c r="P598" s="198">
        <v>2.0000000000000001E-4</v>
      </c>
      <c r="Q598" s="198">
        <v>5.9999999999999995E-4</v>
      </c>
      <c r="R598" s="199">
        <f t="shared" si="30"/>
        <v>1.9000000000000002E-3</v>
      </c>
      <c r="S598" s="200"/>
    </row>
    <row r="599" spans="1:19" x14ac:dyDescent="0.25">
      <c r="A599" s="258"/>
      <c r="B599" s="242" t="s">
        <v>359</v>
      </c>
      <c r="C599" s="224"/>
      <c r="D599" s="212"/>
      <c r="E599" s="214"/>
      <c r="F599" s="224"/>
      <c r="G599" s="224"/>
      <c r="H599" s="224"/>
      <c r="I599" s="64" t="s">
        <v>55</v>
      </c>
      <c r="J599" s="65">
        <v>124</v>
      </c>
      <c r="K599" s="2" t="s">
        <v>543</v>
      </c>
      <c r="L599" s="16"/>
      <c r="M599" s="16"/>
      <c r="N599" s="188"/>
      <c r="O599" s="188">
        <v>0.10299999999999999</v>
      </c>
      <c r="P599" s="188">
        <v>0.121</v>
      </c>
      <c r="Q599" s="188"/>
      <c r="R599" s="17">
        <f t="shared" si="30"/>
        <v>0.22399999999999998</v>
      </c>
      <c r="S599" s="1"/>
    </row>
    <row r="600" spans="1:19" x14ac:dyDescent="0.25">
      <c r="A600" s="258"/>
      <c r="B600" s="242"/>
      <c r="C600" s="224"/>
      <c r="D600" s="212"/>
      <c r="E600" s="214"/>
      <c r="F600" s="224"/>
      <c r="G600" s="224"/>
      <c r="H600" s="224"/>
      <c r="I600" s="64" t="s">
        <v>56</v>
      </c>
      <c r="J600" s="65">
        <v>124</v>
      </c>
      <c r="K600" s="2" t="s">
        <v>544</v>
      </c>
      <c r="L600" s="16"/>
      <c r="M600" s="16"/>
      <c r="N600" s="188">
        <v>33.555999999999997</v>
      </c>
      <c r="O600" s="188">
        <v>37.503999999999998</v>
      </c>
      <c r="P600" s="188">
        <v>40.433999999999997</v>
      </c>
      <c r="Q600" s="188">
        <v>22.532</v>
      </c>
      <c r="R600" s="17">
        <f t="shared" si="30"/>
        <v>134.02600000000001</v>
      </c>
      <c r="S600" s="1"/>
    </row>
    <row r="601" spans="1:19" x14ac:dyDescent="0.25">
      <c r="A601" s="258"/>
      <c r="B601" s="242"/>
      <c r="C601" s="224"/>
      <c r="D601" s="212"/>
      <c r="E601" s="214"/>
      <c r="F601" s="224"/>
      <c r="G601" s="224"/>
      <c r="H601" s="224"/>
      <c r="I601" s="64" t="s">
        <v>56</v>
      </c>
      <c r="J601" s="65">
        <v>124</v>
      </c>
      <c r="K601" s="64" t="s">
        <v>525</v>
      </c>
      <c r="L601" s="16"/>
      <c r="M601" s="16"/>
      <c r="N601" s="188"/>
      <c r="O601" s="188">
        <v>0.75</v>
      </c>
      <c r="P601" s="188">
        <v>3.4260000000000002</v>
      </c>
      <c r="Q601" s="188">
        <v>1.86</v>
      </c>
      <c r="R601" s="17">
        <f t="shared" si="30"/>
        <v>6.0360000000000005</v>
      </c>
      <c r="S601" s="1"/>
    </row>
    <row r="602" spans="1:19" x14ac:dyDescent="0.25">
      <c r="A602" s="258"/>
      <c r="B602" s="242"/>
      <c r="C602" s="224"/>
      <c r="D602" s="212"/>
      <c r="E602" s="214"/>
      <c r="F602" s="224"/>
      <c r="G602" s="224"/>
      <c r="H602" s="224"/>
      <c r="I602" s="64" t="s">
        <v>55</v>
      </c>
      <c r="J602" s="65">
        <v>124</v>
      </c>
      <c r="K602" s="64" t="s">
        <v>526</v>
      </c>
      <c r="L602" s="16"/>
      <c r="M602" s="16"/>
      <c r="N602" s="188"/>
      <c r="O602" s="188">
        <v>7.4999999999999997E-2</v>
      </c>
      <c r="P602" s="188">
        <v>8.7999999999999995E-2</v>
      </c>
      <c r="Q602" s="188"/>
      <c r="R602" s="17">
        <f t="shared" si="30"/>
        <v>0.16299999999999998</v>
      </c>
      <c r="S602" s="1"/>
    </row>
    <row r="603" spans="1:19" x14ac:dyDescent="0.25">
      <c r="A603" s="258"/>
      <c r="B603" s="242"/>
      <c r="C603" s="224"/>
      <c r="D603" s="212"/>
      <c r="E603" s="214"/>
      <c r="F603" s="224"/>
      <c r="G603" s="224"/>
      <c r="H603" s="224"/>
      <c r="I603" s="64" t="s">
        <v>56</v>
      </c>
      <c r="J603" s="65">
        <v>124</v>
      </c>
      <c r="K603" s="2" t="s">
        <v>527</v>
      </c>
      <c r="L603" s="16"/>
      <c r="M603" s="16"/>
      <c r="N603" s="188">
        <v>14.975</v>
      </c>
      <c r="O603" s="188">
        <v>17.03</v>
      </c>
      <c r="P603" s="188">
        <v>19.795000000000002</v>
      </c>
      <c r="Q603" s="188">
        <v>13.359</v>
      </c>
      <c r="R603" s="17">
        <f t="shared" si="30"/>
        <v>65.159000000000006</v>
      </c>
      <c r="S603" s="1"/>
    </row>
    <row r="604" spans="1:19" x14ac:dyDescent="0.25">
      <c r="A604" s="258"/>
      <c r="B604" s="242"/>
      <c r="C604" s="224"/>
      <c r="D604" s="212"/>
      <c r="E604" s="214"/>
      <c r="F604" s="224"/>
      <c r="G604" s="224"/>
      <c r="H604" s="224"/>
      <c r="I604" s="64" t="s">
        <v>56</v>
      </c>
      <c r="J604" s="65">
        <v>124</v>
      </c>
      <c r="K604" s="2" t="s">
        <v>528</v>
      </c>
      <c r="L604" s="16"/>
      <c r="M604" s="16"/>
      <c r="N604" s="188"/>
      <c r="O604" s="188"/>
      <c r="P604" s="188"/>
      <c r="Q604" s="188">
        <v>4.3999999999999997E-2</v>
      </c>
      <c r="R604" s="17">
        <f t="shared" si="30"/>
        <v>4.3999999999999997E-2</v>
      </c>
      <c r="S604" s="1"/>
    </row>
    <row r="605" spans="1:19" x14ac:dyDescent="0.25">
      <c r="A605" s="258"/>
      <c r="B605" s="242"/>
      <c r="C605" s="224"/>
      <c r="D605" s="212"/>
      <c r="E605" s="214"/>
      <c r="F605" s="224"/>
      <c r="G605" s="224"/>
      <c r="H605" s="224"/>
      <c r="I605" s="64" t="s">
        <v>56</v>
      </c>
      <c r="J605" s="65">
        <v>124</v>
      </c>
      <c r="K605" s="2" t="s">
        <v>529</v>
      </c>
      <c r="L605" s="16"/>
      <c r="M605" s="16"/>
      <c r="N605" s="188">
        <v>2.2200000000000002</v>
      </c>
      <c r="O605" s="188">
        <v>2.1819999999999999</v>
      </c>
      <c r="P605" s="188">
        <v>1.85</v>
      </c>
      <c r="Q605" s="188">
        <v>0.5</v>
      </c>
      <c r="R605" s="17">
        <f t="shared" si="30"/>
        <v>6.7520000000000007</v>
      </c>
      <c r="S605" s="1"/>
    </row>
    <row r="606" spans="1:19" x14ac:dyDescent="0.25">
      <c r="A606" s="258"/>
      <c r="B606" s="242"/>
      <c r="C606" s="224"/>
      <c r="D606" s="212"/>
      <c r="E606" s="214"/>
      <c r="F606" s="224"/>
      <c r="G606" s="224"/>
      <c r="H606" s="224"/>
      <c r="I606" s="64" t="s">
        <v>56</v>
      </c>
      <c r="J606" s="65">
        <v>124</v>
      </c>
      <c r="K606" s="2" t="s">
        <v>530</v>
      </c>
      <c r="L606" s="16"/>
      <c r="M606" s="16"/>
      <c r="N606" s="188">
        <v>0.746</v>
      </c>
      <c r="O606" s="188"/>
      <c r="P606" s="188">
        <v>2.5990000000000002</v>
      </c>
      <c r="Q606" s="188"/>
      <c r="R606" s="17">
        <f t="shared" si="30"/>
        <v>3.3450000000000002</v>
      </c>
      <c r="S606" s="1"/>
    </row>
    <row r="607" spans="1:19" x14ac:dyDescent="0.25">
      <c r="A607" s="258"/>
      <c r="B607" s="242"/>
      <c r="C607" s="224"/>
      <c r="D607" s="212"/>
      <c r="E607" s="214"/>
      <c r="F607" s="224"/>
      <c r="G607" s="224"/>
      <c r="H607" s="224"/>
      <c r="I607" s="64" t="s">
        <v>56</v>
      </c>
      <c r="J607" s="65">
        <v>124</v>
      </c>
      <c r="K607" s="2" t="s">
        <v>531</v>
      </c>
      <c r="L607" s="16"/>
      <c r="M607" s="16"/>
      <c r="N607" s="188"/>
      <c r="O607" s="188"/>
      <c r="P607" s="188"/>
      <c r="Q607" s="188">
        <v>0.2</v>
      </c>
      <c r="R607" s="17">
        <f t="shared" si="30"/>
        <v>0.2</v>
      </c>
      <c r="S607" s="1"/>
    </row>
    <row r="608" spans="1:19" x14ac:dyDescent="0.25">
      <c r="A608" s="258"/>
      <c r="B608" s="242"/>
      <c r="C608" s="224"/>
      <c r="D608" s="212"/>
      <c r="E608" s="214"/>
      <c r="F608" s="224"/>
      <c r="G608" s="224"/>
      <c r="H608" s="224"/>
      <c r="I608" s="64" t="s">
        <v>56</v>
      </c>
      <c r="J608" s="65">
        <v>124</v>
      </c>
      <c r="K608" s="2" t="s">
        <v>532</v>
      </c>
      <c r="L608" s="16"/>
      <c r="M608" s="16"/>
      <c r="N608" s="188">
        <v>0.31</v>
      </c>
      <c r="O608" s="188">
        <v>1.181</v>
      </c>
      <c r="P608" s="188"/>
      <c r="Q608" s="188"/>
      <c r="R608" s="17">
        <f t="shared" ref="R608:R681" si="31">SUM(L608:Q608)</f>
        <v>1.4910000000000001</v>
      </c>
      <c r="S608" s="1"/>
    </row>
    <row r="609" spans="1:19" x14ac:dyDescent="0.25">
      <c r="A609" s="258"/>
      <c r="B609" s="242"/>
      <c r="C609" s="224"/>
      <c r="D609" s="212"/>
      <c r="E609" s="214"/>
      <c r="F609" s="224"/>
      <c r="G609" s="224"/>
      <c r="H609" s="224"/>
      <c r="I609" s="64" t="s">
        <v>56</v>
      </c>
      <c r="J609" s="65">
        <v>124</v>
      </c>
      <c r="K609" s="2" t="s">
        <v>533</v>
      </c>
      <c r="L609" s="16"/>
      <c r="M609" s="16"/>
      <c r="N609" s="188"/>
      <c r="O609" s="188">
        <v>10.845000000000001</v>
      </c>
      <c r="P609" s="188"/>
      <c r="Q609" s="188"/>
      <c r="R609" s="17">
        <f t="shared" si="31"/>
        <v>10.845000000000001</v>
      </c>
      <c r="S609" s="1"/>
    </row>
    <row r="610" spans="1:19" x14ac:dyDescent="0.25">
      <c r="A610" s="259"/>
      <c r="B610" s="242"/>
      <c r="C610" s="225"/>
      <c r="D610" s="212"/>
      <c r="E610" s="214"/>
      <c r="F610" s="225"/>
      <c r="G610" s="225"/>
      <c r="H610" s="225"/>
      <c r="I610" s="64" t="s">
        <v>56</v>
      </c>
      <c r="J610" s="65">
        <v>124</v>
      </c>
      <c r="K610" s="2" t="s">
        <v>535</v>
      </c>
      <c r="L610" s="16"/>
      <c r="M610" s="16"/>
      <c r="N610" s="188"/>
      <c r="O610" s="188">
        <v>1.18</v>
      </c>
      <c r="P610" s="188"/>
      <c r="Q610" s="188"/>
      <c r="R610" s="17">
        <f t="shared" si="31"/>
        <v>1.18</v>
      </c>
      <c r="S610" s="1"/>
    </row>
    <row r="611" spans="1:19" x14ac:dyDescent="0.25">
      <c r="A611" s="187"/>
      <c r="B611" s="186"/>
      <c r="C611" s="67"/>
      <c r="D611" s="65"/>
      <c r="E611" s="185"/>
      <c r="F611" s="67"/>
      <c r="G611" s="67"/>
      <c r="H611" s="67"/>
      <c r="I611" s="64" t="s">
        <v>56</v>
      </c>
      <c r="J611" s="65">
        <v>124</v>
      </c>
      <c r="K611" s="2" t="s">
        <v>536</v>
      </c>
      <c r="L611" s="16"/>
      <c r="M611" s="16"/>
      <c r="N611" s="188">
        <v>0.47</v>
      </c>
      <c r="O611" s="188">
        <v>0.35</v>
      </c>
      <c r="P611" s="188"/>
      <c r="Q611" s="188"/>
      <c r="R611" s="17">
        <f t="shared" si="31"/>
        <v>0.82</v>
      </c>
      <c r="S611" s="1"/>
    </row>
    <row r="612" spans="1:19" s="201" customFormat="1" x14ac:dyDescent="0.25">
      <c r="A612" s="191"/>
      <c r="B612" s="192"/>
      <c r="C612" s="193"/>
      <c r="D612" s="194"/>
      <c r="E612" s="195"/>
      <c r="F612" s="193"/>
      <c r="G612" s="193"/>
      <c r="H612" s="193"/>
      <c r="I612" s="194" t="s">
        <v>56</v>
      </c>
      <c r="J612" s="194">
        <v>124</v>
      </c>
      <c r="K612" s="196" t="s">
        <v>540</v>
      </c>
      <c r="L612" s="197"/>
      <c r="M612" s="197"/>
      <c r="N612" s="198">
        <v>3.0000000000000001E-3</v>
      </c>
      <c r="O612" s="198">
        <v>0.68899999999999995</v>
      </c>
      <c r="P612" s="198">
        <v>1E-3</v>
      </c>
      <c r="Q612" s="198">
        <v>1E-3</v>
      </c>
      <c r="R612" s="199">
        <f t="shared" si="31"/>
        <v>0.69399999999999995</v>
      </c>
      <c r="S612" s="200"/>
    </row>
    <row r="613" spans="1:19" s="201" customFormat="1" x14ac:dyDescent="0.25">
      <c r="A613" s="205"/>
      <c r="B613" s="205">
        <v>10</v>
      </c>
      <c r="C613" s="260" t="s">
        <v>13</v>
      </c>
      <c r="D613" s="260"/>
      <c r="E613" s="260"/>
      <c r="F613" s="260"/>
      <c r="G613" s="260"/>
      <c r="H613" s="260"/>
      <c r="I613" s="194"/>
      <c r="J613" s="194"/>
      <c r="K613" s="196"/>
      <c r="L613" s="199">
        <f>SUM(L453:L453)</f>
        <v>0</v>
      </c>
      <c r="M613" s="199">
        <f>SUM(M453:M610)</f>
        <v>0</v>
      </c>
      <c r="N613" s="199">
        <f>SUM(N453:N612)</f>
        <v>1034.2307999999998</v>
      </c>
      <c r="O613" s="199">
        <f t="shared" ref="O613:R613" si="32">SUM(O453:O612)</f>
        <v>1072.2292</v>
      </c>
      <c r="P613" s="199">
        <f t="shared" si="32"/>
        <v>1428.6144000000004</v>
      </c>
      <c r="Q613" s="199">
        <f t="shared" si="32"/>
        <v>552.5809999999999</v>
      </c>
      <c r="R613" s="199">
        <f t="shared" si="32"/>
        <v>4087.6554000000001</v>
      </c>
      <c r="S613" s="200"/>
    </row>
    <row r="614" spans="1:19" x14ac:dyDescent="0.25">
      <c r="A614" s="253">
        <v>12</v>
      </c>
      <c r="B614" s="207" t="s">
        <v>178</v>
      </c>
      <c r="C614" s="223" t="s">
        <v>31</v>
      </c>
      <c r="D614" s="223" t="s">
        <v>12</v>
      </c>
      <c r="E614" s="213" t="s">
        <v>225</v>
      </c>
      <c r="F614" s="223" t="s">
        <v>317</v>
      </c>
      <c r="G614" s="223" t="s">
        <v>317</v>
      </c>
      <c r="H614" s="223" t="s">
        <v>318</v>
      </c>
      <c r="I614" s="64" t="s">
        <v>55</v>
      </c>
      <c r="J614" s="64">
        <v>261</v>
      </c>
      <c r="K614" s="2" t="s">
        <v>61</v>
      </c>
      <c r="L614" s="16"/>
      <c r="M614" s="16">
        <v>20.332999999999998</v>
      </c>
      <c r="N614" s="16"/>
      <c r="O614" s="45"/>
      <c r="P614" s="11"/>
      <c r="Q614" s="11"/>
      <c r="R614" s="17">
        <f t="shared" si="31"/>
        <v>20.332999999999998</v>
      </c>
      <c r="S614" s="65"/>
    </row>
    <row r="615" spans="1:19" x14ac:dyDescent="0.25">
      <c r="A615" s="254"/>
      <c r="B615" s="208"/>
      <c r="C615" s="224"/>
      <c r="D615" s="224"/>
      <c r="E615" s="214"/>
      <c r="F615" s="224"/>
      <c r="G615" s="224"/>
      <c r="H615" s="224"/>
      <c r="I615" s="64" t="s">
        <v>56</v>
      </c>
      <c r="J615" s="64">
        <v>261</v>
      </c>
      <c r="K615" s="2" t="s">
        <v>61</v>
      </c>
      <c r="L615" s="16"/>
      <c r="M615" s="16"/>
      <c r="N615" s="16">
        <v>7.4210000000000003</v>
      </c>
      <c r="O615" s="45"/>
      <c r="P615" s="11"/>
      <c r="Q615" s="11"/>
      <c r="R615" s="17">
        <f t="shared" si="31"/>
        <v>7.4210000000000003</v>
      </c>
      <c r="S615" s="65"/>
    </row>
    <row r="616" spans="1:19" x14ac:dyDescent="0.25">
      <c r="A616" s="254"/>
      <c r="B616" s="208"/>
      <c r="C616" s="224"/>
      <c r="D616" s="224"/>
      <c r="E616" s="214"/>
      <c r="F616" s="224"/>
      <c r="G616" s="224"/>
      <c r="H616" s="224"/>
      <c r="I616" s="64" t="s">
        <v>56</v>
      </c>
      <c r="J616" s="64">
        <v>261</v>
      </c>
      <c r="K616" s="2" t="s">
        <v>57</v>
      </c>
      <c r="L616" s="16"/>
      <c r="M616" s="16"/>
      <c r="N616" s="16">
        <v>86.954999999999998</v>
      </c>
      <c r="O616" s="16">
        <v>165.6</v>
      </c>
      <c r="P616" s="16">
        <v>244.88200000000001</v>
      </c>
      <c r="Q616" s="11"/>
      <c r="R616" s="17">
        <f t="shared" si="31"/>
        <v>497.43700000000001</v>
      </c>
      <c r="S616" s="65"/>
    </row>
    <row r="617" spans="1:19" x14ac:dyDescent="0.25">
      <c r="A617" s="254"/>
      <c r="B617" s="208"/>
      <c r="C617" s="224"/>
      <c r="D617" s="224"/>
      <c r="E617" s="214"/>
      <c r="F617" s="224"/>
      <c r="G617" s="224"/>
      <c r="H617" s="224"/>
      <c r="I617" s="64" t="s">
        <v>55</v>
      </c>
      <c r="J617" s="64">
        <v>261</v>
      </c>
      <c r="K617" s="2" t="s">
        <v>57</v>
      </c>
      <c r="L617" s="16"/>
      <c r="M617" s="16">
        <v>57.69</v>
      </c>
      <c r="N617" s="16"/>
      <c r="O617" s="45"/>
      <c r="P617" s="11"/>
      <c r="Q617" s="11"/>
      <c r="R617" s="17">
        <f t="shared" si="31"/>
        <v>57.69</v>
      </c>
      <c r="S617" s="65"/>
    </row>
    <row r="618" spans="1:19" x14ac:dyDescent="0.25">
      <c r="A618" s="254"/>
      <c r="B618" s="208"/>
      <c r="C618" s="224"/>
      <c r="D618" s="224"/>
      <c r="E618" s="214"/>
      <c r="F618" s="224"/>
      <c r="G618" s="224"/>
      <c r="H618" s="224"/>
      <c r="I618" s="64" t="s">
        <v>55</v>
      </c>
      <c r="J618" s="64">
        <v>261</v>
      </c>
      <c r="K618" s="2" t="s">
        <v>58</v>
      </c>
      <c r="L618" s="16"/>
      <c r="M618" s="16">
        <v>314.96800000000002</v>
      </c>
      <c r="N618" s="16"/>
      <c r="O618" s="16">
        <v>1.6</v>
      </c>
      <c r="P618" s="16">
        <v>0.51100000000000001</v>
      </c>
      <c r="Q618" s="11"/>
      <c r="R618" s="17">
        <f t="shared" si="31"/>
        <v>317.07900000000006</v>
      </c>
      <c r="S618" s="65"/>
    </row>
    <row r="619" spans="1:19" ht="31.5" x14ac:dyDescent="0.25">
      <c r="A619" s="254"/>
      <c r="B619" s="208"/>
      <c r="C619" s="224"/>
      <c r="D619" s="224"/>
      <c r="E619" s="214"/>
      <c r="F619" s="224"/>
      <c r="G619" s="224"/>
      <c r="H619" s="224"/>
      <c r="I619" s="64" t="s">
        <v>257</v>
      </c>
      <c r="J619" s="64">
        <v>261</v>
      </c>
      <c r="K619" s="2" t="s">
        <v>58</v>
      </c>
      <c r="L619" s="16"/>
      <c r="M619" s="16">
        <v>342.23399999999998</v>
      </c>
      <c r="N619" s="16"/>
      <c r="O619" s="45"/>
      <c r="P619" s="11"/>
      <c r="Q619" s="11"/>
      <c r="R619" s="17">
        <f t="shared" si="31"/>
        <v>342.23399999999998</v>
      </c>
      <c r="S619" s="65"/>
    </row>
    <row r="620" spans="1:19" x14ac:dyDescent="0.25">
      <c r="A620" s="254"/>
      <c r="B620" s="208"/>
      <c r="C620" s="224"/>
      <c r="D620" s="224"/>
      <c r="E620" s="214"/>
      <c r="F620" s="224"/>
      <c r="G620" s="224"/>
      <c r="H620" s="224"/>
      <c r="I620" s="64" t="s">
        <v>60</v>
      </c>
      <c r="J620" s="64">
        <v>261</v>
      </c>
      <c r="K620" s="2" t="s">
        <v>58</v>
      </c>
      <c r="L620" s="16"/>
      <c r="M620" s="16">
        <v>4.3979999999999997</v>
      </c>
      <c r="N620" s="16"/>
      <c r="O620" s="45"/>
      <c r="P620" s="11"/>
      <c r="Q620" s="11"/>
      <c r="R620" s="17">
        <f t="shared" si="31"/>
        <v>4.3979999999999997</v>
      </c>
      <c r="S620" s="65"/>
    </row>
    <row r="621" spans="1:19" x14ac:dyDescent="0.25">
      <c r="A621" s="254"/>
      <c r="B621" s="208"/>
      <c r="C621" s="224"/>
      <c r="D621" s="224"/>
      <c r="E621" s="214"/>
      <c r="F621" s="224"/>
      <c r="G621" s="224"/>
      <c r="H621" s="224"/>
      <c r="I621" s="64" t="s">
        <v>56</v>
      </c>
      <c r="J621" s="64">
        <v>261</v>
      </c>
      <c r="K621" s="2" t="s">
        <v>58</v>
      </c>
      <c r="L621" s="16"/>
      <c r="M621" s="16"/>
      <c r="N621" s="16">
        <v>755.33399999999995</v>
      </c>
      <c r="O621" s="16">
        <v>736.6</v>
      </c>
      <c r="P621" s="16">
        <v>874.4</v>
      </c>
      <c r="Q621" s="11"/>
      <c r="R621" s="17">
        <f t="shared" si="31"/>
        <v>2366.3339999999998</v>
      </c>
      <c r="S621" s="65"/>
    </row>
    <row r="622" spans="1:19" x14ac:dyDescent="0.25">
      <c r="A622" s="254"/>
      <c r="B622" s="207" t="s">
        <v>179</v>
      </c>
      <c r="C622" s="224"/>
      <c r="D622" s="224"/>
      <c r="E622" s="214"/>
      <c r="F622" s="224"/>
      <c r="G622" s="224"/>
      <c r="H622" s="224"/>
      <c r="I622" s="64" t="s">
        <v>55</v>
      </c>
      <c r="J622" s="64">
        <v>261</v>
      </c>
      <c r="K622" s="2" t="s">
        <v>61</v>
      </c>
      <c r="L622" s="16"/>
      <c r="M622" s="16">
        <v>11.141</v>
      </c>
      <c r="N622" s="16"/>
      <c r="O622" s="16"/>
      <c r="P622" s="11"/>
      <c r="Q622" s="11"/>
      <c r="R622" s="17">
        <f t="shared" si="31"/>
        <v>11.141</v>
      </c>
      <c r="S622" s="65"/>
    </row>
    <row r="623" spans="1:19" x14ac:dyDescent="0.25">
      <c r="A623" s="254"/>
      <c r="B623" s="208"/>
      <c r="C623" s="224"/>
      <c r="D623" s="224"/>
      <c r="E623" s="214"/>
      <c r="F623" s="224"/>
      <c r="G623" s="224"/>
      <c r="H623" s="224"/>
      <c r="I623" s="64" t="s">
        <v>56</v>
      </c>
      <c r="J623" s="64">
        <v>261</v>
      </c>
      <c r="K623" s="2" t="s">
        <v>57</v>
      </c>
      <c r="L623" s="16"/>
      <c r="M623" s="16"/>
      <c r="N623" s="16">
        <v>66.918999999999997</v>
      </c>
      <c r="O623" s="16">
        <v>141.52600000000001</v>
      </c>
      <c r="P623" s="16">
        <v>190.99799999999999</v>
      </c>
      <c r="Q623" s="11"/>
      <c r="R623" s="17">
        <f t="shared" si="31"/>
        <v>399.44299999999998</v>
      </c>
      <c r="S623" s="65"/>
    </row>
    <row r="624" spans="1:19" x14ac:dyDescent="0.25">
      <c r="A624" s="254"/>
      <c r="B624" s="208"/>
      <c r="C624" s="224"/>
      <c r="D624" s="224"/>
      <c r="E624" s="214"/>
      <c r="F624" s="224"/>
      <c r="G624" s="224"/>
      <c r="H624" s="224"/>
      <c r="I624" s="64" t="s">
        <v>55</v>
      </c>
      <c r="J624" s="64">
        <v>261</v>
      </c>
      <c r="K624" s="2" t="s">
        <v>57</v>
      </c>
      <c r="L624" s="16"/>
      <c r="M624" s="16">
        <v>58.143999999999998</v>
      </c>
      <c r="N624" s="16"/>
      <c r="O624" s="16">
        <v>1.341</v>
      </c>
      <c r="P624" s="11"/>
      <c r="Q624" s="11"/>
      <c r="R624" s="17">
        <f t="shared" si="31"/>
        <v>59.484999999999999</v>
      </c>
      <c r="S624" s="65"/>
    </row>
    <row r="625" spans="1:19" x14ac:dyDescent="0.25">
      <c r="A625" s="254"/>
      <c r="B625" s="208"/>
      <c r="C625" s="224"/>
      <c r="D625" s="224"/>
      <c r="E625" s="214"/>
      <c r="F625" s="224"/>
      <c r="G625" s="224"/>
      <c r="H625" s="224"/>
      <c r="I625" s="64" t="s">
        <v>55</v>
      </c>
      <c r="J625" s="64">
        <v>261</v>
      </c>
      <c r="K625" s="2" t="s">
        <v>58</v>
      </c>
      <c r="L625" s="16"/>
      <c r="M625" s="16">
        <v>252.44800000000001</v>
      </c>
      <c r="N625" s="16"/>
      <c r="O625" s="16">
        <v>0.53900000000000003</v>
      </c>
      <c r="P625" s="16">
        <v>0.72799999999999998</v>
      </c>
      <c r="Q625" s="11"/>
      <c r="R625" s="17">
        <f t="shared" si="31"/>
        <v>253.715</v>
      </c>
      <c r="S625" s="65"/>
    </row>
    <row r="626" spans="1:19" ht="31.5" x14ac:dyDescent="0.25">
      <c r="A626" s="254"/>
      <c r="B626" s="208"/>
      <c r="C626" s="224"/>
      <c r="D626" s="224"/>
      <c r="E626" s="214"/>
      <c r="F626" s="224"/>
      <c r="G626" s="224"/>
      <c r="H626" s="224"/>
      <c r="I626" s="64" t="s">
        <v>257</v>
      </c>
      <c r="J626" s="64">
        <v>261</v>
      </c>
      <c r="K626" s="2" t="s">
        <v>58</v>
      </c>
      <c r="L626" s="16"/>
      <c r="M626" s="16">
        <v>317.322</v>
      </c>
      <c r="N626" s="16"/>
      <c r="O626" s="16"/>
      <c r="P626" s="11"/>
      <c r="Q626" s="11"/>
      <c r="R626" s="17">
        <f t="shared" si="31"/>
        <v>317.322</v>
      </c>
      <c r="S626" s="65"/>
    </row>
    <row r="627" spans="1:19" x14ac:dyDescent="0.25">
      <c r="A627" s="254"/>
      <c r="B627" s="208"/>
      <c r="C627" s="224"/>
      <c r="D627" s="224"/>
      <c r="E627" s="214"/>
      <c r="F627" s="224"/>
      <c r="G627" s="224"/>
      <c r="H627" s="224"/>
      <c r="I627" s="64" t="s">
        <v>60</v>
      </c>
      <c r="J627" s="64">
        <v>261</v>
      </c>
      <c r="K627" s="2" t="s">
        <v>58</v>
      </c>
      <c r="L627" s="16"/>
      <c r="M627" s="16">
        <v>6.173</v>
      </c>
      <c r="N627" s="16"/>
      <c r="O627" s="16"/>
      <c r="P627" s="11"/>
      <c r="Q627" s="11"/>
      <c r="R627" s="17">
        <f t="shared" si="31"/>
        <v>6.173</v>
      </c>
      <c r="S627" s="65"/>
    </row>
    <row r="628" spans="1:19" x14ac:dyDescent="0.25">
      <c r="A628" s="254"/>
      <c r="B628" s="208"/>
      <c r="C628" s="224"/>
      <c r="D628" s="224"/>
      <c r="E628" s="214"/>
      <c r="F628" s="224"/>
      <c r="G628" s="224"/>
      <c r="H628" s="224"/>
      <c r="I628" s="64" t="s">
        <v>56</v>
      </c>
      <c r="J628" s="64">
        <v>261</v>
      </c>
      <c r="K628" s="2" t="s">
        <v>58</v>
      </c>
      <c r="L628" s="16"/>
      <c r="M628" s="16"/>
      <c r="N628" s="16">
        <v>666.274</v>
      </c>
      <c r="O628" s="16">
        <v>632.59100000000001</v>
      </c>
      <c r="P628" s="16">
        <v>627.75</v>
      </c>
      <c r="Q628" s="11"/>
      <c r="R628" s="17">
        <f t="shared" si="31"/>
        <v>1926.615</v>
      </c>
      <c r="S628" s="65"/>
    </row>
    <row r="629" spans="1:19" x14ac:dyDescent="0.25">
      <c r="A629" s="254"/>
      <c r="B629" s="207" t="s">
        <v>180</v>
      </c>
      <c r="C629" s="224"/>
      <c r="D629" s="224"/>
      <c r="E629" s="214"/>
      <c r="F629" s="224"/>
      <c r="G629" s="224"/>
      <c r="H629" s="224"/>
      <c r="I629" s="64" t="s">
        <v>55</v>
      </c>
      <c r="J629" s="64">
        <v>261</v>
      </c>
      <c r="K629" s="2" t="s">
        <v>61</v>
      </c>
      <c r="L629" s="16"/>
      <c r="M629" s="16">
        <v>10</v>
      </c>
      <c r="N629" s="16"/>
      <c r="O629" s="16"/>
      <c r="P629" s="11"/>
      <c r="Q629" s="11"/>
      <c r="R629" s="17">
        <f t="shared" si="31"/>
        <v>10</v>
      </c>
      <c r="S629" s="65"/>
    </row>
    <row r="630" spans="1:19" x14ac:dyDescent="0.25">
      <c r="A630" s="254"/>
      <c r="B630" s="208"/>
      <c r="C630" s="224"/>
      <c r="D630" s="224"/>
      <c r="E630" s="214"/>
      <c r="F630" s="224"/>
      <c r="G630" s="224"/>
      <c r="H630" s="224"/>
      <c r="I630" s="64" t="s">
        <v>55</v>
      </c>
      <c r="J630" s="64">
        <v>261</v>
      </c>
      <c r="K630" s="2" t="s">
        <v>57</v>
      </c>
      <c r="L630" s="16"/>
      <c r="M630" s="16">
        <v>80.343000000000004</v>
      </c>
      <c r="N630" s="16"/>
      <c r="O630" s="16">
        <v>2.5910000000000002</v>
      </c>
      <c r="P630" s="16"/>
      <c r="Q630" s="11"/>
      <c r="R630" s="17">
        <f t="shared" si="31"/>
        <v>82.933999999999997</v>
      </c>
      <c r="S630" s="65"/>
    </row>
    <row r="631" spans="1:19" x14ac:dyDescent="0.25">
      <c r="A631" s="254"/>
      <c r="B631" s="208"/>
      <c r="C631" s="224"/>
      <c r="D631" s="224"/>
      <c r="E631" s="214"/>
      <c r="F631" s="224"/>
      <c r="G631" s="224"/>
      <c r="H631" s="224"/>
      <c r="I631" s="64" t="s">
        <v>55</v>
      </c>
      <c r="J631" s="64">
        <v>261</v>
      </c>
      <c r="K631" s="2" t="s">
        <v>58</v>
      </c>
      <c r="L631" s="16"/>
      <c r="M631" s="16">
        <v>342.89800000000002</v>
      </c>
      <c r="N631" s="16"/>
      <c r="O631" s="16">
        <v>0.46899999999999997</v>
      </c>
      <c r="P631" s="16">
        <v>0.53500000000000003</v>
      </c>
      <c r="Q631" s="11"/>
      <c r="R631" s="17">
        <f t="shared" si="31"/>
        <v>343.90200000000004</v>
      </c>
      <c r="S631" s="65"/>
    </row>
    <row r="632" spans="1:19" ht="31.5" x14ac:dyDescent="0.25">
      <c r="A632" s="254"/>
      <c r="B632" s="208"/>
      <c r="C632" s="224"/>
      <c r="D632" s="224"/>
      <c r="E632" s="214"/>
      <c r="F632" s="224"/>
      <c r="G632" s="224"/>
      <c r="H632" s="224"/>
      <c r="I632" s="64" t="s">
        <v>257</v>
      </c>
      <c r="J632" s="64">
        <v>261</v>
      </c>
      <c r="K632" s="2" t="s">
        <v>58</v>
      </c>
      <c r="L632" s="16"/>
      <c r="M632" s="16">
        <v>295.673</v>
      </c>
      <c r="N632" s="16"/>
      <c r="O632" s="16"/>
      <c r="P632" s="16"/>
      <c r="Q632" s="11"/>
      <c r="R632" s="17">
        <f t="shared" si="31"/>
        <v>295.673</v>
      </c>
      <c r="S632" s="65"/>
    </row>
    <row r="633" spans="1:19" x14ac:dyDescent="0.25">
      <c r="A633" s="254"/>
      <c r="B633" s="208"/>
      <c r="C633" s="224"/>
      <c r="D633" s="224"/>
      <c r="E633" s="214"/>
      <c r="F633" s="224"/>
      <c r="G633" s="224"/>
      <c r="H633" s="224"/>
      <c r="I633" s="64" t="s">
        <v>60</v>
      </c>
      <c r="J633" s="64">
        <v>261</v>
      </c>
      <c r="K633" s="2" t="s">
        <v>58</v>
      </c>
      <c r="L633" s="16"/>
      <c r="M633" s="16">
        <v>3.7</v>
      </c>
      <c r="N633" s="16"/>
      <c r="O633" s="16"/>
      <c r="P633" s="16"/>
      <c r="Q633" s="11"/>
      <c r="R633" s="17">
        <f t="shared" si="31"/>
        <v>3.7</v>
      </c>
      <c r="S633" s="65"/>
    </row>
    <row r="634" spans="1:19" x14ac:dyDescent="0.25">
      <c r="A634" s="254"/>
      <c r="B634" s="208"/>
      <c r="C634" s="224"/>
      <c r="D634" s="224"/>
      <c r="E634" s="214"/>
      <c r="F634" s="224"/>
      <c r="G634" s="224"/>
      <c r="H634" s="224"/>
      <c r="I634" s="64" t="s">
        <v>56</v>
      </c>
      <c r="J634" s="64">
        <v>261</v>
      </c>
      <c r="K634" s="2" t="s">
        <v>57</v>
      </c>
      <c r="L634" s="16"/>
      <c r="M634" s="16"/>
      <c r="N634" s="16">
        <v>73.510999999999996</v>
      </c>
      <c r="O634" s="16">
        <v>219.02099999999999</v>
      </c>
      <c r="P634" s="16">
        <v>231.83600000000001</v>
      </c>
      <c r="Q634" s="11"/>
      <c r="R634" s="17">
        <f t="shared" si="31"/>
        <v>524.36799999999994</v>
      </c>
      <c r="S634" s="65"/>
    </row>
    <row r="635" spans="1:19" x14ac:dyDescent="0.25">
      <c r="A635" s="254"/>
      <c r="B635" s="208"/>
      <c r="C635" s="224"/>
      <c r="D635" s="224"/>
      <c r="E635" s="214"/>
      <c r="F635" s="224"/>
      <c r="G635" s="224"/>
      <c r="H635" s="224"/>
      <c r="I635" s="64" t="s">
        <v>56</v>
      </c>
      <c r="J635" s="64">
        <v>261</v>
      </c>
      <c r="K635" s="2" t="s">
        <v>58</v>
      </c>
      <c r="L635" s="16"/>
      <c r="M635" s="16"/>
      <c r="N635" s="16">
        <v>751.35400000000004</v>
      </c>
      <c r="O635" s="16">
        <v>695.73800000000006</v>
      </c>
      <c r="P635" s="16">
        <v>651.14400000000001</v>
      </c>
      <c r="Q635" s="11"/>
      <c r="R635" s="17">
        <f t="shared" si="31"/>
        <v>2098.2359999999999</v>
      </c>
      <c r="S635" s="65"/>
    </row>
    <row r="636" spans="1:19" ht="31.5" x14ac:dyDescent="0.25">
      <c r="A636" s="254"/>
      <c r="B636" s="207" t="s">
        <v>181</v>
      </c>
      <c r="C636" s="224"/>
      <c r="D636" s="224"/>
      <c r="E636" s="214"/>
      <c r="F636" s="224"/>
      <c r="G636" s="224"/>
      <c r="H636" s="224"/>
      <c r="I636" s="64" t="s">
        <v>257</v>
      </c>
      <c r="J636" s="64">
        <v>261</v>
      </c>
      <c r="K636" s="2" t="s">
        <v>61</v>
      </c>
      <c r="L636" s="16"/>
      <c r="M636" s="16">
        <v>441.387</v>
      </c>
      <c r="N636" s="16"/>
      <c r="O636" s="16"/>
      <c r="P636" s="16"/>
      <c r="Q636" s="11"/>
      <c r="R636" s="17">
        <f t="shared" si="31"/>
        <v>441.387</v>
      </c>
      <c r="S636" s="65"/>
    </row>
    <row r="637" spans="1:19" x14ac:dyDescent="0.25">
      <c r="A637" s="254"/>
      <c r="B637" s="208"/>
      <c r="C637" s="224"/>
      <c r="D637" s="224"/>
      <c r="E637" s="214"/>
      <c r="F637" s="224"/>
      <c r="G637" s="224"/>
      <c r="H637" s="224"/>
      <c r="I637" s="64" t="s">
        <v>55</v>
      </c>
      <c r="J637" s="64">
        <v>261</v>
      </c>
      <c r="K637" s="2" t="s">
        <v>57</v>
      </c>
      <c r="L637" s="16"/>
      <c r="M637" s="16">
        <v>29.343</v>
      </c>
      <c r="N637" s="16"/>
      <c r="O637" s="16">
        <v>3.181</v>
      </c>
      <c r="P637" s="16"/>
      <c r="Q637" s="11"/>
      <c r="R637" s="17">
        <f t="shared" si="31"/>
        <v>32.524000000000001</v>
      </c>
      <c r="S637" s="65"/>
    </row>
    <row r="638" spans="1:19" x14ac:dyDescent="0.25">
      <c r="A638" s="254"/>
      <c r="B638" s="208"/>
      <c r="C638" s="224"/>
      <c r="D638" s="224"/>
      <c r="E638" s="214"/>
      <c r="F638" s="224"/>
      <c r="G638" s="224"/>
      <c r="H638" s="224"/>
      <c r="I638" s="64" t="s">
        <v>55</v>
      </c>
      <c r="J638" s="64">
        <v>261</v>
      </c>
      <c r="K638" s="2" t="s">
        <v>58</v>
      </c>
      <c r="L638" s="16"/>
      <c r="M638" s="16">
        <v>427.56400000000002</v>
      </c>
      <c r="N638" s="16"/>
      <c r="O638" s="16">
        <v>1.7110000000000001</v>
      </c>
      <c r="P638" s="16">
        <v>0.57699999999999996</v>
      </c>
      <c r="Q638" s="11"/>
      <c r="R638" s="17">
        <f t="shared" si="31"/>
        <v>429.85200000000003</v>
      </c>
      <c r="S638" s="65"/>
    </row>
    <row r="639" spans="1:19" ht="31.5" x14ac:dyDescent="0.25">
      <c r="A639" s="254"/>
      <c r="B639" s="208"/>
      <c r="C639" s="224"/>
      <c r="D639" s="224"/>
      <c r="E639" s="214"/>
      <c r="F639" s="224"/>
      <c r="G639" s="224"/>
      <c r="H639" s="224"/>
      <c r="I639" s="64" t="s">
        <v>257</v>
      </c>
      <c r="J639" s="64">
        <v>261</v>
      </c>
      <c r="K639" s="2" t="s">
        <v>58</v>
      </c>
      <c r="L639" s="16"/>
      <c r="M639" s="16">
        <v>452.36399999999998</v>
      </c>
      <c r="N639" s="16"/>
      <c r="O639" s="16"/>
      <c r="P639" s="16"/>
      <c r="Q639" s="11"/>
      <c r="R639" s="17">
        <f t="shared" si="31"/>
        <v>452.36399999999998</v>
      </c>
      <c r="S639" s="65"/>
    </row>
    <row r="640" spans="1:19" x14ac:dyDescent="0.25">
      <c r="A640" s="254"/>
      <c r="B640" s="208"/>
      <c r="C640" s="224"/>
      <c r="D640" s="224"/>
      <c r="E640" s="214"/>
      <c r="F640" s="224"/>
      <c r="G640" s="224"/>
      <c r="H640" s="224"/>
      <c r="I640" s="64" t="s">
        <v>60</v>
      </c>
      <c r="J640" s="64">
        <v>261</v>
      </c>
      <c r="K640" s="2" t="s">
        <v>58</v>
      </c>
      <c r="L640" s="16"/>
      <c r="M640" s="16">
        <v>5.47</v>
      </c>
      <c r="N640" s="16"/>
      <c r="O640" s="16"/>
      <c r="P640" s="16"/>
      <c r="Q640" s="11"/>
      <c r="R640" s="17">
        <f t="shared" si="31"/>
        <v>5.47</v>
      </c>
      <c r="S640" s="65"/>
    </row>
    <row r="641" spans="1:19" x14ac:dyDescent="0.25">
      <c r="A641" s="254"/>
      <c r="B641" s="208"/>
      <c r="C641" s="224"/>
      <c r="D641" s="224"/>
      <c r="E641" s="214"/>
      <c r="F641" s="224"/>
      <c r="G641" s="224"/>
      <c r="H641" s="224"/>
      <c r="I641" s="64" t="s">
        <v>56</v>
      </c>
      <c r="J641" s="64">
        <v>261</v>
      </c>
      <c r="K641" s="2" t="s">
        <v>61</v>
      </c>
      <c r="L641" s="16"/>
      <c r="M641" s="16"/>
      <c r="N641" s="16">
        <v>11.896000000000001</v>
      </c>
      <c r="O641" s="16"/>
      <c r="P641" s="16"/>
      <c r="Q641" s="11"/>
      <c r="R641" s="17">
        <f t="shared" si="31"/>
        <v>11.896000000000001</v>
      </c>
      <c r="S641" s="65"/>
    </row>
    <row r="642" spans="1:19" x14ac:dyDescent="0.25">
      <c r="A642" s="254"/>
      <c r="B642" s="208"/>
      <c r="C642" s="224"/>
      <c r="D642" s="224"/>
      <c r="E642" s="214"/>
      <c r="F642" s="224"/>
      <c r="G642" s="224"/>
      <c r="H642" s="224"/>
      <c r="I642" s="64" t="s">
        <v>56</v>
      </c>
      <c r="J642" s="64">
        <v>261</v>
      </c>
      <c r="K642" s="2" t="s">
        <v>57</v>
      </c>
      <c r="L642" s="16"/>
      <c r="M642" s="16"/>
      <c r="N642" s="16">
        <v>115.602</v>
      </c>
      <c r="O642" s="16">
        <v>198.34</v>
      </c>
      <c r="P642" s="16">
        <v>282.173</v>
      </c>
      <c r="Q642" s="11"/>
      <c r="R642" s="17">
        <f t="shared" si="31"/>
        <v>596.11500000000001</v>
      </c>
      <c r="S642" s="65"/>
    </row>
    <row r="643" spans="1:19" x14ac:dyDescent="0.25">
      <c r="A643" s="254"/>
      <c r="B643" s="208"/>
      <c r="C643" s="224"/>
      <c r="D643" s="224"/>
      <c r="E643" s="214"/>
      <c r="F643" s="224"/>
      <c r="G643" s="224"/>
      <c r="H643" s="224"/>
      <c r="I643" s="64" t="s">
        <v>56</v>
      </c>
      <c r="J643" s="64">
        <v>261</v>
      </c>
      <c r="K643" s="2" t="s">
        <v>58</v>
      </c>
      <c r="L643" s="16"/>
      <c r="M643" s="16"/>
      <c r="N643" s="16">
        <v>915.12800000000004</v>
      </c>
      <c r="O643" s="16">
        <v>898.01</v>
      </c>
      <c r="P643" s="16">
        <v>950.85</v>
      </c>
      <c r="Q643" s="11"/>
      <c r="R643" s="17">
        <f t="shared" si="31"/>
        <v>2763.9879999999998</v>
      </c>
      <c r="S643" s="65"/>
    </row>
    <row r="644" spans="1:19" x14ac:dyDescent="0.25">
      <c r="A644" s="254"/>
      <c r="B644" s="257" t="s">
        <v>182</v>
      </c>
      <c r="C644" s="224"/>
      <c r="D644" s="224"/>
      <c r="E644" s="214"/>
      <c r="F644" s="224"/>
      <c r="G644" s="224"/>
      <c r="H644" s="224"/>
      <c r="I644" s="64" t="s">
        <v>55</v>
      </c>
      <c r="J644" s="64">
        <v>261</v>
      </c>
      <c r="K644" s="2" t="s">
        <v>61</v>
      </c>
      <c r="L644" s="16"/>
      <c r="M644" s="16">
        <v>19.962</v>
      </c>
      <c r="N644" s="16"/>
      <c r="O644" s="16"/>
      <c r="P644" s="11"/>
      <c r="Q644" s="11"/>
      <c r="R644" s="17">
        <f t="shared" si="31"/>
        <v>19.962</v>
      </c>
      <c r="S644" s="65"/>
    </row>
    <row r="645" spans="1:19" x14ac:dyDescent="0.25">
      <c r="A645" s="254"/>
      <c r="B645" s="257"/>
      <c r="C645" s="224"/>
      <c r="D645" s="224"/>
      <c r="E645" s="214"/>
      <c r="F645" s="224"/>
      <c r="G645" s="224"/>
      <c r="H645" s="224"/>
      <c r="I645" s="64" t="s">
        <v>55</v>
      </c>
      <c r="J645" s="64">
        <v>261</v>
      </c>
      <c r="K645" s="2" t="s">
        <v>57</v>
      </c>
      <c r="L645" s="16"/>
      <c r="M645" s="16">
        <v>96.438999999999993</v>
      </c>
      <c r="N645" s="16"/>
      <c r="O645" s="16"/>
      <c r="P645" s="16"/>
      <c r="Q645" s="11"/>
      <c r="R645" s="17">
        <f t="shared" si="31"/>
        <v>96.438999999999993</v>
      </c>
      <c r="S645" s="65"/>
    </row>
    <row r="646" spans="1:19" x14ac:dyDescent="0.25">
      <c r="A646" s="254"/>
      <c r="B646" s="257"/>
      <c r="C646" s="224"/>
      <c r="D646" s="224"/>
      <c r="E646" s="214"/>
      <c r="F646" s="224"/>
      <c r="G646" s="224"/>
      <c r="H646" s="224"/>
      <c r="I646" s="64" t="s">
        <v>55</v>
      </c>
      <c r="J646" s="64">
        <v>261</v>
      </c>
      <c r="K646" s="2" t="s">
        <v>58</v>
      </c>
      <c r="L646" s="16"/>
      <c r="M646" s="16">
        <v>435.745</v>
      </c>
      <c r="N646" s="16"/>
      <c r="O646" s="16">
        <v>1.7310000000000001</v>
      </c>
      <c r="P646" s="16">
        <v>0.6</v>
      </c>
      <c r="Q646" s="11"/>
      <c r="R646" s="17">
        <f t="shared" si="31"/>
        <v>438.07600000000002</v>
      </c>
      <c r="S646" s="65"/>
    </row>
    <row r="647" spans="1:19" ht="31.5" x14ac:dyDescent="0.25">
      <c r="A647" s="254"/>
      <c r="B647" s="257"/>
      <c r="C647" s="224"/>
      <c r="D647" s="224"/>
      <c r="E647" s="214"/>
      <c r="F647" s="224"/>
      <c r="G647" s="224"/>
      <c r="H647" s="224"/>
      <c r="I647" s="64" t="s">
        <v>257</v>
      </c>
      <c r="J647" s="64">
        <v>261</v>
      </c>
      <c r="K647" s="2" t="s">
        <v>58</v>
      </c>
      <c r="L647" s="16"/>
      <c r="M647" s="16">
        <v>631.25800000000004</v>
      </c>
      <c r="N647" s="16"/>
      <c r="O647" s="16"/>
      <c r="P647" s="16"/>
      <c r="Q647" s="11"/>
      <c r="R647" s="17">
        <f t="shared" si="31"/>
        <v>631.25800000000004</v>
      </c>
      <c r="S647" s="65"/>
    </row>
    <row r="648" spans="1:19" x14ac:dyDescent="0.25">
      <c r="A648" s="254"/>
      <c r="B648" s="257"/>
      <c r="C648" s="224"/>
      <c r="D648" s="224"/>
      <c r="E648" s="214"/>
      <c r="F648" s="224"/>
      <c r="G648" s="224"/>
      <c r="H648" s="224"/>
      <c r="I648" s="64" t="s">
        <v>60</v>
      </c>
      <c r="J648" s="64">
        <v>261</v>
      </c>
      <c r="K648" s="2" t="s">
        <v>58</v>
      </c>
      <c r="L648" s="16"/>
      <c r="M648" s="16">
        <v>4.415</v>
      </c>
      <c r="N648" s="16"/>
      <c r="O648" s="16"/>
      <c r="P648" s="16"/>
      <c r="Q648" s="11"/>
      <c r="R648" s="17">
        <f t="shared" si="31"/>
        <v>4.415</v>
      </c>
      <c r="S648" s="65"/>
    </row>
    <row r="649" spans="1:19" x14ac:dyDescent="0.25">
      <c r="A649" s="254"/>
      <c r="B649" s="257"/>
      <c r="C649" s="224"/>
      <c r="D649" s="224"/>
      <c r="E649" s="214"/>
      <c r="F649" s="224"/>
      <c r="G649" s="224"/>
      <c r="H649" s="224"/>
      <c r="I649" s="64" t="s">
        <v>56</v>
      </c>
      <c r="J649" s="64">
        <v>261</v>
      </c>
      <c r="K649" s="2" t="s">
        <v>61</v>
      </c>
      <c r="L649" s="16"/>
      <c r="M649" s="16"/>
      <c r="N649" s="16">
        <v>10</v>
      </c>
      <c r="O649" s="16"/>
      <c r="P649" s="16"/>
      <c r="Q649" s="11"/>
      <c r="R649" s="17">
        <f t="shared" si="31"/>
        <v>10</v>
      </c>
      <c r="S649" s="65"/>
    </row>
    <row r="650" spans="1:19" x14ac:dyDescent="0.25">
      <c r="A650" s="254"/>
      <c r="B650" s="257"/>
      <c r="C650" s="224"/>
      <c r="D650" s="224"/>
      <c r="E650" s="214"/>
      <c r="F650" s="224"/>
      <c r="G650" s="224"/>
      <c r="H650" s="224"/>
      <c r="I650" s="64" t="s">
        <v>56</v>
      </c>
      <c r="J650" s="64">
        <v>261</v>
      </c>
      <c r="K650" s="2" t="s">
        <v>57</v>
      </c>
      <c r="L650" s="16"/>
      <c r="M650" s="16"/>
      <c r="N650" s="16">
        <v>125.328</v>
      </c>
      <c r="O650" s="16">
        <v>203.57599999999999</v>
      </c>
      <c r="P650" s="16">
        <v>353.75900000000001</v>
      </c>
      <c r="Q650" s="11"/>
      <c r="R650" s="17">
        <f t="shared" si="31"/>
        <v>682.66300000000001</v>
      </c>
      <c r="S650" s="65"/>
    </row>
    <row r="651" spans="1:19" x14ac:dyDescent="0.25">
      <c r="A651" s="254"/>
      <c r="B651" s="257"/>
      <c r="C651" s="224"/>
      <c r="D651" s="224"/>
      <c r="E651" s="214"/>
      <c r="F651" s="224"/>
      <c r="G651" s="224"/>
      <c r="H651" s="224"/>
      <c r="I651" s="64" t="s">
        <v>56</v>
      </c>
      <c r="J651" s="64">
        <v>261</v>
      </c>
      <c r="K651" s="2" t="s">
        <v>58</v>
      </c>
      <c r="L651" s="16"/>
      <c r="M651" s="16"/>
      <c r="N651" s="16">
        <v>1232.7</v>
      </c>
      <c r="O651" s="16">
        <v>1213.9970000000001</v>
      </c>
      <c r="P651" s="16">
        <v>1202.356</v>
      </c>
      <c r="Q651" s="11"/>
      <c r="R651" s="17">
        <f t="shared" si="31"/>
        <v>3649.0529999999999</v>
      </c>
      <c r="S651" s="65"/>
    </row>
    <row r="652" spans="1:19" x14ac:dyDescent="0.25">
      <c r="A652" s="254"/>
      <c r="B652" s="207" t="s">
        <v>183</v>
      </c>
      <c r="C652" s="224"/>
      <c r="D652" s="224"/>
      <c r="E652" s="214"/>
      <c r="F652" s="224"/>
      <c r="G652" s="224"/>
      <c r="H652" s="224"/>
      <c r="I652" s="64" t="s">
        <v>55</v>
      </c>
      <c r="J652" s="64">
        <v>261</v>
      </c>
      <c r="K652" s="2" t="s">
        <v>61</v>
      </c>
      <c r="L652" s="16"/>
      <c r="M652" s="16">
        <v>26.85</v>
      </c>
      <c r="N652" s="16"/>
      <c r="O652" s="16"/>
      <c r="P652" s="16"/>
      <c r="Q652" s="11"/>
      <c r="R652" s="17">
        <f t="shared" si="31"/>
        <v>26.85</v>
      </c>
      <c r="S652" s="65"/>
    </row>
    <row r="653" spans="1:19" x14ac:dyDescent="0.25">
      <c r="A653" s="254"/>
      <c r="B653" s="208"/>
      <c r="C653" s="224"/>
      <c r="D653" s="224"/>
      <c r="E653" s="214"/>
      <c r="F653" s="224"/>
      <c r="G653" s="224"/>
      <c r="H653" s="224"/>
      <c r="I653" s="64" t="s">
        <v>55</v>
      </c>
      <c r="J653" s="64">
        <v>261</v>
      </c>
      <c r="K653" s="2" t="s">
        <v>57</v>
      </c>
      <c r="L653" s="16"/>
      <c r="M653" s="16">
        <v>85.777000000000001</v>
      </c>
      <c r="N653" s="16"/>
      <c r="O653" s="16">
        <v>1.847</v>
      </c>
      <c r="P653" s="16"/>
      <c r="Q653" s="11"/>
      <c r="R653" s="17">
        <f t="shared" si="31"/>
        <v>87.623999999999995</v>
      </c>
      <c r="S653" s="65"/>
    </row>
    <row r="654" spans="1:19" x14ac:dyDescent="0.25">
      <c r="A654" s="254"/>
      <c r="B654" s="208"/>
      <c r="C654" s="224"/>
      <c r="D654" s="224"/>
      <c r="E654" s="214"/>
      <c r="F654" s="224"/>
      <c r="G654" s="224"/>
      <c r="H654" s="224"/>
      <c r="I654" s="64" t="s">
        <v>55</v>
      </c>
      <c r="J654" s="64">
        <v>261</v>
      </c>
      <c r="K654" s="2" t="s">
        <v>58</v>
      </c>
      <c r="L654" s="16"/>
      <c r="M654" s="16">
        <v>375.22</v>
      </c>
      <c r="N654" s="16"/>
      <c r="O654" s="16">
        <v>0.46300000000000002</v>
      </c>
      <c r="P654" s="16">
        <v>0.53</v>
      </c>
      <c r="Q654" s="11"/>
      <c r="R654" s="17">
        <f t="shared" si="31"/>
        <v>376.21300000000002</v>
      </c>
      <c r="S654" s="65"/>
    </row>
    <row r="655" spans="1:19" ht="31.5" x14ac:dyDescent="0.25">
      <c r="A655" s="254"/>
      <c r="B655" s="208"/>
      <c r="C655" s="224"/>
      <c r="D655" s="224"/>
      <c r="E655" s="214"/>
      <c r="F655" s="224"/>
      <c r="G655" s="224"/>
      <c r="H655" s="224"/>
      <c r="I655" s="64" t="s">
        <v>257</v>
      </c>
      <c r="J655" s="64">
        <v>261</v>
      </c>
      <c r="K655" s="2" t="s">
        <v>58</v>
      </c>
      <c r="L655" s="16"/>
      <c r="M655" s="16">
        <v>364.98700000000002</v>
      </c>
      <c r="N655" s="16"/>
      <c r="O655" s="16"/>
      <c r="P655" s="16"/>
      <c r="Q655" s="11"/>
      <c r="R655" s="17">
        <f t="shared" si="31"/>
        <v>364.98700000000002</v>
      </c>
      <c r="S655" s="65"/>
    </row>
    <row r="656" spans="1:19" x14ac:dyDescent="0.25">
      <c r="A656" s="254"/>
      <c r="B656" s="208"/>
      <c r="C656" s="224"/>
      <c r="D656" s="224"/>
      <c r="E656" s="214"/>
      <c r="F656" s="224"/>
      <c r="G656" s="224"/>
      <c r="H656" s="224"/>
      <c r="I656" s="64" t="s">
        <v>60</v>
      </c>
      <c r="J656" s="64">
        <v>261</v>
      </c>
      <c r="K656" s="2" t="s">
        <v>58</v>
      </c>
      <c r="L656" s="16"/>
      <c r="M656" s="16">
        <v>1.992</v>
      </c>
      <c r="N656" s="16"/>
      <c r="O656" s="16"/>
      <c r="P656" s="16"/>
      <c r="Q656" s="11"/>
      <c r="R656" s="17">
        <f t="shared" si="31"/>
        <v>1.992</v>
      </c>
      <c r="S656" s="65"/>
    </row>
    <row r="657" spans="1:19" x14ac:dyDescent="0.25">
      <c r="A657" s="254"/>
      <c r="B657" s="208"/>
      <c r="C657" s="224"/>
      <c r="D657" s="224"/>
      <c r="E657" s="214"/>
      <c r="F657" s="224"/>
      <c r="G657" s="224"/>
      <c r="H657" s="224"/>
      <c r="I657" s="64" t="s">
        <v>56</v>
      </c>
      <c r="J657" s="64">
        <v>261</v>
      </c>
      <c r="K657" s="2" t="s">
        <v>57</v>
      </c>
      <c r="L657" s="16"/>
      <c r="M657" s="16"/>
      <c r="N657" s="16">
        <v>99.483999999999995</v>
      </c>
      <c r="O657" s="16">
        <v>163.02799999999999</v>
      </c>
      <c r="P657" s="16">
        <v>261.173</v>
      </c>
      <c r="Q657" s="11"/>
      <c r="R657" s="17">
        <f t="shared" si="31"/>
        <v>523.68499999999995</v>
      </c>
      <c r="S657" s="65"/>
    </row>
    <row r="658" spans="1:19" x14ac:dyDescent="0.25">
      <c r="A658" s="254"/>
      <c r="B658" s="208"/>
      <c r="C658" s="224"/>
      <c r="D658" s="224"/>
      <c r="E658" s="214"/>
      <c r="F658" s="224"/>
      <c r="G658" s="224"/>
      <c r="H658" s="224"/>
      <c r="I658" s="64" t="s">
        <v>56</v>
      </c>
      <c r="J658" s="64">
        <v>261</v>
      </c>
      <c r="K658" s="2" t="s">
        <v>58</v>
      </c>
      <c r="L658" s="16"/>
      <c r="M658" s="16"/>
      <c r="N658" s="16">
        <v>876.51</v>
      </c>
      <c r="O658" s="16">
        <v>846.61900000000003</v>
      </c>
      <c r="P658" s="16">
        <v>835.87300000000005</v>
      </c>
      <c r="Q658" s="11"/>
      <c r="R658" s="17">
        <f t="shared" si="31"/>
        <v>2559.002</v>
      </c>
      <c r="S658" s="65"/>
    </row>
    <row r="659" spans="1:19" x14ac:dyDescent="0.25">
      <c r="A659" s="254"/>
      <c r="B659" s="257" t="s">
        <v>184</v>
      </c>
      <c r="C659" s="224"/>
      <c r="D659" s="224"/>
      <c r="E659" s="214"/>
      <c r="F659" s="224"/>
      <c r="G659" s="224"/>
      <c r="H659" s="224"/>
      <c r="I659" s="64" t="s">
        <v>55</v>
      </c>
      <c r="J659" s="64">
        <v>261</v>
      </c>
      <c r="K659" s="2" t="s">
        <v>61</v>
      </c>
      <c r="L659" s="16"/>
      <c r="M659" s="16">
        <v>14.5</v>
      </c>
      <c r="N659" s="16"/>
      <c r="O659" s="16"/>
      <c r="P659" s="16"/>
      <c r="Q659" s="11"/>
      <c r="R659" s="17">
        <f t="shared" si="31"/>
        <v>14.5</v>
      </c>
      <c r="S659" s="65"/>
    </row>
    <row r="660" spans="1:19" x14ac:dyDescent="0.25">
      <c r="A660" s="254"/>
      <c r="B660" s="257"/>
      <c r="C660" s="224"/>
      <c r="D660" s="224"/>
      <c r="E660" s="214"/>
      <c r="F660" s="224"/>
      <c r="G660" s="224"/>
      <c r="H660" s="224"/>
      <c r="I660" s="64" t="s">
        <v>55</v>
      </c>
      <c r="J660" s="64">
        <v>261</v>
      </c>
      <c r="K660" s="2" t="s">
        <v>57</v>
      </c>
      <c r="L660" s="16"/>
      <c r="M660" s="16">
        <v>54.6</v>
      </c>
      <c r="N660" s="16"/>
      <c r="O660" s="16">
        <v>2.855</v>
      </c>
      <c r="P660" s="16"/>
      <c r="Q660" s="11"/>
      <c r="R660" s="17">
        <f t="shared" si="31"/>
        <v>57.454999999999998</v>
      </c>
      <c r="S660" s="65"/>
    </row>
    <row r="661" spans="1:19" x14ac:dyDescent="0.25">
      <c r="A661" s="254"/>
      <c r="B661" s="257"/>
      <c r="C661" s="224"/>
      <c r="D661" s="224"/>
      <c r="E661" s="214"/>
      <c r="F661" s="224"/>
      <c r="G661" s="224"/>
      <c r="H661" s="224"/>
      <c r="I661" s="64" t="s">
        <v>55</v>
      </c>
      <c r="J661" s="64">
        <v>261</v>
      </c>
      <c r="K661" s="2" t="s">
        <v>58</v>
      </c>
      <c r="L661" s="16"/>
      <c r="M661" s="16">
        <v>661.97799999999995</v>
      </c>
      <c r="N661" s="16"/>
      <c r="O661" s="16">
        <v>3.3759999999999999</v>
      </c>
      <c r="P661" s="16">
        <v>0.98899999999999999</v>
      </c>
      <c r="Q661" s="11"/>
      <c r="R661" s="17">
        <f t="shared" si="31"/>
        <v>666.34299999999996</v>
      </c>
      <c r="S661" s="65"/>
    </row>
    <row r="662" spans="1:19" ht="31.5" x14ac:dyDescent="0.25">
      <c r="A662" s="254"/>
      <c r="B662" s="257"/>
      <c r="C662" s="224"/>
      <c r="D662" s="224"/>
      <c r="E662" s="214"/>
      <c r="F662" s="224"/>
      <c r="G662" s="224"/>
      <c r="H662" s="224"/>
      <c r="I662" s="64" t="s">
        <v>257</v>
      </c>
      <c r="J662" s="64">
        <v>261</v>
      </c>
      <c r="K662" s="2" t="s">
        <v>58</v>
      </c>
      <c r="L662" s="16"/>
      <c r="M662" s="16">
        <v>530.00300000000004</v>
      </c>
      <c r="N662" s="16"/>
      <c r="O662" s="16"/>
      <c r="P662" s="16"/>
      <c r="Q662" s="11"/>
      <c r="R662" s="17">
        <f t="shared" si="31"/>
        <v>530.00300000000004</v>
      </c>
      <c r="S662" s="65"/>
    </row>
    <row r="663" spans="1:19" x14ac:dyDescent="0.25">
      <c r="A663" s="254"/>
      <c r="B663" s="257"/>
      <c r="C663" s="224"/>
      <c r="D663" s="224"/>
      <c r="E663" s="214"/>
      <c r="F663" s="224"/>
      <c r="G663" s="224"/>
      <c r="H663" s="224"/>
      <c r="I663" s="64" t="s">
        <v>60</v>
      </c>
      <c r="J663" s="64">
        <v>261</v>
      </c>
      <c r="K663" s="2" t="s">
        <v>58</v>
      </c>
      <c r="L663" s="16"/>
      <c r="M663" s="16">
        <v>12.115</v>
      </c>
      <c r="N663" s="16"/>
      <c r="O663" s="16"/>
      <c r="P663" s="16"/>
      <c r="Q663" s="11"/>
      <c r="R663" s="17">
        <f t="shared" si="31"/>
        <v>12.115</v>
      </c>
      <c r="S663" s="65"/>
    </row>
    <row r="664" spans="1:19" x14ac:dyDescent="0.25">
      <c r="A664" s="254"/>
      <c r="B664" s="257"/>
      <c r="C664" s="224"/>
      <c r="D664" s="224"/>
      <c r="E664" s="214"/>
      <c r="F664" s="224"/>
      <c r="G664" s="224"/>
      <c r="H664" s="224"/>
      <c r="I664" s="64" t="s">
        <v>56</v>
      </c>
      <c r="J664" s="64">
        <v>261</v>
      </c>
      <c r="K664" s="2" t="s">
        <v>57</v>
      </c>
      <c r="L664" s="16"/>
      <c r="M664" s="16"/>
      <c r="N664" s="16">
        <v>182.2</v>
      </c>
      <c r="O664" s="16">
        <v>307.66800000000001</v>
      </c>
      <c r="P664" s="16">
        <v>423.67200000000003</v>
      </c>
      <c r="Q664" s="11"/>
      <c r="R664" s="17">
        <f t="shared" si="31"/>
        <v>913.54</v>
      </c>
      <c r="S664" s="65"/>
    </row>
    <row r="665" spans="1:19" x14ac:dyDescent="0.25">
      <c r="A665" s="254"/>
      <c r="B665" s="257"/>
      <c r="C665" s="224"/>
      <c r="D665" s="224"/>
      <c r="E665" s="214"/>
      <c r="F665" s="224"/>
      <c r="G665" s="224"/>
      <c r="H665" s="224"/>
      <c r="I665" s="64" t="s">
        <v>56</v>
      </c>
      <c r="J665" s="64">
        <v>261</v>
      </c>
      <c r="K665" s="2" t="s">
        <v>58</v>
      </c>
      <c r="L665" s="16"/>
      <c r="M665" s="16"/>
      <c r="N665" s="16">
        <v>1384.1489999999999</v>
      </c>
      <c r="O665" s="16">
        <v>1368.662</v>
      </c>
      <c r="P665" s="16">
        <v>1144.0519999999999</v>
      </c>
      <c r="Q665" s="11"/>
      <c r="R665" s="17">
        <f t="shared" si="31"/>
        <v>3896.8629999999994</v>
      </c>
      <c r="S665" s="65"/>
    </row>
    <row r="666" spans="1:19" x14ac:dyDescent="0.25">
      <c r="A666" s="254"/>
      <c r="B666" s="207" t="s">
        <v>185</v>
      </c>
      <c r="C666" s="224"/>
      <c r="D666" s="224"/>
      <c r="E666" s="214"/>
      <c r="F666" s="224"/>
      <c r="G666" s="224"/>
      <c r="H666" s="224"/>
      <c r="I666" s="64" t="s">
        <v>55</v>
      </c>
      <c r="J666" s="64">
        <v>261</v>
      </c>
      <c r="K666" s="2" t="s">
        <v>61</v>
      </c>
      <c r="L666" s="16"/>
      <c r="M666" s="16">
        <v>16.195</v>
      </c>
      <c r="N666" s="16"/>
      <c r="O666" s="16"/>
      <c r="P666" s="16"/>
      <c r="Q666" s="11"/>
      <c r="R666" s="17">
        <f t="shared" si="31"/>
        <v>16.195</v>
      </c>
      <c r="S666" s="65"/>
    </row>
    <row r="667" spans="1:19" x14ac:dyDescent="0.25">
      <c r="A667" s="254"/>
      <c r="B667" s="208"/>
      <c r="C667" s="224"/>
      <c r="D667" s="224"/>
      <c r="E667" s="214"/>
      <c r="F667" s="224"/>
      <c r="G667" s="224"/>
      <c r="H667" s="224"/>
      <c r="I667" s="64" t="s">
        <v>55</v>
      </c>
      <c r="J667" s="64">
        <v>261</v>
      </c>
      <c r="K667" s="2" t="s">
        <v>57</v>
      </c>
      <c r="L667" s="16"/>
      <c r="M667" s="16">
        <v>75.658000000000001</v>
      </c>
      <c r="N667" s="16"/>
      <c r="O667" s="16">
        <v>2.258</v>
      </c>
      <c r="P667" s="16"/>
      <c r="Q667" s="11"/>
      <c r="R667" s="17">
        <f t="shared" si="31"/>
        <v>77.915999999999997</v>
      </c>
      <c r="S667" s="65"/>
    </row>
    <row r="668" spans="1:19" x14ac:dyDescent="0.25">
      <c r="A668" s="254"/>
      <c r="B668" s="208"/>
      <c r="C668" s="224"/>
      <c r="D668" s="224"/>
      <c r="E668" s="214"/>
      <c r="F668" s="224"/>
      <c r="G668" s="224"/>
      <c r="H668" s="224"/>
      <c r="I668" s="64" t="s">
        <v>55</v>
      </c>
      <c r="J668" s="64">
        <v>261</v>
      </c>
      <c r="K668" s="2" t="s">
        <v>58</v>
      </c>
      <c r="L668" s="16"/>
      <c r="M668" s="16">
        <v>342.94799999999998</v>
      </c>
      <c r="N668" s="16"/>
      <c r="O668" s="16">
        <v>0.57899999999999996</v>
      </c>
      <c r="P668" s="16">
        <v>0.55800000000000005</v>
      </c>
      <c r="Q668" s="11"/>
      <c r="R668" s="17">
        <f t="shared" si="31"/>
        <v>344.08499999999998</v>
      </c>
      <c r="S668" s="65"/>
    </row>
    <row r="669" spans="1:19" ht="31.5" x14ac:dyDescent="0.25">
      <c r="A669" s="254"/>
      <c r="B669" s="208"/>
      <c r="C669" s="224"/>
      <c r="D669" s="224"/>
      <c r="E669" s="214"/>
      <c r="F669" s="224"/>
      <c r="G669" s="224"/>
      <c r="H669" s="224"/>
      <c r="I669" s="64" t="s">
        <v>257</v>
      </c>
      <c r="J669" s="64">
        <v>261</v>
      </c>
      <c r="K669" s="2" t="s">
        <v>58</v>
      </c>
      <c r="L669" s="16"/>
      <c r="M669" s="16">
        <v>419.863</v>
      </c>
      <c r="N669" s="16"/>
      <c r="O669" s="16"/>
      <c r="P669" s="16"/>
      <c r="Q669" s="11"/>
      <c r="R669" s="17">
        <f t="shared" si="31"/>
        <v>419.863</v>
      </c>
      <c r="S669" s="65"/>
    </row>
    <row r="670" spans="1:19" x14ac:dyDescent="0.25">
      <c r="A670" s="254"/>
      <c r="B670" s="208"/>
      <c r="C670" s="224"/>
      <c r="D670" s="224"/>
      <c r="E670" s="214"/>
      <c r="F670" s="224"/>
      <c r="G670" s="224"/>
      <c r="H670" s="224"/>
      <c r="I670" s="64" t="s">
        <v>60</v>
      </c>
      <c r="J670" s="64">
        <v>261</v>
      </c>
      <c r="K670" s="2" t="s">
        <v>58</v>
      </c>
      <c r="L670" s="16"/>
      <c r="M670" s="16">
        <v>4.7640000000000002</v>
      </c>
      <c r="N670" s="16"/>
      <c r="O670" s="16"/>
      <c r="P670" s="16"/>
      <c r="Q670" s="11"/>
      <c r="R670" s="17">
        <f t="shared" si="31"/>
        <v>4.7640000000000002</v>
      </c>
      <c r="S670" s="65"/>
    </row>
    <row r="671" spans="1:19" x14ac:dyDescent="0.25">
      <c r="A671" s="254"/>
      <c r="B671" s="208"/>
      <c r="C671" s="224"/>
      <c r="D671" s="224"/>
      <c r="E671" s="214"/>
      <c r="F671" s="224"/>
      <c r="G671" s="224"/>
      <c r="H671" s="224"/>
      <c r="I671" s="64" t="s">
        <v>56</v>
      </c>
      <c r="J671" s="64">
        <v>261</v>
      </c>
      <c r="K671" s="2" t="s">
        <v>57</v>
      </c>
      <c r="L671" s="16"/>
      <c r="M671" s="16"/>
      <c r="N671" s="16">
        <v>109.21599999999999</v>
      </c>
      <c r="O671" s="16">
        <v>164.77</v>
      </c>
      <c r="P671" s="16">
        <v>269.81299999999999</v>
      </c>
      <c r="Q671" s="11"/>
      <c r="R671" s="17">
        <f t="shared" si="31"/>
        <v>543.79899999999998</v>
      </c>
      <c r="S671" s="65"/>
    </row>
    <row r="672" spans="1:19" x14ac:dyDescent="0.25">
      <c r="A672" s="254"/>
      <c r="B672" s="208"/>
      <c r="C672" s="224"/>
      <c r="D672" s="224"/>
      <c r="E672" s="214"/>
      <c r="F672" s="224"/>
      <c r="G672" s="224"/>
      <c r="H672" s="224"/>
      <c r="I672" s="64" t="s">
        <v>56</v>
      </c>
      <c r="J672" s="64">
        <v>261</v>
      </c>
      <c r="K672" s="2" t="s">
        <v>58</v>
      </c>
      <c r="L672" s="16"/>
      <c r="M672" s="16"/>
      <c r="N672" s="16">
        <v>859.59</v>
      </c>
      <c r="O672" s="16">
        <v>849.80700000000002</v>
      </c>
      <c r="P672" s="16">
        <v>967.60199999999998</v>
      </c>
      <c r="Q672" s="11"/>
      <c r="R672" s="17">
        <f t="shared" si="31"/>
        <v>2676.9989999999998</v>
      </c>
      <c r="S672" s="65"/>
    </row>
    <row r="673" spans="1:19" x14ac:dyDescent="0.25">
      <c r="A673" s="254"/>
      <c r="B673" s="257" t="s">
        <v>327</v>
      </c>
      <c r="C673" s="224"/>
      <c r="D673" s="224"/>
      <c r="E673" s="214"/>
      <c r="F673" s="224"/>
      <c r="G673" s="224"/>
      <c r="H673" s="224"/>
      <c r="I673" s="64" t="s">
        <v>55</v>
      </c>
      <c r="J673" s="64">
        <v>261</v>
      </c>
      <c r="K673" s="2" t="s">
        <v>61</v>
      </c>
      <c r="L673" s="16"/>
      <c r="M673" s="16">
        <v>25.542999999999999</v>
      </c>
      <c r="N673" s="16"/>
      <c r="O673" s="16"/>
      <c r="P673" s="16"/>
      <c r="Q673" s="11"/>
      <c r="R673" s="17">
        <f t="shared" si="31"/>
        <v>25.542999999999999</v>
      </c>
      <c r="S673" s="65"/>
    </row>
    <row r="674" spans="1:19" x14ac:dyDescent="0.25">
      <c r="A674" s="254"/>
      <c r="B674" s="257"/>
      <c r="C674" s="224"/>
      <c r="D674" s="224"/>
      <c r="E674" s="214"/>
      <c r="F674" s="224"/>
      <c r="G674" s="224"/>
      <c r="H674" s="224"/>
      <c r="I674" s="64" t="s">
        <v>56</v>
      </c>
      <c r="J674" s="64">
        <v>261</v>
      </c>
      <c r="K674" s="2" t="s">
        <v>61</v>
      </c>
      <c r="L674" s="16"/>
      <c r="M674" s="16"/>
      <c r="N674" s="16">
        <v>8.2010000000000005</v>
      </c>
      <c r="O674" s="16"/>
      <c r="P674" s="16"/>
      <c r="Q674" s="11"/>
      <c r="R674" s="17">
        <f t="shared" si="31"/>
        <v>8.2010000000000005</v>
      </c>
      <c r="S674" s="65"/>
    </row>
    <row r="675" spans="1:19" x14ac:dyDescent="0.25">
      <c r="A675" s="254"/>
      <c r="B675" s="257"/>
      <c r="C675" s="224"/>
      <c r="D675" s="224"/>
      <c r="E675" s="214"/>
      <c r="F675" s="224"/>
      <c r="G675" s="224"/>
      <c r="H675" s="224"/>
      <c r="I675" s="64" t="s">
        <v>55</v>
      </c>
      <c r="J675" s="64">
        <v>261</v>
      </c>
      <c r="K675" s="2" t="s">
        <v>57</v>
      </c>
      <c r="L675" s="16"/>
      <c r="M675" s="16">
        <v>75.355000000000004</v>
      </c>
      <c r="N675" s="16"/>
      <c r="O675" s="16"/>
      <c r="P675" s="16"/>
      <c r="Q675" s="11"/>
      <c r="R675" s="17">
        <f t="shared" si="31"/>
        <v>75.355000000000004</v>
      </c>
      <c r="S675" s="65"/>
    </row>
    <row r="676" spans="1:19" x14ac:dyDescent="0.25">
      <c r="A676" s="254"/>
      <c r="B676" s="257"/>
      <c r="C676" s="224"/>
      <c r="D676" s="224"/>
      <c r="E676" s="214"/>
      <c r="F676" s="224"/>
      <c r="G676" s="224"/>
      <c r="H676" s="224"/>
      <c r="I676" s="64" t="s">
        <v>56</v>
      </c>
      <c r="J676" s="64">
        <v>261</v>
      </c>
      <c r="K676" s="2" t="s">
        <v>57</v>
      </c>
      <c r="L676" s="16"/>
      <c r="M676" s="16"/>
      <c r="N676" s="16">
        <v>91.116</v>
      </c>
      <c r="O676" s="16">
        <v>162.13999999999999</v>
      </c>
      <c r="P676" s="16">
        <v>269.75400000000002</v>
      </c>
      <c r="Q676" s="11"/>
      <c r="R676" s="17">
        <f t="shared" si="31"/>
        <v>523.01</v>
      </c>
      <c r="S676" s="65"/>
    </row>
    <row r="677" spans="1:19" x14ac:dyDescent="0.25">
      <c r="A677" s="254"/>
      <c r="B677" s="257"/>
      <c r="C677" s="224"/>
      <c r="D677" s="224"/>
      <c r="E677" s="214"/>
      <c r="F677" s="224"/>
      <c r="G677" s="224"/>
      <c r="H677" s="224"/>
      <c r="I677" s="64" t="s">
        <v>55</v>
      </c>
      <c r="J677" s="64">
        <v>261</v>
      </c>
      <c r="K677" s="2" t="s">
        <v>58</v>
      </c>
      <c r="L677" s="16"/>
      <c r="M677" s="16">
        <v>402.85899999999998</v>
      </c>
      <c r="N677" s="16"/>
      <c r="O677" s="16">
        <v>0.60199999999999998</v>
      </c>
      <c r="P677" s="16">
        <v>0.66100000000000003</v>
      </c>
      <c r="Q677" s="11"/>
      <c r="R677" s="17">
        <f t="shared" si="31"/>
        <v>404.12199999999996</v>
      </c>
      <c r="S677" s="65"/>
    </row>
    <row r="678" spans="1:19" ht="31.5" x14ac:dyDescent="0.25">
      <c r="A678" s="254"/>
      <c r="B678" s="257"/>
      <c r="C678" s="224"/>
      <c r="D678" s="224"/>
      <c r="E678" s="214"/>
      <c r="F678" s="224"/>
      <c r="G678" s="224"/>
      <c r="H678" s="224"/>
      <c r="I678" s="64" t="s">
        <v>257</v>
      </c>
      <c r="J678" s="64">
        <v>261</v>
      </c>
      <c r="K678" s="2" t="s">
        <v>58</v>
      </c>
      <c r="L678" s="16"/>
      <c r="M678" s="16">
        <v>471.55599999999998</v>
      </c>
      <c r="N678" s="16"/>
      <c r="O678" s="16"/>
      <c r="P678" s="16"/>
      <c r="Q678" s="11"/>
      <c r="R678" s="17">
        <f t="shared" si="31"/>
        <v>471.55599999999998</v>
      </c>
      <c r="S678" s="65"/>
    </row>
    <row r="679" spans="1:19" x14ac:dyDescent="0.25">
      <c r="A679" s="254"/>
      <c r="B679" s="257"/>
      <c r="C679" s="224"/>
      <c r="D679" s="224"/>
      <c r="E679" s="214"/>
      <c r="F679" s="224"/>
      <c r="G679" s="224"/>
      <c r="H679" s="224"/>
      <c r="I679" s="64" t="s">
        <v>60</v>
      </c>
      <c r="J679" s="64">
        <v>261</v>
      </c>
      <c r="K679" s="2" t="s">
        <v>58</v>
      </c>
      <c r="L679" s="16"/>
      <c r="M679" s="16">
        <v>6.99</v>
      </c>
      <c r="N679" s="16"/>
      <c r="O679" s="16"/>
      <c r="P679" s="16"/>
      <c r="Q679" s="11"/>
      <c r="R679" s="17">
        <f t="shared" si="31"/>
        <v>6.99</v>
      </c>
      <c r="S679" s="65"/>
    </row>
    <row r="680" spans="1:19" x14ac:dyDescent="0.25">
      <c r="A680" s="254"/>
      <c r="B680" s="257"/>
      <c r="C680" s="224"/>
      <c r="D680" s="224"/>
      <c r="E680" s="214"/>
      <c r="F680" s="224"/>
      <c r="G680" s="224"/>
      <c r="H680" s="224"/>
      <c r="I680" s="64" t="s">
        <v>56</v>
      </c>
      <c r="J680" s="64">
        <v>261</v>
      </c>
      <c r="K680" s="2" t="s">
        <v>58</v>
      </c>
      <c r="L680" s="16"/>
      <c r="M680" s="16"/>
      <c r="N680" s="16">
        <v>1037.615</v>
      </c>
      <c r="O680" s="16">
        <v>1042.421</v>
      </c>
      <c r="P680" s="16">
        <v>1051.104</v>
      </c>
      <c r="Q680" s="11"/>
      <c r="R680" s="17">
        <f t="shared" si="31"/>
        <v>3131.1400000000003</v>
      </c>
      <c r="S680" s="65"/>
    </row>
    <row r="681" spans="1:19" x14ac:dyDescent="0.25">
      <c r="A681" s="254"/>
      <c r="B681" s="257" t="s">
        <v>328</v>
      </c>
      <c r="C681" s="224"/>
      <c r="D681" s="224"/>
      <c r="E681" s="214"/>
      <c r="F681" s="224"/>
      <c r="G681" s="224"/>
      <c r="H681" s="224"/>
      <c r="I681" s="64" t="s">
        <v>55</v>
      </c>
      <c r="J681" s="64">
        <v>261</v>
      </c>
      <c r="K681" s="2" t="s">
        <v>61</v>
      </c>
      <c r="L681" s="16"/>
      <c r="M681" s="16">
        <v>12.116</v>
      </c>
      <c r="N681" s="16"/>
      <c r="O681" s="16"/>
      <c r="P681" s="16"/>
      <c r="Q681" s="11"/>
      <c r="R681" s="17">
        <f t="shared" si="31"/>
        <v>12.116</v>
      </c>
      <c r="S681" s="65"/>
    </row>
    <row r="682" spans="1:19" x14ac:dyDescent="0.25">
      <c r="A682" s="254"/>
      <c r="B682" s="257"/>
      <c r="C682" s="224"/>
      <c r="D682" s="224"/>
      <c r="E682" s="214"/>
      <c r="F682" s="224"/>
      <c r="G682" s="224"/>
      <c r="H682" s="224"/>
      <c r="I682" s="64" t="s">
        <v>55</v>
      </c>
      <c r="J682" s="64">
        <v>261</v>
      </c>
      <c r="K682" s="2" t="s">
        <v>57</v>
      </c>
      <c r="L682" s="16"/>
      <c r="M682" s="16">
        <v>67.266000000000005</v>
      </c>
      <c r="N682" s="16"/>
      <c r="O682" s="16">
        <v>1.4970000000000001</v>
      </c>
      <c r="P682" s="16"/>
      <c r="Q682" s="11"/>
      <c r="R682" s="17">
        <f t="shared" ref="R682:R688" si="33">SUM(L682:Q682)</f>
        <v>68.763000000000005</v>
      </c>
      <c r="S682" s="65"/>
    </row>
    <row r="683" spans="1:19" x14ac:dyDescent="0.25">
      <c r="A683" s="254"/>
      <c r="B683" s="257"/>
      <c r="C683" s="224"/>
      <c r="D683" s="224"/>
      <c r="E683" s="214"/>
      <c r="F683" s="224"/>
      <c r="G683" s="224"/>
      <c r="H683" s="224"/>
      <c r="I683" s="64" t="s">
        <v>55</v>
      </c>
      <c r="J683" s="64">
        <v>261</v>
      </c>
      <c r="K683" s="2" t="s">
        <v>58</v>
      </c>
      <c r="L683" s="16"/>
      <c r="M683" s="16">
        <v>325.00700000000001</v>
      </c>
      <c r="N683" s="16"/>
      <c r="O683" s="16">
        <v>1.754</v>
      </c>
      <c r="P683" s="16">
        <v>0.60499999999999998</v>
      </c>
      <c r="Q683" s="11"/>
      <c r="R683" s="17">
        <f t="shared" si="33"/>
        <v>327.36600000000004</v>
      </c>
      <c r="S683" s="65"/>
    </row>
    <row r="684" spans="1:19" x14ac:dyDescent="0.25">
      <c r="A684" s="254"/>
      <c r="B684" s="257"/>
      <c r="C684" s="224"/>
      <c r="D684" s="224"/>
      <c r="E684" s="214"/>
      <c r="F684" s="224"/>
      <c r="G684" s="224"/>
      <c r="H684" s="224"/>
      <c r="I684" s="64" t="s">
        <v>56</v>
      </c>
      <c r="J684" s="64">
        <v>261</v>
      </c>
      <c r="K684" s="2" t="s">
        <v>58</v>
      </c>
      <c r="L684" s="16"/>
      <c r="M684" s="16"/>
      <c r="N684" s="16">
        <v>754.15300000000002</v>
      </c>
      <c r="O684" s="16">
        <v>746.23099999999999</v>
      </c>
      <c r="P684" s="16">
        <v>789.55600000000004</v>
      </c>
      <c r="Q684" s="11"/>
      <c r="R684" s="17">
        <f t="shared" si="33"/>
        <v>2289.94</v>
      </c>
      <c r="S684" s="65"/>
    </row>
    <row r="685" spans="1:19" ht="31.5" x14ac:dyDescent="0.25">
      <c r="A685" s="254"/>
      <c r="B685" s="257"/>
      <c r="C685" s="224"/>
      <c r="D685" s="224"/>
      <c r="E685" s="214"/>
      <c r="F685" s="224"/>
      <c r="G685" s="224"/>
      <c r="H685" s="224"/>
      <c r="I685" s="64" t="s">
        <v>257</v>
      </c>
      <c r="J685" s="64">
        <v>261</v>
      </c>
      <c r="K685" s="2" t="s">
        <v>58</v>
      </c>
      <c r="L685" s="16"/>
      <c r="M685" s="16">
        <v>353.834</v>
      </c>
      <c r="N685" s="16"/>
      <c r="O685" s="16"/>
      <c r="P685" s="16"/>
      <c r="Q685" s="11"/>
      <c r="R685" s="17">
        <f t="shared" si="33"/>
        <v>353.834</v>
      </c>
      <c r="S685" s="65"/>
    </row>
    <row r="686" spans="1:19" x14ac:dyDescent="0.25">
      <c r="A686" s="254"/>
      <c r="B686" s="257"/>
      <c r="C686" s="224"/>
      <c r="D686" s="224"/>
      <c r="E686" s="214"/>
      <c r="F686" s="224"/>
      <c r="G686" s="224"/>
      <c r="H686" s="224"/>
      <c r="I686" s="64" t="s">
        <v>60</v>
      </c>
      <c r="J686" s="64">
        <v>261</v>
      </c>
      <c r="K686" s="2" t="s">
        <v>58</v>
      </c>
      <c r="L686" s="16"/>
      <c r="M686" s="16">
        <v>9.8350000000000009</v>
      </c>
      <c r="N686" s="16"/>
      <c r="O686" s="16"/>
      <c r="P686" s="16"/>
      <c r="Q686" s="11"/>
      <c r="R686" s="17">
        <f t="shared" si="33"/>
        <v>9.8350000000000009</v>
      </c>
      <c r="S686" s="65"/>
    </row>
    <row r="687" spans="1:19" x14ac:dyDescent="0.25">
      <c r="A687" s="255"/>
      <c r="B687" s="257"/>
      <c r="C687" s="225"/>
      <c r="D687" s="225"/>
      <c r="E687" s="231"/>
      <c r="F687" s="225"/>
      <c r="G687" s="225"/>
      <c r="H687" s="225"/>
      <c r="I687" s="64" t="s">
        <v>56</v>
      </c>
      <c r="J687" s="64">
        <v>261</v>
      </c>
      <c r="K687" s="2" t="s">
        <v>57</v>
      </c>
      <c r="L687" s="16"/>
      <c r="M687" s="16"/>
      <c r="N687" s="16">
        <v>104.53400000000001</v>
      </c>
      <c r="O687" s="16">
        <v>178.76300000000001</v>
      </c>
      <c r="P687" s="16">
        <v>247.09299999999999</v>
      </c>
      <c r="Q687" s="11"/>
      <c r="R687" s="17">
        <f t="shared" si="33"/>
        <v>530.39</v>
      </c>
      <c r="S687" s="65"/>
    </row>
    <row r="688" spans="1:19" x14ac:dyDescent="0.25">
      <c r="A688" s="92"/>
      <c r="B688" s="92">
        <v>10</v>
      </c>
      <c r="C688" s="245" t="s">
        <v>13</v>
      </c>
      <c r="D688" s="245"/>
      <c r="E688" s="245"/>
      <c r="F688" s="245"/>
      <c r="G688" s="245"/>
      <c r="H688" s="245"/>
      <c r="I688" s="64"/>
      <c r="J688" s="64"/>
      <c r="K688" s="2"/>
      <c r="L688" s="16">
        <f t="shared" ref="L688:Q688" si="34">SUM(L614:L687)</f>
        <v>0</v>
      </c>
      <c r="M688" s="11">
        <f t="shared" si="34"/>
        <v>9399.223</v>
      </c>
      <c r="N688" s="11">
        <f t="shared" si="34"/>
        <v>10325.19</v>
      </c>
      <c r="O688" s="11">
        <f t="shared" si="34"/>
        <v>10963.502</v>
      </c>
      <c r="P688" s="11">
        <f t="shared" si="34"/>
        <v>11876.134000000002</v>
      </c>
      <c r="Q688" s="11">
        <f t="shared" si="34"/>
        <v>0</v>
      </c>
      <c r="R688" s="17">
        <f t="shared" si="33"/>
        <v>42564.048999999999</v>
      </c>
      <c r="S688" s="65"/>
    </row>
    <row r="689" spans="1:19" x14ac:dyDescent="0.25">
      <c r="A689" s="73"/>
      <c r="B689" s="73" t="s">
        <v>360</v>
      </c>
      <c r="C689" s="241" t="s">
        <v>33</v>
      </c>
      <c r="D689" s="241"/>
      <c r="E689" s="241"/>
      <c r="F689" s="241"/>
      <c r="G689" s="241"/>
      <c r="H689" s="241"/>
      <c r="I689" s="241"/>
      <c r="J689" s="65"/>
      <c r="K689" s="21"/>
      <c r="L689" s="11">
        <f>L381+L383+L386+L613+L688</f>
        <v>0</v>
      </c>
      <c r="M689" s="11">
        <f>M381+M383+M386+M452+M613+M688</f>
        <v>9399.223</v>
      </c>
      <c r="N689" s="11">
        <f>N381+N383+N386+N452+N613+N688</f>
        <v>13194.8428</v>
      </c>
      <c r="O689" s="11">
        <f>O381+O383+O386+O452+O613+O688</f>
        <v>14185.425200000001</v>
      </c>
      <c r="P689" s="11">
        <f>P381+P383+P386+P452+P613+P688</f>
        <v>15954.782400000002</v>
      </c>
      <c r="Q689" s="11">
        <f>Q381+Q383+Q386+Q452+Q613+Q688</f>
        <v>552.5809999999999</v>
      </c>
      <c r="R689" s="17">
        <f>SUM(L689:Q689)</f>
        <v>53286.854400000004</v>
      </c>
      <c r="S689" s="65"/>
    </row>
    <row r="690" spans="1:19" x14ac:dyDescent="0.25">
      <c r="A690" s="219" t="s">
        <v>24</v>
      </c>
      <c r="B690" s="219">
        <v>11</v>
      </c>
      <c r="C690" s="219" t="s">
        <v>13</v>
      </c>
      <c r="D690" s="219"/>
      <c r="E690" s="219"/>
      <c r="F690" s="219"/>
      <c r="G690" s="219"/>
      <c r="H690" s="219"/>
      <c r="I690" s="219"/>
      <c r="J690" s="219"/>
      <c r="K690" s="219"/>
      <c r="L690" s="219"/>
      <c r="M690" s="219"/>
      <c r="N690" s="219"/>
      <c r="O690" s="219"/>
      <c r="P690" s="219"/>
      <c r="Q690" s="219"/>
      <c r="R690" s="219"/>
      <c r="S690" s="9"/>
    </row>
    <row r="691" spans="1:19" ht="63" x14ac:dyDescent="0.25">
      <c r="A691" s="65">
        <v>13</v>
      </c>
      <c r="B691" s="69" t="s">
        <v>41</v>
      </c>
      <c r="C691" s="65" t="s">
        <v>14</v>
      </c>
      <c r="D691" s="65" t="s">
        <v>12</v>
      </c>
      <c r="E691" s="65" t="s">
        <v>226</v>
      </c>
      <c r="F691" s="65" t="s">
        <v>123</v>
      </c>
      <c r="G691" s="65" t="s">
        <v>123</v>
      </c>
      <c r="H691" s="65" t="s">
        <v>124</v>
      </c>
      <c r="I691" s="5"/>
      <c r="J691" s="65">
        <v>459</v>
      </c>
      <c r="K691" s="21"/>
      <c r="L691" s="16"/>
      <c r="M691" s="16"/>
      <c r="N691" s="16"/>
      <c r="O691" s="16"/>
      <c r="P691" s="16"/>
      <c r="Q691" s="16"/>
      <c r="R691" s="17">
        <f>SUM(L691:Q691)</f>
        <v>0</v>
      </c>
      <c r="S691" s="65"/>
    </row>
    <row r="692" spans="1:19" x14ac:dyDescent="0.25">
      <c r="A692" s="241">
        <v>1</v>
      </c>
      <c r="B692" s="241"/>
      <c r="C692" s="245" t="s">
        <v>13</v>
      </c>
      <c r="D692" s="245"/>
      <c r="E692" s="245"/>
      <c r="F692" s="245"/>
      <c r="G692" s="245"/>
      <c r="H692" s="245"/>
      <c r="I692" s="96"/>
      <c r="J692" s="65"/>
      <c r="K692" s="21"/>
      <c r="L692" s="11">
        <f t="shared" ref="L692:Q692" si="35">SUM(L691:L691)</f>
        <v>0</v>
      </c>
      <c r="M692" s="11">
        <f t="shared" si="35"/>
        <v>0</v>
      </c>
      <c r="N692" s="11">
        <f t="shared" si="35"/>
        <v>0</v>
      </c>
      <c r="O692" s="11">
        <f t="shared" si="35"/>
        <v>0</v>
      </c>
      <c r="P692" s="11">
        <f t="shared" si="35"/>
        <v>0</v>
      </c>
      <c r="Q692" s="11">
        <f t="shared" si="35"/>
        <v>0</v>
      </c>
      <c r="R692" s="17">
        <f t="shared" ref="R692:R738" si="36">SUM(L692:Q692)</f>
        <v>0</v>
      </c>
      <c r="S692" s="65"/>
    </row>
    <row r="693" spans="1:19" ht="63" x14ac:dyDescent="0.25">
      <c r="A693" s="64">
        <v>14</v>
      </c>
      <c r="B693" s="69" t="s">
        <v>34</v>
      </c>
      <c r="C693" s="65" t="s">
        <v>14</v>
      </c>
      <c r="D693" s="65" t="s">
        <v>12</v>
      </c>
      <c r="E693" s="65" t="s">
        <v>227</v>
      </c>
      <c r="F693" s="65" t="s">
        <v>123</v>
      </c>
      <c r="G693" s="65" t="s">
        <v>123</v>
      </c>
      <c r="H693" s="65" t="s">
        <v>124</v>
      </c>
      <c r="I693" s="100"/>
      <c r="J693" s="10">
        <v>459</v>
      </c>
      <c r="K693" s="21"/>
      <c r="L693" s="11"/>
      <c r="M693" s="11"/>
      <c r="N693" s="11"/>
      <c r="O693" s="11"/>
      <c r="P693" s="11"/>
      <c r="Q693" s="11"/>
      <c r="R693" s="17">
        <f t="shared" si="36"/>
        <v>0</v>
      </c>
      <c r="S693" s="65"/>
    </row>
    <row r="694" spans="1:19" x14ac:dyDescent="0.25">
      <c r="A694" s="241">
        <v>1</v>
      </c>
      <c r="B694" s="241"/>
      <c r="C694" s="245" t="s">
        <v>13</v>
      </c>
      <c r="D694" s="245"/>
      <c r="E694" s="245"/>
      <c r="F694" s="245"/>
      <c r="G694" s="245"/>
      <c r="H694" s="245"/>
      <c r="I694" s="96"/>
      <c r="J694" s="65"/>
      <c r="K694" s="21"/>
      <c r="L694" s="11">
        <f>SUM(L693:L693)</f>
        <v>0</v>
      </c>
      <c r="M694" s="11">
        <f>SUM(M693:M693)</f>
        <v>0</v>
      </c>
      <c r="N694" s="11">
        <f>SUM(N693:N693)</f>
        <v>0</v>
      </c>
      <c r="O694" s="11">
        <f t="shared" ref="O694:Q694" si="37">SUM(O693:O693)</f>
        <v>0</v>
      </c>
      <c r="P694" s="11">
        <f t="shared" si="37"/>
        <v>0</v>
      </c>
      <c r="Q694" s="11">
        <f t="shared" si="37"/>
        <v>0</v>
      </c>
      <c r="R694" s="17">
        <f t="shared" si="36"/>
        <v>0</v>
      </c>
      <c r="S694" s="65"/>
    </row>
    <row r="695" spans="1:19" ht="63" x14ac:dyDescent="0.25">
      <c r="A695" s="65">
        <v>15</v>
      </c>
      <c r="B695" s="1" t="s">
        <v>30</v>
      </c>
      <c r="C695" s="65" t="s">
        <v>14</v>
      </c>
      <c r="D695" s="65" t="s">
        <v>12</v>
      </c>
      <c r="E695" s="65" t="s">
        <v>131</v>
      </c>
      <c r="F695" s="65" t="s">
        <v>123</v>
      </c>
      <c r="G695" s="65" t="s">
        <v>124</v>
      </c>
      <c r="H695" s="65" t="s">
        <v>286</v>
      </c>
      <c r="I695" s="5"/>
      <c r="J695" s="5">
        <v>299</v>
      </c>
      <c r="K695" s="20"/>
      <c r="L695" s="23"/>
      <c r="M695" s="23"/>
      <c r="N695" s="23"/>
      <c r="O695" s="23"/>
      <c r="P695" s="23"/>
      <c r="Q695" s="23"/>
      <c r="R695" s="17">
        <f t="shared" si="36"/>
        <v>0</v>
      </c>
      <c r="S695" s="1"/>
    </row>
    <row r="696" spans="1:19" x14ac:dyDescent="0.25">
      <c r="A696" s="256">
        <v>1</v>
      </c>
      <c r="B696" s="256"/>
      <c r="C696" s="245" t="s">
        <v>13</v>
      </c>
      <c r="D696" s="245"/>
      <c r="E696" s="245"/>
      <c r="F696" s="245"/>
      <c r="G696" s="245"/>
      <c r="H696" s="245"/>
      <c r="I696" s="96"/>
      <c r="J696" s="5"/>
      <c r="K696" s="20"/>
      <c r="L696" s="33">
        <f>SUM(L695:L695)</f>
        <v>0</v>
      </c>
      <c r="M696" s="33">
        <f>SUM(M695:M695)</f>
        <v>0</v>
      </c>
      <c r="N696" s="33">
        <f>SUM(N695:N695)</f>
        <v>0</v>
      </c>
      <c r="O696" s="33">
        <f t="shared" ref="O696:Q696" si="38">SUM(O695:O695)</f>
        <v>0</v>
      </c>
      <c r="P696" s="33">
        <f t="shared" si="38"/>
        <v>0</v>
      </c>
      <c r="Q696" s="33">
        <f t="shared" si="38"/>
        <v>0</v>
      </c>
      <c r="R696" s="17">
        <f t="shared" si="36"/>
        <v>0</v>
      </c>
      <c r="S696" s="1"/>
    </row>
    <row r="697" spans="1:19" ht="63" x14ac:dyDescent="0.25">
      <c r="A697" s="81">
        <v>16</v>
      </c>
      <c r="B697" s="1" t="s">
        <v>30</v>
      </c>
      <c r="C697" s="65" t="s">
        <v>29</v>
      </c>
      <c r="D697" s="65" t="s">
        <v>12</v>
      </c>
      <c r="E697" s="65" t="s">
        <v>132</v>
      </c>
      <c r="F697" s="65" t="s">
        <v>123</v>
      </c>
      <c r="G697" s="65" t="s">
        <v>124</v>
      </c>
      <c r="H697" s="65" t="s">
        <v>286</v>
      </c>
      <c r="I697" s="97"/>
      <c r="J697" s="5">
        <v>299</v>
      </c>
      <c r="K697" s="20"/>
      <c r="L697" s="23"/>
      <c r="M697" s="23"/>
      <c r="N697" s="23"/>
      <c r="O697" s="23"/>
      <c r="P697" s="23"/>
      <c r="Q697" s="23"/>
      <c r="R697" s="17">
        <f t="shared" si="36"/>
        <v>0</v>
      </c>
      <c r="S697" s="1"/>
    </row>
    <row r="698" spans="1:19" x14ac:dyDescent="0.25">
      <c r="A698" s="256">
        <v>1</v>
      </c>
      <c r="B698" s="256"/>
      <c r="C698" s="245" t="s">
        <v>13</v>
      </c>
      <c r="D698" s="245"/>
      <c r="E698" s="245"/>
      <c r="F698" s="245"/>
      <c r="G698" s="245"/>
      <c r="H698" s="245"/>
      <c r="I698" s="97"/>
      <c r="J698" s="5"/>
      <c r="K698" s="20"/>
      <c r="L698" s="23">
        <f>SUM(L697)</f>
        <v>0</v>
      </c>
      <c r="M698" s="23">
        <f t="shared" ref="M698:P698" si="39">SUM(M697)</f>
        <v>0</v>
      </c>
      <c r="N698" s="23">
        <f t="shared" si="39"/>
        <v>0</v>
      </c>
      <c r="O698" s="23">
        <f t="shared" si="39"/>
        <v>0</v>
      </c>
      <c r="P698" s="23">
        <f t="shared" si="39"/>
        <v>0</v>
      </c>
      <c r="Q698" s="23"/>
      <c r="R698" s="17">
        <f t="shared" si="36"/>
        <v>0</v>
      </c>
      <c r="S698" s="1"/>
    </row>
    <row r="699" spans="1:19" x14ac:dyDescent="0.25">
      <c r="A699" s="212">
        <v>17</v>
      </c>
      <c r="B699" s="207" t="s">
        <v>137</v>
      </c>
      <c r="C699" s="212" t="s">
        <v>31</v>
      </c>
      <c r="D699" s="212" t="s">
        <v>368</v>
      </c>
      <c r="E699" s="212" t="s">
        <v>366</v>
      </c>
      <c r="F699" s="212" t="s">
        <v>505</v>
      </c>
      <c r="G699" s="212" t="s">
        <v>317</v>
      </c>
      <c r="H699" s="212" t="s">
        <v>317</v>
      </c>
      <c r="I699" s="59" t="s">
        <v>55</v>
      </c>
      <c r="J699" s="59">
        <v>256</v>
      </c>
      <c r="K699" s="60" t="s">
        <v>247</v>
      </c>
      <c r="L699" s="61"/>
      <c r="M699" s="61">
        <v>127.10599999999999</v>
      </c>
      <c r="N699" s="61"/>
      <c r="O699" s="61">
        <v>34.838000000000001</v>
      </c>
      <c r="P699" s="23">
        <v>35.247</v>
      </c>
      <c r="Q699" s="33"/>
      <c r="R699" s="17">
        <f t="shared" si="36"/>
        <v>197.19099999999997</v>
      </c>
      <c r="S699" s="1"/>
    </row>
    <row r="700" spans="1:19" ht="30" x14ac:dyDescent="0.25">
      <c r="A700" s="212"/>
      <c r="B700" s="208"/>
      <c r="C700" s="212"/>
      <c r="D700" s="212"/>
      <c r="E700" s="212"/>
      <c r="F700" s="212"/>
      <c r="G700" s="212"/>
      <c r="H700" s="212"/>
      <c r="I700" s="59" t="s">
        <v>257</v>
      </c>
      <c r="J700" s="59">
        <v>256</v>
      </c>
      <c r="K700" s="60" t="s">
        <v>247</v>
      </c>
      <c r="L700" s="61"/>
      <c r="M700" s="61">
        <v>404.858</v>
      </c>
      <c r="N700" s="61"/>
      <c r="O700" s="61"/>
      <c r="P700" s="23"/>
      <c r="Q700" s="33"/>
      <c r="R700" s="17">
        <f t="shared" si="36"/>
        <v>404.858</v>
      </c>
      <c r="S700" s="1"/>
    </row>
    <row r="701" spans="1:19" x14ac:dyDescent="0.25">
      <c r="A701" s="212"/>
      <c r="B701" s="208"/>
      <c r="C701" s="212"/>
      <c r="D701" s="212"/>
      <c r="E701" s="212"/>
      <c r="F701" s="212"/>
      <c r="G701" s="212"/>
      <c r="H701" s="212"/>
      <c r="I701" s="59" t="s">
        <v>56</v>
      </c>
      <c r="J701" s="59">
        <v>256</v>
      </c>
      <c r="K701" s="60" t="s">
        <v>247</v>
      </c>
      <c r="L701" s="61"/>
      <c r="M701" s="61">
        <v>2.2189999999999999</v>
      </c>
      <c r="N701" s="61">
        <v>844.69</v>
      </c>
      <c r="O701" s="61">
        <v>965.173</v>
      </c>
      <c r="P701" s="23">
        <v>907.19</v>
      </c>
      <c r="Q701" s="33"/>
      <c r="R701" s="17">
        <f t="shared" si="36"/>
        <v>2719.2719999999999</v>
      </c>
      <c r="S701" s="1"/>
    </row>
    <row r="702" spans="1:19" x14ac:dyDescent="0.25">
      <c r="A702" s="212"/>
      <c r="B702" s="208"/>
      <c r="C702" s="212"/>
      <c r="D702" s="212"/>
      <c r="E702" s="212"/>
      <c r="F702" s="212"/>
      <c r="G702" s="212"/>
      <c r="H702" s="212"/>
      <c r="I702" s="59" t="s">
        <v>60</v>
      </c>
      <c r="J702" s="59">
        <v>256</v>
      </c>
      <c r="K702" s="60" t="s">
        <v>247</v>
      </c>
      <c r="L702" s="61"/>
      <c r="M702" s="61">
        <v>144.71799999999999</v>
      </c>
      <c r="N702" s="61"/>
      <c r="O702" s="61"/>
      <c r="P702" s="23"/>
      <c r="Q702" s="33"/>
      <c r="R702" s="17">
        <f t="shared" si="36"/>
        <v>144.71799999999999</v>
      </c>
      <c r="S702" s="1"/>
    </row>
    <row r="703" spans="1:19" x14ac:dyDescent="0.25">
      <c r="A703" s="212"/>
      <c r="B703" s="208"/>
      <c r="C703" s="212"/>
      <c r="D703" s="212"/>
      <c r="E703" s="212"/>
      <c r="F703" s="212"/>
      <c r="G703" s="212"/>
      <c r="H703" s="212"/>
      <c r="I703" s="59" t="s">
        <v>56</v>
      </c>
      <c r="J703" s="59">
        <v>256</v>
      </c>
      <c r="K703" s="60" t="s">
        <v>61</v>
      </c>
      <c r="L703" s="61"/>
      <c r="M703" s="61">
        <v>4.6180000000000003</v>
      </c>
      <c r="N703" s="61">
        <v>10.175000000000001</v>
      </c>
      <c r="O703" s="61">
        <v>253.16300000000001</v>
      </c>
      <c r="P703" s="23">
        <v>16.28</v>
      </c>
      <c r="Q703" s="33"/>
      <c r="R703" s="17">
        <f t="shared" si="36"/>
        <v>284.23599999999999</v>
      </c>
      <c r="S703" s="1"/>
    </row>
    <row r="704" spans="1:19" x14ac:dyDescent="0.25">
      <c r="A704" s="212"/>
      <c r="B704" s="207" t="s">
        <v>139</v>
      </c>
      <c r="C704" s="212"/>
      <c r="D704" s="212"/>
      <c r="E704" s="212"/>
      <c r="F704" s="212"/>
      <c r="G704" s="212"/>
      <c r="H704" s="212"/>
      <c r="I704" s="59" t="s">
        <v>55</v>
      </c>
      <c r="J704" s="59">
        <v>256</v>
      </c>
      <c r="K704" s="60" t="s">
        <v>245</v>
      </c>
      <c r="L704" s="61"/>
      <c r="M704" s="61">
        <v>166.125</v>
      </c>
      <c r="N704" s="61"/>
      <c r="O704" s="61"/>
      <c r="P704" s="33"/>
      <c r="Q704" s="33"/>
      <c r="R704" s="17">
        <f t="shared" si="36"/>
        <v>166.125</v>
      </c>
      <c r="S704" s="1"/>
    </row>
    <row r="705" spans="1:19" ht="30" x14ac:dyDescent="0.25">
      <c r="A705" s="212"/>
      <c r="B705" s="208"/>
      <c r="C705" s="212"/>
      <c r="D705" s="212"/>
      <c r="E705" s="212"/>
      <c r="F705" s="212"/>
      <c r="G705" s="212"/>
      <c r="H705" s="212"/>
      <c r="I705" s="59" t="s">
        <v>257</v>
      </c>
      <c r="J705" s="59">
        <v>256</v>
      </c>
      <c r="K705" s="60" t="s">
        <v>245</v>
      </c>
      <c r="L705" s="61"/>
      <c r="M705" s="61">
        <v>430.245</v>
      </c>
      <c r="N705" s="61"/>
      <c r="O705" s="61"/>
      <c r="P705" s="23"/>
      <c r="Q705" s="33"/>
      <c r="R705" s="17">
        <f t="shared" si="36"/>
        <v>430.245</v>
      </c>
      <c r="S705" s="1"/>
    </row>
    <row r="706" spans="1:19" x14ac:dyDescent="0.25">
      <c r="A706" s="212"/>
      <c r="B706" s="208"/>
      <c r="C706" s="212"/>
      <c r="D706" s="212"/>
      <c r="E706" s="212"/>
      <c r="F706" s="212"/>
      <c r="G706" s="212"/>
      <c r="H706" s="212"/>
      <c r="I706" s="59" t="s">
        <v>60</v>
      </c>
      <c r="J706" s="59">
        <v>256</v>
      </c>
      <c r="K706" s="60" t="s">
        <v>245</v>
      </c>
      <c r="L706" s="61"/>
      <c r="M706" s="61">
        <v>164.27799999999999</v>
      </c>
      <c r="N706" s="61"/>
      <c r="O706" s="61"/>
      <c r="P706" s="23"/>
      <c r="Q706" s="33"/>
      <c r="R706" s="17">
        <f t="shared" si="36"/>
        <v>164.27799999999999</v>
      </c>
      <c r="S706" s="1"/>
    </row>
    <row r="707" spans="1:19" x14ac:dyDescent="0.25">
      <c r="A707" s="212"/>
      <c r="B707" s="208"/>
      <c r="C707" s="212"/>
      <c r="D707" s="212"/>
      <c r="E707" s="212"/>
      <c r="F707" s="212"/>
      <c r="G707" s="212"/>
      <c r="H707" s="212"/>
      <c r="I707" s="59" t="s">
        <v>55</v>
      </c>
      <c r="J707" s="59">
        <v>256</v>
      </c>
      <c r="K707" s="60" t="s">
        <v>246</v>
      </c>
      <c r="L707" s="61"/>
      <c r="M707" s="61"/>
      <c r="N707" s="61"/>
      <c r="O707" s="61">
        <v>29.1</v>
      </c>
      <c r="P707" s="23">
        <v>29.48</v>
      </c>
      <c r="Q707" s="33"/>
      <c r="R707" s="17">
        <f t="shared" si="36"/>
        <v>58.58</v>
      </c>
      <c r="S707" s="1"/>
    </row>
    <row r="708" spans="1:19" x14ac:dyDescent="0.25">
      <c r="A708" s="212"/>
      <c r="B708" s="208"/>
      <c r="C708" s="212"/>
      <c r="D708" s="212"/>
      <c r="E708" s="212"/>
      <c r="F708" s="212"/>
      <c r="G708" s="212"/>
      <c r="H708" s="212"/>
      <c r="I708" s="59" t="s">
        <v>56</v>
      </c>
      <c r="J708" s="59">
        <v>256</v>
      </c>
      <c r="K708" s="60" t="s">
        <v>246</v>
      </c>
      <c r="L708" s="61"/>
      <c r="M708" s="61"/>
      <c r="N708" s="61">
        <v>901.84699999999998</v>
      </c>
      <c r="O708" s="61">
        <v>916.029</v>
      </c>
      <c r="P708" s="23">
        <v>1098.277</v>
      </c>
      <c r="Q708" s="33"/>
      <c r="R708" s="17">
        <f t="shared" si="36"/>
        <v>2916.1530000000002</v>
      </c>
      <c r="S708" s="1"/>
    </row>
    <row r="709" spans="1:19" x14ac:dyDescent="0.25">
      <c r="A709" s="212"/>
      <c r="B709" s="208"/>
      <c r="C709" s="212"/>
      <c r="D709" s="212"/>
      <c r="E709" s="212"/>
      <c r="F709" s="212"/>
      <c r="G709" s="212"/>
      <c r="H709" s="212"/>
      <c r="I709" s="59" t="s">
        <v>56</v>
      </c>
      <c r="J709" s="59">
        <v>256</v>
      </c>
      <c r="K709" s="60" t="s">
        <v>61</v>
      </c>
      <c r="L709" s="61"/>
      <c r="M709" s="61">
        <v>4.3540000000000001</v>
      </c>
      <c r="N709" s="61">
        <v>45.643000000000001</v>
      </c>
      <c r="O709" s="61">
        <v>17.265999999999998</v>
      </c>
      <c r="P709" s="23">
        <v>77.956999999999994</v>
      </c>
      <c r="Q709" s="33"/>
      <c r="R709" s="17">
        <f t="shared" si="36"/>
        <v>145.22</v>
      </c>
      <c r="S709" s="1"/>
    </row>
    <row r="710" spans="1:19" x14ac:dyDescent="0.25">
      <c r="A710" s="212"/>
      <c r="B710" s="207" t="s">
        <v>141</v>
      </c>
      <c r="C710" s="212"/>
      <c r="D710" s="212"/>
      <c r="E710" s="212"/>
      <c r="F710" s="212"/>
      <c r="G710" s="212"/>
      <c r="H710" s="212"/>
      <c r="I710" s="59" t="s">
        <v>55</v>
      </c>
      <c r="J710" s="59">
        <v>256</v>
      </c>
      <c r="K710" s="60" t="s">
        <v>264</v>
      </c>
      <c r="L710" s="61"/>
      <c r="M710" s="61">
        <v>75.350999999999999</v>
      </c>
      <c r="N710" s="61"/>
      <c r="O710" s="61">
        <v>23.45</v>
      </c>
      <c r="P710" s="23">
        <v>23.753</v>
      </c>
      <c r="Q710" s="33"/>
      <c r="R710" s="17">
        <f t="shared" si="36"/>
        <v>122.554</v>
      </c>
      <c r="S710" s="1"/>
    </row>
    <row r="711" spans="1:19" x14ac:dyDescent="0.25">
      <c r="A711" s="212"/>
      <c r="B711" s="208"/>
      <c r="C711" s="212"/>
      <c r="D711" s="212"/>
      <c r="E711" s="212"/>
      <c r="F711" s="212"/>
      <c r="G711" s="212"/>
      <c r="H711" s="212"/>
      <c r="I711" s="59" t="s">
        <v>56</v>
      </c>
      <c r="J711" s="59">
        <v>256</v>
      </c>
      <c r="K711" s="60" t="s">
        <v>264</v>
      </c>
      <c r="L711" s="61"/>
      <c r="M711" s="61"/>
      <c r="N711" s="61">
        <v>493.68400000000003</v>
      </c>
      <c r="O711" s="61">
        <v>517.97699999999998</v>
      </c>
      <c r="P711" s="23">
        <v>592.61699999999996</v>
      </c>
      <c r="Q711" s="33"/>
      <c r="R711" s="17">
        <f t="shared" si="36"/>
        <v>1604.278</v>
      </c>
      <c r="S711" s="1"/>
    </row>
    <row r="712" spans="1:19" ht="30" x14ac:dyDescent="0.25">
      <c r="A712" s="212"/>
      <c r="B712" s="208"/>
      <c r="C712" s="212"/>
      <c r="D712" s="212"/>
      <c r="E712" s="212"/>
      <c r="F712" s="212"/>
      <c r="G712" s="212"/>
      <c r="H712" s="212"/>
      <c r="I712" s="59" t="s">
        <v>257</v>
      </c>
      <c r="J712" s="59">
        <v>256</v>
      </c>
      <c r="K712" s="60" t="s">
        <v>264</v>
      </c>
      <c r="L712" s="61"/>
      <c r="M712" s="61">
        <v>280.25599999999997</v>
      </c>
      <c r="N712" s="61"/>
      <c r="O712" s="61"/>
      <c r="P712" s="23"/>
      <c r="Q712" s="33"/>
      <c r="R712" s="17">
        <f t="shared" si="36"/>
        <v>280.25599999999997</v>
      </c>
      <c r="S712" s="1"/>
    </row>
    <row r="713" spans="1:19" x14ac:dyDescent="0.25">
      <c r="A713" s="212"/>
      <c r="B713" s="208"/>
      <c r="C713" s="212"/>
      <c r="D713" s="212"/>
      <c r="E713" s="212"/>
      <c r="F713" s="212"/>
      <c r="G713" s="212"/>
      <c r="H713" s="212"/>
      <c r="I713" s="59" t="s">
        <v>60</v>
      </c>
      <c r="J713" s="59">
        <v>256</v>
      </c>
      <c r="K713" s="60" t="s">
        <v>264</v>
      </c>
      <c r="L713" s="61"/>
      <c r="M713" s="61">
        <v>75.456999999999994</v>
      </c>
      <c r="N713" s="61"/>
      <c r="O713" s="61"/>
      <c r="P713" s="23"/>
      <c r="Q713" s="33"/>
      <c r="R713" s="17">
        <f t="shared" si="36"/>
        <v>75.456999999999994</v>
      </c>
      <c r="S713" s="1"/>
    </row>
    <row r="714" spans="1:19" x14ac:dyDescent="0.25">
      <c r="A714" s="212"/>
      <c r="B714" s="208"/>
      <c r="C714" s="212"/>
      <c r="D714" s="212"/>
      <c r="E714" s="212"/>
      <c r="F714" s="212"/>
      <c r="G714" s="212"/>
      <c r="H714" s="212"/>
      <c r="I714" s="59" t="s">
        <v>56</v>
      </c>
      <c r="J714" s="59">
        <v>256</v>
      </c>
      <c r="K714" s="60" t="s">
        <v>61</v>
      </c>
      <c r="L714" s="61"/>
      <c r="M714" s="61">
        <v>26.503</v>
      </c>
      <c r="N714" s="61">
        <v>15.941000000000001</v>
      </c>
      <c r="O714" s="61">
        <v>36.484999999999999</v>
      </c>
      <c r="P714" s="23">
        <v>2.9689999999999999</v>
      </c>
      <c r="Q714" s="33"/>
      <c r="R714" s="17">
        <f t="shared" si="36"/>
        <v>81.897999999999996</v>
      </c>
      <c r="S714" s="1"/>
    </row>
    <row r="715" spans="1:19" x14ac:dyDescent="0.25">
      <c r="A715" s="212"/>
      <c r="B715" s="207" t="s">
        <v>143</v>
      </c>
      <c r="C715" s="212"/>
      <c r="D715" s="212"/>
      <c r="E715" s="212"/>
      <c r="F715" s="212"/>
      <c r="G715" s="212"/>
      <c r="H715" s="212"/>
      <c r="I715" s="59" t="s">
        <v>55</v>
      </c>
      <c r="J715" s="59">
        <v>256</v>
      </c>
      <c r="K715" s="60" t="s">
        <v>264</v>
      </c>
      <c r="L715" s="61"/>
      <c r="M715" s="61">
        <v>231.05</v>
      </c>
      <c r="N715" s="61"/>
      <c r="O715" s="61">
        <v>63.546999999999997</v>
      </c>
      <c r="P715" s="23">
        <v>64.951999999999998</v>
      </c>
      <c r="Q715" s="33"/>
      <c r="R715" s="17">
        <f t="shared" si="36"/>
        <v>359.54899999999998</v>
      </c>
      <c r="S715" s="1"/>
    </row>
    <row r="716" spans="1:19" x14ac:dyDescent="0.25">
      <c r="A716" s="212"/>
      <c r="B716" s="208"/>
      <c r="C716" s="212"/>
      <c r="D716" s="212"/>
      <c r="E716" s="212"/>
      <c r="F716" s="212"/>
      <c r="G716" s="212"/>
      <c r="H716" s="212"/>
      <c r="I716" s="59" t="s">
        <v>56</v>
      </c>
      <c r="J716" s="59">
        <v>256</v>
      </c>
      <c r="K716" s="60" t="s">
        <v>264</v>
      </c>
      <c r="L716" s="61"/>
      <c r="M716" s="61">
        <v>11.188000000000001</v>
      </c>
      <c r="N716" s="61">
        <v>1570.5139999999999</v>
      </c>
      <c r="O716" s="61">
        <v>1599.635</v>
      </c>
      <c r="P716" s="23">
        <v>1988.329</v>
      </c>
      <c r="Q716" s="33"/>
      <c r="R716" s="17">
        <f t="shared" si="36"/>
        <v>5169.6660000000002</v>
      </c>
      <c r="S716" s="1"/>
    </row>
    <row r="717" spans="1:19" ht="30" x14ac:dyDescent="0.25">
      <c r="A717" s="212"/>
      <c r="B717" s="208"/>
      <c r="C717" s="212"/>
      <c r="D717" s="212"/>
      <c r="E717" s="212"/>
      <c r="F717" s="212"/>
      <c r="G717" s="212"/>
      <c r="H717" s="212"/>
      <c r="I717" s="59" t="s">
        <v>257</v>
      </c>
      <c r="J717" s="59">
        <v>256</v>
      </c>
      <c r="K717" s="60" t="s">
        <v>264</v>
      </c>
      <c r="L717" s="61"/>
      <c r="M717" s="61">
        <v>675.57299999999998</v>
      </c>
      <c r="N717" s="61"/>
      <c r="O717" s="61"/>
      <c r="P717" s="23"/>
      <c r="Q717" s="33"/>
      <c r="R717" s="17">
        <f t="shared" si="36"/>
        <v>675.57299999999998</v>
      </c>
      <c r="S717" s="1"/>
    </row>
    <row r="718" spans="1:19" x14ac:dyDescent="0.25">
      <c r="A718" s="212"/>
      <c r="B718" s="208"/>
      <c r="C718" s="212"/>
      <c r="D718" s="212"/>
      <c r="E718" s="212"/>
      <c r="F718" s="212"/>
      <c r="G718" s="212"/>
      <c r="H718" s="212"/>
      <c r="I718" s="59" t="s">
        <v>60</v>
      </c>
      <c r="J718" s="59">
        <v>256</v>
      </c>
      <c r="K718" s="60" t="s">
        <v>264</v>
      </c>
      <c r="L718" s="61"/>
      <c r="M718" s="61">
        <v>231.40100000000001</v>
      </c>
      <c r="N718" s="61"/>
      <c r="O718" s="61"/>
      <c r="P718" s="23"/>
      <c r="Q718" s="33"/>
      <c r="R718" s="17">
        <f t="shared" si="36"/>
        <v>231.40100000000001</v>
      </c>
      <c r="S718" s="1"/>
    </row>
    <row r="719" spans="1:19" x14ac:dyDescent="0.25">
      <c r="A719" s="212"/>
      <c r="B719" s="208"/>
      <c r="C719" s="212"/>
      <c r="D719" s="212"/>
      <c r="E719" s="212"/>
      <c r="F719" s="212"/>
      <c r="G719" s="212"/>
      <c r="H719" s="212"/>
      <c r="I719" s="59" t="s">
        <v>56</v>
      </c>
      <c r="J719" s="59">
        <v>256</v>
      </c>
      <c r="K719" s="60" t="s">
        <v>61</v>
      </c>
      <c r="L719" s="61"/>
      <c r="M719" s="61">
        <v>14.057</v>
      </c>
      <c r="N719" s="61">
        <v>23.141999999999999</v>
      </c>
      <c r="O719" s="61">
        <v>56.1</v>
      </c>
      <c r="P719" s="23">
        <v>85.775000000000006</v>
      </c>
      <c r="Q719" s="33"/>
      <c r="R719" s="17">
        <f t="shared" si="36"/>
        <v>179.07400000000001</v>
      </c>
      <c r="S719" s="1"/>
    </row>
    <row r="720" spans="1:19" x14ac:dyDescent="0.25">
      <c r="A720" s="212"/>
      <c r="B720" s="207" t="s">
        <v>144</v>
      </c>
      <c r="C720" s="212"/>
      <c r="D720" s="212"/>
      <c r="E720" s="212"/>
      <c r="F720" s="212"/>
      <c r="G720" s="212"/>
      <c r="H720" s="212"/>
      <c r="I720" s="59" t="s">
        <v>55</v>
      </c>
      <c r="J720" s="59">
        <v>256</v>
      </c>
      <c r="K720" s="60" t="s">
        <v>243</v>
      </c>
      <c r="L720" s="61"/>
      <c r="M720" s="61">
        <v>101.086</v>
      </c>
      <c r="N720" s="61"/>
      <c r="O720" s="61">
        <v>26.17</v>
      </c>
      <c r="P720" s="33"/>
      <c r="Q720" s="33"/>
      <c r="R720" s="17">
        <f t="shared" si="36"/>
        <v>127.256</v>
      </c>
      <c r="S720" s="1"/>
    </row>
    <row r="721" spans="1:19" x14ac:dyDescent="0.25">
      <c r="A721" s="212"/>
      <c r="B721" s="208"/>
      <c r="C721" s="212"/>
      <c r="D721" s="212"/>
      <c r="E721" s="212"/>
      <c r="F721" s="212"/>
      <c r="G721" s="212"/>
      <c r="H721" s="212"/>
      <c r="I721" s="59" t="s">
        <v>56</v>
      </c>
      <c r="J721" s="59">
        <v>256</v>
      </c>
      <c r="K721" s="60" t="s">
        <v>243</v>
      </c>
      <c r="L721" s="61"/>
      <c r="M721" s="61">
        <v>0.245</v>
      </c>
      <c r="N721" s="61">
        <v>642.39</v>
      </c>
      <c r="O721" s="61">
        <v>681.71699999999998</v>
      </c>
      <c r="P721" s="33"/>
      <c r="Q721" s="33"/>
      <c r="R721" s="17">
        <f t="shared" si="36"/>
        <v>1324.3519999999999</v>
      </c>
      <c r="S721" s="1"/>
    </row>
    <row r="722" spans="1:19" ht="30" x14ac:dyDescent="0.25">
      <c r="A722" s="212"/>
      <c r="B722" s="208"/>
      <c r="C722" s="212"/>
      <c r="D722" s="212"/>
      <c r="E722" s="212"/>
      <c r="F722" s="212"/>
      <c r="G722" s="212"/>
      <c r="H722" s="212"/>
      <c r="I722" s="59" t="s">
        <v>257</v>
      </c>
      <c r="J722" s="59">
        <v>256</v>
      </c>
      <c r="K722" s="60" t="s">
        <v>243</v>
      </c>
      <c r="L722" s="61"/>
      <c r="M722" s="61">
        <v>339.95100000000002</v>
      </c>
      <c r="N722" s="61"/>
      <c r="O722" s="61"/>
      <c r="P722" s="33"/>
      <c r="Q722" s="33"/>
      <c r="R722" s="17">
        <f t="shared" si="36"/>
        <v>339.95100000000002</v>
      </c>
      <c r="S722" s="1"/>
    </row>
    <row r="723" spans="1:19" x14ac:dyDescent="0.25">
      <c r="A723" s="212"/>
      <c r="B723" s="208"/>
      <c r="C723" s="212"/>
      <c r="D723" s="212"/>
      <c r="E723" s="212"/>
      <c r="F723" s="212"/>
      <c r="G723" s="212"/>
      <c r="H723" s="212"/>
      <c r="I723" s="59" t="s">
        <v>60</v>
      </c>
      <c r="J723" s="59">
        <v>256</v>
      </c>
      <c r="K723" s="60" t="s">
        <v>243</v>
      </c>
      <c r="L723" s="61"/>
      <c r="M723" s="61">
        <v>101.429</v>
      </c>
      <c r="N723" s="61"/>
      <c r="O723" s="61"/>
      <c r="P723" s="33"/>
      <c r="Q723" s="33"/>
      <c r="R723" s="17">
        <f t="shared" si="36"/>
        <v>101.429</v>
      </c>
      <c r="S723" s="1"/>
    </row>
    <row r="724" spans="1:19" x14ac:dyDescent="0.25">
      <c r="A724" s="212"/>
      <c r="B724" s="208"/>
      <c r="C724" s="212"/>
      <c r="D724" s="212"/>
      <c r="E724" s="212"/>
      <c r="F724" s="212"/>
      <c r="G724" s="212"/>
      <c r="H724" s="212"/>
      <c r="I724" s="59" t="s">
        <v>56</v>
      </c>
      <c r="J724" s="59">
        <v>256</v>
      </c>
      <c r="K724" s="60" t="s">
        <v>61</v>
      </c>
      <c r="L724" s="61"/>
      <c r="M724" s="61">
        <v>22.558</v>
      </c>
      <c r="N724" s="61">
        <v>35.856000000000002</v>
      </c>
      <c r="O724" s="61">
        <v>29.616</v>
      </c>
      <c r="P724" s="33"/>
      <c r="Q724" s="33"/>
      <c r="R724" s="17">
        <f t="shared" si="36"/>
        <v>88.03</v>
      </c>
      <c r="S724" s="1"/>
    </row>
    <row r="725" spans="1:19" x14ac:dyDescent="0.25">
      <c r="A725" s="256">
        <v>5</v>
      </c>
      <c r="B725" s="256"/>
      <c r="C725" s="245" t="s">
        <v>13</v>
      </c>
      <c r="D725" s="245"/>
      <c r="E725" s="245"/>
      <c r="F725" s="245"/>
      <c r="G725" s="245"/>
      <c r="H725" s="245"/>
      <c r="I725" s="96"/>
      <c r="J725" s="5"/>
      <c r="K725" s="20"/>
      <c r="L725" s="33">
        <f t="shared" ref="L725:Q725" si="40">SUM(L699:L724)</f>
        <v>0</v>
      </c>
      <c r="M725" s="33">
        <f t="shared" si="40"/>
        <v>3634.6259999999993</v>
      </c>
      <c r="N725" s="33">
        <f t="shared" si="40"/>
        <v>4583.8819999999996</v>
      </c>
      <c r="O725" s="33">
        <f t="shared" si="40"/>
        <v>5250.2659999999996</v>
      </c>
      <c r="P725" s="33">
        <f t="shared" si="40"/>
        <v>4922.826</v>
      </c>
      <c r="Q725" s="33">
        <f t="shared" si="40"/>
        <v>0</v>
      </c>
      <c r="R725" s="17">
        <f t="shared" si="36"/>
        <v>18391.599999999999</v>
      </c>
      <c r="S725" s="1"/>
    </row>
    <row r="726" spans="1:19" s="175" customFormat="1" ht="15.75" customHeight="1" x14ac:dyDescent="0.25">
      <c r="A726" s="253">
        <v>18</v>
      </c>
      <c r="B726" s="250" t="s">
        <v>147</v>
      </c>
      <c r="C726" s="223" t="s">
        <v>31</v>
      </c>
      <c r="D726" s="223" t="s">
        <v>12</v>
      </c>
      <c r="E726" s="223" t="s">
        <v>469</v>
      </c>
      <c r="F726" s="223" t="s">
        <v>286</v>
      </c>
      <c r="G726" s="223" t="s">
        <v>319</v>
      </c>
      <c r="H726" s="223" t="s">
        <v>311</v>
      </c>
      <c r="I726" s="167" t="s">
        <v>55</v>
      </c>
      <c r="J726" s="168" t="s">
        <v>280</v>
      </c>
      <c r="K726" s="169" t="s">
        <v>266</v>
      </c>
      <c r="L726" s="170"/>
      <c r="M726" s="171"/>
      <c r="N726" s="170"/>
      <c r="O726" s="172">
        <v>0.53200000000000003</v>
      </c>
      <c r="P726" s="172"/>
      <c r="Q726" s="170"/>
      <c r="R726" s="173">
        <f t="shared" si="36"/>
        <v>0.53200000000000003</v>
      </c>
      <c r="S726" s="174"/>
    </row>
    <row r="727" spans="1:19" s="175" customFormat="1" x14ac:dyDescent="0.25">
      <c r="A727" s="254"/>
      <c r="B727" s="251"/>
      <c r="C727" s="224"/>
      <c r="D727" s="224"/>
      <c r="E727" s="224"/>
      <c r="F727" s="224"/>
      <c r="G727" s="224"/>
      <c r="H727" s="224"/>
      <c r="I727" s="167" t="s">
        <v>56</v>
      </c>
      <c r="J727" s="176" t="s">
        <v>281</v>
      </c>
      <c r="K727" s="177" t="s">
        <v>266</v>
      </c>
      <c r="L727" s="170"/>
      <c r="M727" s="172"/>
      <c r="N727" s="172">
        <v>318.5</v>
      </c>
      <c r="O727" s="172">
        <v>365.93099999999998</v>
      </c>
      <c r="P727" s="172"/>
      <c r="Q727" s="170"/>
      <c r="R727" s="173">
        <f t="shared" si="36"/>
        <v>684.43100000000004</v>
      </c>
      <c r="S727" s="174"/>
    </row>
    <row r="728" spans="1:19" s="175" customFormat="1" x14ac:dyDescent="0.25">
      <c r="A728" s="254"/>
      <c r="B728" s="251"/>
      <c r="C728" s="224"/>
      <c r="D728" s="224"/>
      <c r="E728" s="224"/>
      <c r="F728" s="224"/>
      <c r="G728" s="224"/>
      <c r="H728" s="224"/>
      <c r="I728" s="167" t="s">
        <v>56</v>
      </c>
      <c r="J728" s="176" t="s">
        <v>279</v>
      </c>
      <c r="K728" s="177" t="s">
        <v>253</v>
      </c>
      <c r="L728" s="170"/>
      <c r="M728" s="172"/>
      <c r="N728" s="172">
        <v>58.8</v>
      </c>
      <c r="O728" s="172">
        <v>7.7</v>
      </c>
      <c r="P728" s="172"/>
      <c r="Q728" s="170"/>
      <c r="R728" s="173">
        <f t="shared" si="36"/>
        <v>66.5</v>
      </c>
      <c r="S728" s="174"/>
    </row>
    <row r="729" spans="1:19" s="175" customFormat="1" x14ac:dyDescent="0.25">
      <c r="A729" s="254"/>
      <c r="B729" s="251"/>
      <c r="C729" s="224"/>
      <c r="D729" s="224"/>
      <c r="E729" s="224"/>
      <c r="F729" s="224"/>
      <c r="G729" s="224"/>
      <c r="H729" s="224"/>
      <c r="I729" s="167" t="s">
        <v>56</v>
      </c>
      <c r="J729" s="176" t="s">
        <v>279</v>
      </c>
      <c r="K729" s="177" t="s">
        <v>266</v>
      </c>
      <c r="L729" s="170"/>
      <c r="M729" s="172"/>
      <c r="N729" s="172">
        <v>57</v>
      </c>
      <c r="O729" s="172">
        <v>66.900000000000006</v>
      </c>
      <c r="P729" s="172"/>
      <c r="Q729" s="170"/>
      <c r="R729" s="173">
        <f t="shared" si="36"/>
        <v>123.9</v>
      </c>
      <c r="S729" s="174"/>
    </row>
    <row r="730" spans="1:19" s="175" customFormat="1" ht="34.5" customHeight="1" x14ac:dyDescent="0.25">
      <c r="A730" s="254"/>
      <c r="B730" s="251"/>
      <c r="C730" s="224"/>
      <c r="D730" s="224"/>
      <c r="E730" s="224"/>
      <c r="F730" s="224"/>
      <c r="G730" s="224"/>
      <c r="H730" s="224"/>
      <c r="I730" s="167" t="s">
        <v>55</v>
      </c>
      <c r="J730" s="176" t="s">
        <v>279</v>
      </c>
      <c r="K730" s="177" t="s">
        <v>266</v>
      </c>
      <c r="L730" s="170"/>
      <c r="M730" s="172"/>
      <c r="N730" s="172"/>
      <c r="O730" s="172">
        <v>0.1</v>
      </c>
      <c r="P730" s="172"/>
      <c r="Q730" s="170"/>
      <c r="R730" s="173">
        <f t="shared" si="36"/>
        <v>0.1</v>
      </c>
      <c r="S730" s="174"/>
    </row>
    <row r="731" spans="1:19" s="175" customFormat="1" ht="34.5" customHeight="1" x14ac:dyDescent="0.25">
      <c r="A731" s="254"/>
      <c r="B731" s="252"/>
      <c r="C731" s="224"/>
      <c r="D731" s="224"/>
      <c r="E731" s="224"/>
      <c r="F731" s="224"/>
      <c r="G731" s="224"/>
      <c r="H731" s="224"/>
      <c r="I731" s="97" t="s">
        <v>56</v>
      </c>
      <c r="J731" s="5" t="s">
        <v>279</v>
      </c>
      <c r="K731" s="20" t="s">
        <v>253</v>
      </c>
      <c r="L731" s="170"/>
      <c r="M731" s="172"/>
      <c r="N731" s="23">
        <v>9.9</v>
      </c>
      <c r="O731" s="23">
        <v>1.3</v>
      </c>
      <c r="P731" s="172"/>
      <c r="Q731" s="170"/>
      <c r="R731" s="173">
        <f t="shared" si="36"/>
        <v>11.200000000000001</v>
      </c>
      <c r="S731" s="174"/>
    </row>
    <row r="732" spans="1:19" ht="94.5" customHeight="1" x14ac:dyDescent="0.25">
      <c r="A732" s="254"/>
      <c r="B732" s="207" t="s">
        <v>506</v>
      </c>
      <c r="C732" s="224"/>
      <c r="D732" s="224"/>
      <c r="E732" s="224"/>
      <c r="F732" s="224"/>
      <c r="G732" s="224"/>
      <c r="H732" s="224"/>
      <c r="I732" s="97" t="s">
        <v>56</v>
      </c>
      <c r="J732" s="5" t="s">
        <v>279</v>
      </c>
      <c r="K732" s="20" t="s">
        <v>245</v>
      </c>
      <c r="L732" s="23"/>
      <c r="M732" s="23"/>
      <c r="N732" s="23">
        <v>97.7</v>
      </c>
      <c r="O732" s="23"/>
      <c r="P732" s="23"/>
      <c r="Q732" s="23"/>
      <c r="R732" s="33">
        <f t="shared" si="36"/>
        <v>97.7</v>
      </c>
      <c r="S732" s="1"/>
    </row>
    <row r="733" spans="1:19" x14ac:dyDescent="0.25">
      <c r="A733" s="254"/>
      <c r="B733" s="208"/>
      <c r="C733" s="224"/>
      <c r="D733" s="224"/>
      <c r="E733" s="224"/>
      <c r="F733" s="224"/>
      <c r="G733" s="224"/>
      <c r="H733" s="224"/>
      <c r="I733" s="97" t="s">
        <v>56</v>
      </c>
      <c r="J733" s="5" t="s">
        <v>279</v>
      </c>
      <c r="K733" s="20" t="s">
        <v>253</v>
      </c>
      <c r="L733" s="23"/>
      <c r="M733" s="23"/>
      <c r="N733" s="23">
        <v>20.8</v>
      </c>
      <c r="O733" s="23"/>
      <c r="P733" s="23"/>
      <c r="Q733" s="23"/>
      <c r="R733" s="11">
        <f t="shared" si="36"/>
        <v>20.8</v>
      </c>
      <c r="S733" s="1"/>
    </row>
    <row r="734" spans="1:19" x14ac:dyDescent="0.25">
      <c r="A734" s="254"/>
      <c r="B734" s="208"/>
      <c r="C734" s="224"/>
      <c r="D734" s="224"/>
      <c r="E734" s="224"/>
      <c r="F734" s="224"/>
      <c r="G734" s="224"/>
      <c r="H734" s="224"/>
      <c r="I734" s="97" t="s">
        <v>56</v>
      </c>
      <c r="J734" s="5" t="s">
        <v>279</v>
      </c>
      <c r="K734" s="20" t="s">
        <v>269</v>
      </c>
      <c r="L734" s="23"/>
      <c r="M734" s="23"/>
      <c r="N734" s="23"/>
      <c r="O734" s="23">
        <v>110.8</v>
      </c>
      <c r="P734" s="23"/>
      <c r="Q734" s="23"/>
      <c r="R734" s="11">
        <f t="shared" si="36"/>
        <v>110.8</v>
      </c>
      <c r="S734" s="1"/>
    </row>
    <row r="735" spans="1:19" x14ac:dyDescent="0.25">
      <c r="A735" s="254"/>
      <c r="B735" s="227"/>
      <c r="C735" s="224"/>
      <c r="D735" s="224"/>
      <c r="E735" s="224"/>
      <c r="F735" s="224"/>
      <c r="G735" s="224"/>
      <c r="H735" s="224"/>
      <c r="I735" s="97" t="s">
        <v>55</v>
      </c>
      <c r="J735" s="5" t="s">
        <v>279</v>
      </c>
      <c r="K735" s="20" t="s">
        <v>269</v>
      </c>
      <c r="L735" s="23"/>
      <c r="M735" s="23"/>
      <c r="N735" s="23"/>
      <c r="O735" s="23">
        <v>0.14499999999999999</v>
      </c>
      <c r="P735" s="23"/>
      <c r="Q735" s="23"/>
      <c r="R735" s="11">
        <f t="shared" si="36"/>
        <v>0.14499999999999999</v>
      </c>
      <c r="S735" s="1"/>
    </row>
    <row r="736" spans="1:19" ht="15.75" customHeight="1" x14ac:dyDescent="0.25">
      <c r="A736" s="254"/>
      <c r="B736" s="207" t="s">
        <v>507</v>
      </c>
      <c r="C736" s="224"/>
      <c r="D736" s="224"/>
      <c r="E736" s="224"/>
      <c r="F736" s="224"/>
      <c r="G736" s="224"/>
      <c r="H736" s="224"/>
      <c r="I736" s="97" t="s">
        <v>56</v>
      </c>
      <c r="J736" s="5" t="s">
        <v>279</v>
      </c>
      <c r="K736" s="20" t="s">
        <v>273</v>
      </c>
      <c r="L736" s="23"/>
      <c r="M736" s="23"/>
      <c r="N736" s="23">
        <v>130.69999999999999</v>
      </c>
      <c r="O736" s="23">
        <v>560</v>
      </c>
      <c r="P736" s="23"/>
      <c r="Q736" s="23"/>
      <c r="R736" s="11">
        <f t="shared" si="36"/>
        <v>690.7</v>
      </c>
      <c r="S736" s="1"/>
    </row>
    <row r="737" spans="1:19" x14ac:dyDescent="0.25">
      <c r="A737" s="254"/>
      <c r="B737" s="208"/>
      <c r="C737" s="224"/>
      <c r="D737" s="224"/>
      <c r="E737" s="224"/>
      <c r="F737" s="224"/>
      <c r="G737" s="224"/>
      <c r="H737" s="224"/>
      <c r="I737" s="97" t="s">
        <v>55</v>
      </c>
      <c r="J737" s="5" t="s">
        <v>279</v>
      </c>
      <c r="K737" s="20" t="s">
        <v>273</v>
      </c>
      <c r="L737" s="23"/>
      <c r="M737" s="23"/>
      <c r="N737" s="23"/>
      <c r="O737" s="23">
        <v>0.6</v>
      </c>
      <c r="P737" s="23"/>
      <c r="Q737" s="23"/>
      <c r="R737" s="11">
        <f t="shared" si="36"/>
        <v>0.6</v>
      </c>
      <c r="S737" s="1"/>
    </row>
    <row r="738" spans="1:19" ht="59.25" customHeight="1" x14ac:dyDescent="0.25">
      <c r="A738" s="254"/>
      <c r="B738" s="227"/>
      <c r="C738" s="224"/>
      <c r="D738" s="224"/>
      <c r="E738" s="224"/>
      <c r="F738" s="224"/>
      <c r="G738" s="224"/>
      <c r="H738" s="224"/>
      <c r="I738" s="97" t="s">
        <v>56</v>
      </c>
      <c r="J738" s="5" t="s">
        <v>279</v>
      </c>
      <c r="K738" s="20" t="s">
        <v>253</v>
      </c>
      <c r="L738" s="23"/>
      <c r="M738" s="23"/>
      <c r="N738" s="23">
        <v>7.5</v>
      </c>
      <c r="O738" s="23"/>
      <c r="P738" s="23"/>
      <c r="Q738" s="23"/>
      <c r="R738" s="11">
        <f t="shared" si="36"/>
        <v>7.5</v>
      </c>
      <c r="S738" s="1"/>
    </row>
    <row r="739" spans="1:19" ht="24.75" customHeight="1" x14ac:dyDescent="0.25">
      <c r="A739" s="254"/>
      <c r="B739" s="207" t="s">
        <v>508</v>
      </c>
      <c r="C739" s="224"/>
      <c r="D739" s="224"/>
      <c r="E739" s="224"/>
      <c r="F739" s="224"/>
      <c r="G739" s="224"/>
      <c r="H739" s="224"/>
      <c r="I739" s="97" t="s">
        <v>56</v>
      </c>
      <c r="J739" s="5" t="s">
        <v>279</v>
      </c>
      <c r="K739" s="20" t="s">
        <v>266</v>
      </c>
      <c r="L739" s="23"/>
      <c r="M739" s="23"/>
      <c r="N739" s="23">
        <v>46.2</v>
      </c>
      <c r="O739" s="23">
        <v>151.71700000000001</v>
      </c>
      <c r="P739" s="23"/>
      <c r="Q739" s="23"/>
      <c r="R739" s="11">
        <f t="shared" ref="R739:R743" si="41">SUM(L739:Q739)</f>
        <v>197.91700000000003</v>
      </c>
      <c r="S739" s="1"/>
    </row>
    <row r="740" spans="1:19" ht="59.25" customHeight="1" x14ac:dyDescent="0.25">
      <c r="A740" s="254"/>
      <c r="B740" s="208"/>
      <c r="C740" s="224"/>
      <c r="D740" s="224"/>
      <c r="E740" s="224"/>
      <c r="F740" s="224"/>
      <c r="G740" s="224"/>
      <c r="H740" s="224"/>
      <c r="I740" s="97" t="s">
        <v>55</v>
      </c>
      <c r="J740" s="5" t="s">
        <v>279</v>
      </c>
      <c r="K740" s="20" t="s">
        <v>273</v>
      </c>
      <c r="L740" s="23"/>
      <c r="M740" s="23"/>
      <c r="N740" s="23"/>
      <c r="O740" s="23">
        <v>0.13900000000000001</v>
      </c>
      <c r="P740" s="23"/>
      <c r="Q740" s="23"/>
      <c r="R740" s="11">
        <f t="shared" si="41"/>
        <v>0.13900000000000001</v>
      </c>
      <c r="S740" s="1"/>
    </row>
    <row r="741" spans="1:19" ht="59.25" customHeight="1" x14ac:dyDescent="0.25">
      <c r="A741" s="255"/>
      <c r="B741" s="227"/>
      <c r="C741" s="225"/>
      <c r="D741" s="225"/>
      <c r="E741" s="225"/>
      <c r="F741" s="225"/>
      <c r="G741" s="225"/>
      <c r="H741" s="225"/>
      <c r="I741" s="97" t="s">
        <v>56</v>
      </c>
      <c r="J741" s="5" t="s">
        <v>279</v>
      </c>
      <c r="K741" s="20" t="s">
        <v>245</v>
      </c>
      <c r="L741" s="23"/>
      <c r="M741" s="23"/>
      <c r="N741" s="23">
        <v>0.4</v>
      </c>
      <c r="O741" s="23"/>
      <c r="P741" s="23"/>
      <c r="Q741" s="23"/>
      <c r="R741" s="11">
        <f t="shared" si="41"/>
        <v>0.4</v>
      </c>
      <c r="S741" s="1"/>
    </row>
    <row r="742" spans="1:19" x14ac:dyDescent="0.25">
      <c r="A742" s="73"/>
      <c r="B742" s="73">
        <v>4</v>
      </c>
      <c r="C742" s="245" t="s">
        <v>13</v>
      </c>
      <c r="D742" s="245"/>
      <c r="E742" s="245"/>
      <c r="F742" s="245"/>
      <c r="G742" s="245"/>
      <c r="H742" s="245"/>
      <c r="I742" s="96"/>
      <c r="J742" s="5"/>
      <c r="K742" s="20"/>
      <c r="L742" s="33">
        <f>SUM(L726)</f>
        <v>0</v>
      </c>
      <c r="M742" s="33">
        <f>SUM(M726:M740)</f>
        <v>0</v>
      </c>
      <c r="N742" s="33">
        <f>SUM(N726:N741)</f>
        <v>747.49999999999989</v>
      </c>
      <c r="O742" s="33">
        <f>SUM(O726:O741)</f>
        <v>1265.8639999999998</v>
      </c>
      <c r="P742" s="33">
        <f>SUM(P726:P740)</f>
        <v>0</v>
      </c>
      <c r="Q742" s="33">
        <f>SUM(Q726:Q740)</f>
        <v>0</v>
      </c>
      <c r="R742" s="11">
        <f t="shared" si="41"/>
        <v>2013.3639999999996</v>
      </c>
      <c r="S742" s="1"/>
    </row>
    <row r="743" spans="1:19" x14ac:dyDescent="0.25">
      <c r="A743" s="1"/>
      <c r="B743" s="106" t="s">
        <v>517</v>
      </c>
      <c r="C743" s="241" t="s">
        <v>33</v>
      </c>
      <c r="D743" s="241"/>
      <c r="E743" s="241"/>
      <c r="F743" s="241"/>
      <c r="G743" s="241"/>
      <c r="H743" s="241"/>
      <c r="I743" s="241"/>
      <c r="J743" s="65"/>
      <c r="K743" s="21"/>
      <c r="L743" s="11"/>
      <c r="M743" s="11">
        <f>M692+M694+M696+M698+M725+M742</f>
        <v>3634.6259999999993</v>
      </c>
      <c r="N743" s="11">
        <f>N692+N694+N696+N698+N725+N742</f>
        <v>5331.3819999999996</v>
      </c>
      <c r="O743" s="11">
        <f>O692+O694+O696+O698+O725+O742</f>
        <v>6516.1299999999992</v>
      </c>
      <c r="P743" s="11">
        <f>P692+P694+P696+P698+P725+P742</f>
        <v>4922.826</v>
      </c>
      <c r="Q743" s="11">
        <f>Q692+Q694+Q696+Q698+Q725+Q742</f>
        <v>0</v>
      </c>
      <c r="R743" s="17">
        <f t="shared" si="41"/>
        <v>20404.963999999996</v>
      </c>
      <c r="S743" s="65"/>
    </row>
    <row r="744" spans="1:19" x14ac:dyDescent="0.25">
      <c r="A744" s="219" t="s">
        <v>26</v>
      </c>
      <c r="B744" s="219"/>
      <c r="C744" s="219"/>
      <c r="D744" s="219"/>
      <c r="E744" s="219"/>
      <c r="F744" s="219"/>
      <c r="G744" s="219"/>
      <c r="H744" s="219"/>
      <c r="I744" s="219"/>
      <c r="J744" s="219"/>
      <c r="K744" s="219"/>
      <c r="L744" s="219"/>
      <c r="M744" s="219"/>
      <c r="N744" s="219"/>
      <c r="O744" s="219"/>
      <c r="P744" s="219"/>
      <c r="Q744" s="219"/>
      <c r="R744" s="219"/>
      <c r="S744" s="9"/>
    </row>
    <row r="745" spans="1:19" ht="28.5" customHeight="1" x14ac:dyDescent="0.25">
      <c r="A745" s="223">
        <v>19</v>
      </c>
      <c r="B745" s="223" t="s">
        <v>27</v>
      </c>
      <c r="C745" s="223" t="s">
        <v>31</v>
      </c>
      <c r="D745" s="223" t="s">
        <v>12</v>
      </c>
      <c r="E745" s="223" t="s">
        <v>500</v>
      </c>
      <c r="F745" s="223" t="s">
        <v>123</v>
      </c>
      <c r="G745" s="223" t="s">
        <v>123</v>
      </c>
      <c r="H745" s="223" t="s">
        <v>124</v>
      </c>
      <c r="I745" s="65" t="s">
        <v>55</v>
      </c>
      <c r="J745" s="21" t="s">
        <v>498</v>
      </c>
      <c r="K745" s="21" t="s">
        <v>241</v>
      </c>
      <c r="L745" s="16"/>
      <c r="M745" s="16">
        <v>1</v>
      </c>
      <c r="N745" s="16"/>
      <c r="O745" s="16"/>
      <c r="P745" s="16"/>
      <c r="Q745" s="16"/>
      <c r="R745" s="11">
        <f>SUM(L745:Q745)</f>
        <v>1</v>
      </c>
      <c r="S745" s="65"/>
    </row>
    <row r="746" spans="1:19" x14ac:dyDescent="0.25">
      <c r="A746" s="224"/>
      <c r="B746" s="224"/>
      <c r="C746" s="224"/>
      <c r="D746" s="224"/>
      <c r="E746" s="224"/>
      <c r="F746" s="224"/>
      <c r="G746" s="224"/>
      <c r="H746" s="224"/>
      <c r="I746" s="65" t="s">
        <v>56</v>
      </c>
      <c r="J746" s="21"/>
      <c r="K746" s="21" t="s">
        <v>241</v>
      </c>
      <c r="L746" s="16"/>
      <c r="M746" s="16">
        <v>61.3</v>
      </c>
      <c r="N746" s="16">
        <v>107.7</v>
      </c>
      <c r="O746" s="16">
        <v>115.1</v>
      </c>
      <c r="P746" s="16">
        <v>125.2</v>
      </c>
      <c r="Q746" s="16"/>
      <c r="R746" s="11">
        <f t="shared" ref="R746:R750" si="42">SUM(L746:Q746)</f>
        <v>409.3</v>
      </c>
      <c r="S746" s="65"/>
    </row>
    <row r="747" spans="1:19" x14ac:dyDescent="0.25">
      <c r="A747" s="224"/>
      <c r="B747" s="224"/>
      <c r="C747" s="224"/>
      <c r="D747" s="224"/>
      <c r="E747" s="224"/>
      <c r="F747" s="224"/>
      <c r="G747" s="224"/>
      <c r="H747" s="224"/>
      <c r="I747" s="65" t="s">
        <v>497</v>
      </c>
      <c r="J747" s="21"/>
      <c r="K747" s="21" t="s">
        <v>241</v>
      </c>
      <c r="L747" s="16"/>
      <c r="M747" s="16">
        <v>0.8</v>
      </c>
      <c r="N747" s="16"/>
      <c r="O747" s="16"/>
      <c r="P747" s="16"/>
      <c r="Q747" s="16"/>
      <c r="R747" s="11">
        <f t="shared" si="42"/>
        <v>0.8</v>
      </c>
      <c r="S747" s="65"/>
    </row>
    <row r="748" spans="1:19" x14ac:dyDescent="0.25">
      <c r="A748" s="224"/>
      <c r="B748" s="224"/>
      <c r="C748" s="224"/>
      <c r="D748" s="224"/>
      <c r="E748" s="224"/>
      <c r="F748" s="224"/>
      <c r="G748" s="224"/>
      <c r="H748" s="224"/>
      <c r="I748" s="65" t="s">
        <v>56</v>
      </c>
      <c r="J748" s="21"/>
      <c r="K748" s="21" t="s">
        <v>270</v>
      </c>
      <c r="L748" s="16"/>
      <c r="M748" s="16"/>
      <c r="N748" s="16">
        <v>1.6</v>
      </c>
      <c r="O748" s="16">
        <v>1.7</v>
      </c>
      <c r="P748" s="16">
        <v>5</v>
      </c>
      <c r="Q748" s="16"/>
      <c r="R748" s="11">
        <f t="shared" si="42"/>
        <v>8.3000000000000007</v>
      </c>
      <c r="S748" s="65"/>
    </row>
    <row r="749" spans="1:19" x14ac:dyDescent="0.25">
      <c r="A749" s="224"/>
      <c r="B749" s="224"/>
      <c r="C749" s="224"/>
      <c r="D749" s="224"/>
      <c r="E749" s="224"/>
      <c r="F749" s="224"/>
      <c r="G749" s="224"/>
      <c r="H749" s="224"/>
      <c r="I749" s="65" t="s">
        <v>56</v>
      </c>
      <c r="J749" s="21"/>
      <c r="K749" s="21" t="s">
        <v>246</v>
      </c>
      <c r="L749" s="16"/>
      <c r="M749" s="16"/>
      <c r="N749" s="16">
        <v>4.4000000000000004</v>
      </c>
      <c r="O749" s="16">
        <v>11.9</v>
      </c>
      <c r="P749" s="16">
        <v>6.5</v>
      </c>
      <c r="Q749" s="16"/>
      <c r="R749" s="11">
        <f t="shared" si="42"/>
        <v>22.8</v>
      </c>
      <c r="S749" s="65"/>
    </row>
    <row r="750" spans="1:19" x14ac:dyDescent="0.25">
      <c r="A750" s="224"/>
      <c r="B750" s="224"/>
      <c r="C750" s="224"/>
      <c r="D750" s="224"/>
      <c r="E750" s="224"/>
      <c r="F750" s="224"/>
      <c r="G750" s="224"/>
      <c r="H750" s="224"/>
      <c r="I750" s="65" t="s">
        <v>56</v>
      </c>
      <c r="J750" s="21"/>
      <c r="K750" s="21" t="s">
        <v>322</v>
      </c>
      <c r="L750" s="16"/>
      <c r="M750" s="16"/>
      <c r="N750" s="16"/>
      <c r="O750" s="16"/>
      <c r="P750" s="16">
        <v>31.5</v>
      </c>
      <c r="Q750" s="16"/>
      <c r="R750" s="11">
        <f t="shared" si="42"/>
        <v>31.5</v>
      </c>
      <c r="S750" s="65"/>
    </row>
    <row r="751" spans="1:19" x14ac:dyDescent="0.25">
      <c r="A751" s="1"/>
      <c r="B751" s="73">
        <v>1</v>
      </c>
      <c r="C751" s="245" t="s">
        <v>13</v>
      </c>
      <c r="D751" s="245"/>
      <c r="E751" s="245"/>
      <c r="F751" s="245"/>
      <c r="G751" s="245"/>
      <c r="H751" s="245"/>
      <c r="I751" s="65"/>
      <c r="J751" s="65"/>
      <c r="K751" s="21"/>
      <c r="L751" s="11">
        <f>SUM(L745)</f>
        <v>0</v>
      </c>
      <c r="M751" s="11">
        <f t="shared" ref="M751:R751" si="43">SUM(M745:M750)</f>
        <v>63.099999999999994</v>
      </c>
      <c r="N751" s="11">
        <f t="shared" si="43"/>
        <v>113.7</v>
      </c>
      <c r="O751" s="11">
        <f t="shared" si="43"/>
        <v>128.69999999999999</v>
      </c>
      <c r="P751" s="11">
        <f t="shared" si="43"/>
        <v>168.2</v>
      </c>
      <c r="Q751" s="11">
        <f t="shared" si="43"/>
        <v>0</v>
      </c>
      <c r="R751" s="11">
        <f t="shared" si="43"/>
        <v>473.70000000000005</v>
      </c>
      <c r="S751" s="65"/>
    </row>
    <row r="752" spans="1:19" ht="27" customHeight="1" x14ac:dyDescent="0.25">
      <c r="A752" s="223">
        <v>20</v>
      </c>
      <c r="B752" s="223" t="s">
        <v>28</v>
      </c>
      <c r="C752" s="223" t="s">
        <v>31</v>
      </c>
      <c r="D752" s="223" t="s">
        <v>12</v>
      </c>
      <c r="E752" s="223" t="s">
        <v>501</v>
      </c>
      <c r="F752" s="223" t="s">
        <v>123</v>
      </c>
      <c r="G752" s="223" t="s">
        <v>123</v>
      </c>
      <c r="H752" s="223" t="s">
        <v>124</v>
      </c>
      <c r="I752" s="5" t="s">
        <v>55</v>
      </c>
      <c r="J752" s="65">
        <v>459</v>
      </c>
      <c r="K752" s="21" t="s">
        <v>241</v>
      </c>
      <c r="L752" s="16"/>
      <c r="M752" s="16">
        <v>0.9</v>
      </c>
      <c r="N752" s="16"/>
      <c r="O752" s="21">
        <v>7.0000000000000007E-2</v>
      </c>
      <c r="P752" s="21">
        <v>0.09</v>
      </c>
      <c r="Q752" s="16"/>
      <c r="R752" s="11">
        <f t="shared" ref="R752:R878" si="44">SUM(L752:Q752)</f>
        <v>1.06</v>
      </c>
      <c r="S752" s="65"/>
    </row>
    <row r="753" spans="1:19" x14ac:dyDescent="0.25">
      <c r="A753" s="224"/>
      <c r="B753" s="224"/>
      <c r="C753" s="224"/>
      <c r="D753" s="224"/>
      <c r="E753" s="224"/>
      <c r="F753" s="224"/>
      <c r="G753" s="224"/>
      <c r="H753" s="224"/>
      <c r="I753" s="5" t="s">
        <v>56</v>
      </c>
      <c r="J753" s="65"/>
      <c r="K753" s="21" t="s">
        <v>241</v>
      </c>
      <c r="L753" s="16"/>
      <c r="M753" s="16">
        <v>49.6</v>
      </c>
      <c r="N753" s="16">
        <v>98.9</v>
      </c>
      <c r="O753" s="16">
        <v>109.5</v>
      </c>
      <c r="P753" s="16">
        <v>118</v>
      </c>
      <c r="Q753" s="16"/>
      <c r="R753" s="11">
        <f t="shared" si="44"/>
        <v>376</v>
      </c>
      <c r="S753" s="65"/>
    </row>
    <row r="754" spans="1:19" x14ac:dyDescent="0.25">
      <c r="A754" s="224"/>
      <c r="B754" s="224"/>
      <c r="C754" s="224"/>
      <c r="D754" s="224"/>
      <c r="E754" s="224"/>
      <c r="F754" s="224"/>
      <c r="G754" s="224"/>
      <c r="H754" s="224"/>
      <c r="I754" s="5" t="s">
        <v>497</v>
      </c>
      <c r="J754" s="65"/>
      <c r="K754" s="21" t="s">
        <v>241</v>
      </c>
      <c r="L754" s="16"/>
      <c r="M754" s="16">
        <v>1.2</v>
      </c>
      <c r="N754" s="16"/>
      <c r="O754" s="16"/>
      <c r="P754" s="16"/>
      <c r="Q754" s="16"/>
      <c r="R754" s="11">
        <f t="shared" si="44"/>
        <v>1.2</v>
      </c>
      <c r="S754" s="65"/>
    </row>
    <row r="755" spans="1:19" x14ac:dyDescent="0.25">
      <c r="A755" s="224"/>
      <c r="B755" s="224"/>
      <c r="C755" s="224"/>
      <c r="D755" s="224"/>
      <c r="E755" s="224"/>
      <c r="F755" s="224"/>
      <c r="G755" s="224"/>
      <c r="H755" s="224"/>
      <c r="I755" s="5" t="s">
        <v>56</v>
      </c>
      <c r="J755" s="65"/>
      <c r="K755" s="21" t="s">
        <v>270</v>
      </c>
      <c r="L755" s="16"/>
      <c r="M755" s="16"/>
      <c r="N755" s="16">
        <v>1.1000000000000001</v>
      </c>
      <c r="O755" s="16"/>
      <c r="P755" s="16">
        <v>0.4</v>
      </c>
      <c r="Q755" s="16"/>
      <c r="R755" s="11">
        <f t="shared" si="44"/>
        <v>1.5</v>
      </c>
      <c r="S755" s="65"/>
    </row>
    <row r="756" spans="1:19" x14ac:dyDescent="0.25">
      <c r="A756" s="225"/>
      <c r="B756" s="225"/>
      <c r="C756" s="225"/>
      <c r="D756" s="225"/>
      <c r="E756" s="225"/>
      <c r="F756" s="225"/>
      <c r="G756" s="225"/>
      <c r="H756" s="225"/>
      <c r="I756" s="5" t="s">
        <v>56</v>
      </c>
      <c r="J756" s="65"/>
      <c r="K756" s="21" t="s">
        <v>246</v>
      </c>
      <c r="L756" s="16"/>
      <c r="M756" s="16"/>
      <c r="N756" s="16">
        <v>1.4</v>
      </c>
      <c r="O756" s="16"/>
      <c r="P756" s="16">
        <v>1.1000000000000001</v>
      </c>
      <c r="Q756" s="16"/>
      <c r="R756" s="11">
        <f t="shared" si="44"/>
        <v>2.5</v>
      </c>
      <c r="S756" s="65"/>
    </row>
    <row r="757" spans="1:19" x14ac:dyDescent="0.25">
      <c r="A757" s="246" t="s">
        <v>39</v>
      </c>
      <c r="B757" s="246"/>
      <c r="C757" s="245" t="s">
        <v>13</v>
      </c>
      <c r="D757" s="245"/>
      <c r="E757" s="245"/>
      <c r="F757" s="245"/>
      <c r="G757" s="245"/>
      <c r="H757" s="245"/>
      <c r="I757" s="96"/>
      <c r="J757" s="65"/>
      <c r="K757" s="21"/>
      <c r="L757" s="11">
        <f>SUM(L752:L752)</f>
        <v>0</v>
      </c>
      <c r="M757" s="11">
        <f t="shared" ref="M757:R757" si="45">SUM(M752:M756)</f>
        <v>51.7</v>
      </c>
      <c r="N757" s="11">
        <f t="shared" si="45"/>
        <v>101.4</v>
      </c>
      <c r="O757" s="11">
        <f t="shared" si="45"/>
        <v>109.57</v>
      </c>
      <c r="P757" s="11">
        <f t="shared" si="45"/>
        <v>119.59</v>
      </c>
      <c r="Q757" s="11">
        <f t="shared" si="45"/>
        <v>0</v>
      </c>
      <c r="R757" s="11">
        <f t="shared" si="45"/>
        <v>382.26</v>
      </c>
      <c r="S757" s="65"/>
    </row>
    <row r="758" spans="1:19" ht="78.75" x14ac:dyDescent="0.25">
      <c r="A758" s="212">
        <v>21</v>
      </c>
      <c r="B758" s="85" t="s">
        <v>150</v>
      </c>
      <c r="C758" s="226" t="s">
        <v>31</v>
      </c>
      <c r="D758" s="226" t="s">
        <v>12</v>
      </c>
      <c r="E758" s="212" t="s">
        <v>411</v>
      </c>
      <c r="F758" s="212" t="s">
        <v>123</v>
      </c>
      <c r="G758" s="212" t="s">
        <v>124</v>
      </c>
      <c r="H758" s="212" t="s">
        <v>286</v>
      </c>
      <c r="I758" s="64" t="s">
        <v>289</v>
      </c>
      <c r="J758" s="64"/>
      <c r="K758" s="2"/>
      <c r="L758" s="12"/>
      <c r="M758" s="12"/>
      <c r="N758" s="12"/>
      <c r="O758" s="47"/>
      <c r="P758" s="12">
        <v>12573.5</v>
      </c>
      <c r="Q758" s="12"/>
      <c r="R758" s="17">
        <f t="shared" si="44"/>
        <v>12573.5</v>
      </c>
      <c r="S758" s="29"/>
    </row>
    <row r="759" spans="1:19" ht="78.75" x14ac:dyDescent="0.25">
      <c r="A759" s="212"/>
      <c r="B759" s="85" t="s">
        <v>152</v>
      </c>
      <c r="C759" s="226"/>
      <c r="D759" s="226"/>
      <c r="E759" s="212"/>
      <c r="F759" s="212"/>
      <c r="G759" s="212"/>
      <c r="H759" s="212"/>
      <c r="I759" s="64" t="s">
        <v>289</v>
      </c>
      <c r="J759" s="64"/>
      <c r="K759" s="2"/>
      <c r="L759" s="12"/>
      <c r="M759" s="12"/>
      <c r="N759" s="12"/>
      <c r="O759" s="12"/>
      <c r="P759" s="12">
        <v>14206.9</v>
      </c>
      <c r="Q759" s="12"/>
      <c r="R759" s="17">
        <f t="shared" si="44"/>
        <v>14206.9</v>
      </c>
      <c r="S759" s="29"/>
    </row>
    <row r="760" spans="1:19" ht="78.75" x14ac:dyDescent="0.25">
      <c r="A760" s="212"/>
      <c r="B760" s="85" t="s">
        <v>154</v>
      </c>
      <c r="C760" s="226"/>
      <c r="D760" s="226"/>
      <c r="E760" s="212"/>
      <c r="F760" s="212"/>
      <c r="G760" s="212"/>
      <c r="H760" s="212"/>
      <c r="I760" s="64" t="s">
        <v>289</v>
      </c>
      <c r="J760" s="64"/>
      <c r="K760" s="2"/>
      <c r="L760" s="12"/>
      <c r="M760" s="12"/>
      <c r="N760" s="12"/>
      <c r="O760" s="12"/>
      <c r="P760" s="12">
        <v>2228.6999999999998</v>
      </c>
      <c r="Q760" s="12"/>
      <c r="R760" s="17">
        <f t="shared" si="44"/>
        <v>2228.6999999999998</v>
      </c>
      <c r="S760" s="29"/>
    </row>
    <row r="761" spans="1:19" ht="105" customHeight="1" x14ac:dyDescent="0.25">
      <c r="A761" s="212"/>
      <c r="B761" s="85" t="s">
        <v>370</v>
      </c>
      <c r="C761" s="226"/>
      <c r="D761" s="226"/>
      <c r="E761" s="212"/>
      <c r="F761" s="212"/>
      <c r="G761" s="212"/>
      <c r="H761" s="212"/>
      <c r="I761" s="64" t="s">
        <v>289</v>
      </c>
      <c r="J761" s="64"/>
      <c r="K761" s="2"/>
      <c r="L761" s="12"/>
      <c r="M761" s="12"/>
      <c r="N761" s="12"/>
      <c r="O761" s="12"/>
      <c r="P761" s="12">
        <v>6840.5</v>
      </c>
      <c r="Q761" s="12"/>
      <c r="R761" s="17">
        <f t="shared" si="44"/>
        <v>6840.5</v>
      </c>
      <c r="S761" s="29"/>
    </row>
    <row r="762" spans="1:19" ht="78.75" x14ac:dyDescent="0.25">
      <c r="A762" s="212"/>
      <c r="B762" s="85" t="s">
        <v>156</v>
      </c>
      <c r="C762" s="226"/>
      <c r="D762" s="226"/>
      <c r="E762" s="212"/>
      <c r="F762" s="212"/>
      <c r="G762" s="212"/>
      <c r="H762" s="212"/>
      <c r="I762" s="64" t="s">
        <v>289</v>
      </c>
      <c r="J762" s="64"/>
      <c r="K762" s="2"/>
      <c r="L762" s="12"/>
      <c r="M762" s="12"/>
      <c r="N762" s="12"/>
      <c r="O762" s="12"/>
      <c r="P762" s="12">
        <v>2421.5</v>
      </c>
      <c r="Q762" s="12"/>
      <c r="R762" s="17">
        <f t="shared" si="44"/>
        <v>2421.5</v>
      </c>
      <c r="S762" s="29"/>
    </row>
    <row r="763" spans="1:19" ht="78.75" x14ac:dyDescent="0.25">
      <c r="A763" s="212"/>
      <c r="B763" s="85" t="s">
        <v>478</v>
      </c>
      <c r="C763" s="226"/>
      <c r="D763" s="226"/>
      <c r="E763" s="212"/>
      <c r="F763" s="212"/>
      <c r="G763" s="212"/>
      <c r="H763" s="212"/>
      <c r="I763" s="64" t="s">
        <v>289</v>
      </c>
      <c r="J763" s="64"/>
      <c r="K763" s="2"/>
      <c r="L763" s="12"/>
      <c r="M763" s="12"/>
      <c r="N763" s="12"/>
      <c r="O763" s="12"/>
      <c r="P763" s="12">
        <v>1531.6</v>
      </c>
      <c r="Q763" s="12"/>
      <c r="R763" s="17">
        <f t="shared" si="44"/>
        <v>1531.6</v>
      </c>
      <c r="S763" s="29"/>
    </row>
    <row r="764" spans="1:19" ht="78.75" x14ac:dyDescent="0.25">
      <c r="A764" s="212"/>
      <c r="B764" s="85" t="s">
        <v>158</v>
      </c>
      <c r="C764" s="226"/>
      <c r="D764" s="226"/>
      <c r="E764" s="212"/>
      <c r="F764" s="212"/>
      <c r="G764" s="212"/>
      <c r="H764" s="212"/>
      <c r="I764" s="64" t="s">
        <v>289</v>
      </c>
      <c r="J764" s="64"/>
      <c r="K764" s="2"/>
      <c r="L764" s="12"/>
      <c r="M764" s="12"/>
      <c r="N764" s="12"/>
      <c r="O764" s="12"/>
      <c r="P764" s="12">
        <v>1122.3</v>
      </c>
      <c r="Q764" s="12"/>
      <c r="R764" s="17">
        <f t="shared" si="44"/>
        <v>1122.3</v>
      </c>
      <c r="S764" s="29"/>
    </row>
    <row r="765" spans="1:19" ht="78.75" x14ac:dyDescent="0.25">
      <c r="A765" s="212"/>
      <c r="B765" s="85" t="s">
        <v>160</v>
      </c>
      <c r="C765" s="226"/>
      <c r="D765" s="226"/>
      <c r="E765" s="212"/>
      <c r="F765" s="212"/>
      <c r="G765" s="212"/>
      <c r="H765" s="212"/>
      <c r="I765" s="64" t="s">
        <v>289</v>
      </c>
      <c r="J765" s="64"/>
      <c r="K765" s="2"/>
      <c r="L765" s="12"/>
      <c r="M765" s="12"/>
      <c r="N765" s="12"/>
      <c r="O765" s="12"/>
      <c r="P765" s="12">
        <v>848.3</v>
      </c>
      <c r="Q765" s="12"/>
      <c r="R765" s="17">
        <f t="shared" si="44"/>
        <v>848.3</v>
      </c>
      <c r="S765" s="29"/>
    </row>
    <row r="766" spans="1:19" ht="78.75" x14ac:dyDescent="0.25">
      <c r="A766" s="212"/>
      <c r="B766" s="85" t="s">
        <v>162</v>
      </c>
      <c r="C766" s="226"/>
      <c r="D766" s="226"/>
      <c r="E766" s="212"/>
      <c r="F766" s="212"/>
      <c r="G766" s="212"/>
      <c r="H766" s="212"/>
      <c r="I766" s="64" t="s">
        <v>289</v>
      </c>
      <c r="J766" s="64"/>
      <c r="K766" s="2"/>
      <c r="L766" s="12"/>
      <c r="M766" s="48"/>
      <c r="N766" s="12"/>
      <c r="O766" s="12"/>
      <c r="P766" s="12">
        <v>707.7</v>
      </c>
      <c r="Q766" s="12"/>
      <c r="R766" s="17">
        <f t="shared" si="44"/>
        <v>707.7</v>
      </c>
      <c r="S766" s="29"/>
    </row>
    <row r="767" spans="1:19" ht="78.75" x14ac:dyDescent="0.25">
      <c r="A767" s="212"/>
      <c r="B767" s="85" t="s">
        <v>164</v>
      </c>
      <c r="C767" s="226"/>
      <c r="D767" s="226"/>
      <c r="E767" s="212"/>
      <c r="F767" s="212"/>
      <c r="G767" s="212"/>
      <c r="H767" s="212"/>
      <c r="I767" s="64" t="s">
        <v>289</v>
      </c>
      <c r="J767" s="64"/>
      <c r="K767" s="2"/>
      <c r="L767" s="12"/>
      <c r="M767" s="12"/>
      <c r="N767" s="12"/>
      <c r="O767" s="12"/>
      <c r="P767" s="12">
        <v>3268.5</v>
      </c>
      <c r="Q767" s="12"/>
      <c r="R767" s="17">
        <f t="shared" si="44"/>
        <v>3268.5</v>
      </c>
      <c r="S767" s="29"/>
    </row>
    <row r="768" spans="1:19" x14ac:dyDescent="0.25">
      <c r="A768" s="65"/>
      <c r="B768" s="111" t="s">
        <v>166</v>
      </c>
      <c r="C768" s="245" t="s">
        <v>13</v>
      </c>
      <c r="D768" s="245"/>
      <c r="E768" s="245"/>
      <c r="F768" s="245"/>
      <c r="G768" s="245"/>
      <c r="H768" s="245"/>
      <c r="I768" s="64"/>
      <c r="J768" s="64"/>
      <c r="K768" s="2"/>
      <c r="L768" s="12"/>
      <c r="M768" s="17">
        <f>SUM(M758:M767)</f>
        <v>0</v>
      </c>
      <c r="N768" s="17">
        <f t="shared" ref="N768:Q768" si="46">SUM(N758:N767)</f>
        <v>0</v>
      </c>
      <c r="O768" s="17">
        <f t="shared" si="46"/>
        <v>0</v>
      </c>
      <c r="P768" s="17">
        <f t="shared" si="46"/>
        <v>45749.500000000007</v>
      </c>
      <c r="Q768" s="17">
        <f t="shared" si="46"/>
        <v>0</v>
      </c>
      <c r="R768" s="17">
        <f t="shared" si="44"/>
        <v>45749.500000000007</v>
      </c>
      <c r="S768" s="29"/>
    </row>
    <row r="769" spans="1:19" ht="118.5" customHeight="1" x14ac:dyDescent="0.25">
      <c r="A769" s="64">
        <v>22</v>
      </c>
      <c r="B769" s="105" t="s">
        <v>320</v>
      </c>
      <c r="C769" s="72" t="s">
        <v>31</v>
      </c>
      <c r="D769" s="72" t="s">
        <v>12</v>
      </c>
      <c r="E769" s="72" t="s">
        <v>475</v>
      </c>
      <c r="F769" s="72" t="s">
        <v>286</v>
      </c>
      <c r="G769" s="72" t="s">
        <v>287</v>
      </c>
      <c r="H769" s="72" t="s">
        <v>288</v>
      </c>
      <c r="I769" s="65"/>
      <c r="J769" s="65"/>
      <c r="K769" s="21"/>
      <c r="L769" s="16"/>
      <c r="M769" s="16"/>
      <c r="N769" s="16"/>
      <c r="O769" s="46"/>
      <c r="P769" s="16"/>
      <c r="Q769" s="16"/>
      <c r="R769" s="17">
        <f t="shared" si="44"/>
        <v>0</v>
      </c>
      <c r="S769" s="65"/>
    </row>
    <row r="770" spans="1:19" x14ac:dyDescent="0.25">
      <c r="A770" s="64"/>
      <c r="B770" s="40">
        <v>1</v>
      </c>
      <c r="C770" s="245" t="s">
        <v>13</v>
      </c>
      <c r="D770" s="245"/>
      <c r="E770" s="245"/>
      <c r="F770" s="245"/>
      <c r="G770" s="245"/>
      <c r="H770" s="245"/>
      <c r="I770" s="64"/>
      <c r="J770" s="65"/>
      <c r="K770" s="21"/>
      <c r="L770" s="16"/>
      <c r="M770" s="11">
        <f>SUM(M769:M769)</f>
        <v>0</v>
      </c>
      <c r="N770" s="11">
        <f>SUM(N769:N769)</f>
        <v>0</v>
      </c>
      <c r="O770" s="11">
        <f>SUM(O769:O769)</f>
        <v>0</v>
      </c>
      <c r="P770" s="11">
        <f>SUM(P769:P769)</f>
        <v>0</v>
      </c>
      <c r="Q770" s="11">
        <f>SUM(Q769:Q769)</f>
        <v>0</v>
      </c>
      <c r="R770" s="17">
        <f t="shared" si="44"/>
        <v>0</v>
      </c>
      <c r="S770" s="65"/>
    </row>
    <row r="771" spans="1:19" x14ac:dyDescent="0.25">
      <c r="A771" s="263">
        <v>23</v>
      </c>
      <c r="B771" s="243" t="s">
        <v>372</v>
      </c>
      <c r="C771" s="212" t="s">
        <v>31</v>
      </c>
      <c r="D771" s="212" t="s">
        <v>12</v>
      </c>
      <c r="E771" s="212" t="s">
        <v>373</v>
      </c>
      <c r="F771" s="212" t="s">
        <v>374</v>
      </c>
      <c r="G771" s="212" t="s">
        <v>375</v>
      </c>
      <c r="H771" s="212" t="s">
        <v>123</v>
      </c>
      <c r="I771" s="65" t="s">
        <v>55</v>
      </c>
      <c r="J771" s="65" t="s">
        <v>376</v>
      </c>
      <c r="K771" s="21" t="s">
        <v>241</v>
      </c>
      <c r="L771" s="16"/>
      <c r="M771" s="117">
        <v>1</v>
      </c>
      <c r="N771" s="118"/>
      <c r="O771" s="118">
        <v>0.09</v>
      </c>
      <c r="P771" s="118">
        <v>7.2999999999999995E-2</v>
      </c>
      <c r="Q771" s="11"/>
      <c r="R771" s="17">
        <f t="shared" si="44"/>
        <v>1.163</v>
      </c>
      <c r="S771" s="65"/>
    </row>
    <row r="772" spans="1:19" x14ac:dyDescent="0.25">
      <c r="A772" s="264"/>
      <c r="B772" s="244"/>
      <c r="C772" s="212"/>
      <c r="D772" s="212"/>
      <c r="E772" s="212"/>
      <c r="F772" s="212"/>
      <c r="G772" s="212"/>
      <c r="H772" s="212"/>
      <c r="I772" s="65" t="s">
        <v>56</v>
      </c>
      <c r="J772" s="65"/>
      <c r="K772" s="21" t="s">
        <v>241</v>
      </c>
      <c r="L772" s="16"/>
      <c r="M772" s="117">
        <v>34.826999999999998</v>
      </c>
      <c r="N772" s="118"/>
      <c r="O772" s="118">
        <v>57.777000000000001</v>
      </c>
      <c r="P772" s="118">
        <v>50.884999999999998</v>
      </c>
      <c r="Q772" s="11"/>
      <c r="R772" s="17">
        <f t="shared" si="44"/>
        <v>143.489</v>
      </c>
      <c r="S772" s="65"/>
    </row>
    <row r="773" spans="1:19" x14ac:dyDescent="0.25">
      <c r="A773" s="264"/>
      <c r="B773" s="244"/>
      <c r="C773" s="212"/>
      <c r="D773" s="212"/>
      <c r="E773" s="212"/>
      <c r="F773" s="212"/>
      <c r="G773" s="212"/>
      <c r="H773" s="212"/>
      <c r="I773" s="65" t="s">
        <v>377</v>
      </c>
      <c r="J773" s="65"/>
      <c r="K773" s="21" t="s">
        <v>241</v>
      </c>
      <c r="L773" s="16"/>
      <c r="M773" s="117">
        <v>0.48799999999999999</v>
      </c>
      <c r="N773" s="118"/>
      <c r="O773" s="118"/>
      <c r="P773" s="118"/>
      <c r="Q773" s="11"/>
      <c r="R773" s="17">
        <f t="shared" si="44"/>
        <v>0.48799999999999999</v>
      </c>
      <c r="S773" s="65"/>
    </row>
    <row r="774" spans="1:19" x14ac:dyDescent="0.25">
      <c r="A774" s="264"/>
      <c r="B774" s="244"/>
      <c r="C774" s="212"/>
      <c r="D774" s="212"/>
      <c r="E774" s="212"/>
      <c r="F774" s="212"/>
      <c r="G774" s="212"/>
      <c r="H774" s="212"/>
      <c r="I774" s="65" t="s">
        <v>55</v>
      </c>
      <c r="J774" s="65"/>
      <c r="K774" s="21" t="s">
        <v>270</v>
      </c>
      <c r="L774" s="16"/>
      <c r="M774" s="119">
        <v>22.516999999999999</v>
      </c>
      <c r="N774" s="120"/>
      <c r="O774" s="120">
        <v>0.44</v>
      </c>
      <c r="P774" s="120">
        <v>0.33300000000000002</v>
      </c>
      <c r="Q774" s="11"/>
      <c r="R774" s="17">
        <f t="shared" si="44"/>
        <v>23.29</v>
      </c>
      <c r="S774" s="65"/>
    </row>
    <row r="775" spans="1:19" x14ac:dyDescent="0.25">
      <c r="A775" s="264"/>
      <c r="B775" s="244"/>
      <c r="C775" s="212"/>
      <c r="D775" s="212"/>
      <c r="E775" s="212"/>
      <c r="F775" s="212"/>
      <c r="G775" s="212"/>
      <c r="H775" s="212"/>
      <c r="I775" s="65" t="s">
        <v>56</v>
      </c>
      <c r="J775" s="65"/>
      <c r="K775" s="21" t="s">
        <v>270</v>
      </c>
      <c r="L775" s="16"/>
      <c r="M775" s="117">
        <v>179.001</v>
      </c>
      <c r="N775" s="121"/>
      <c r="O775" s="121">
        <v>308.74799999999999</v>
      </c>
      <c r="P775" s="121">
        <v>290.94900000000001</v>
      </c>
      <c r="Q775" s="11"/>
      <c r="R775" s="17">
        <f t="shared" si="44"/>
        <v>778.69800000000009</v>
      </c>
      <c r="S775" s="65"/>
    </row>
    <row r="776" spans="1:19" x14ac:dyDescent="0.25">
      <c r="A776" s="264"/>
      <c r="B776" s="244"/>
      <c r="C776" s="212"/>
      <c r="D776" s="212"/>
      <c r="E776" s="212"/>
      <c r="F776" s="212"/>
      <c r="G776" s="212"/>
      <c r="H776" s="212"/>
      <c r="I776" s="65" t="s">
        <v>377</v>
      </c>
      <c r="J776" s="65"/>
      <c r="K776" s="21" t="s">
        <v>270</v>
      </c>
      <c r="L776" s="16"/>
      <c r="M776" s="122">
        <v>21.323</v>
      </c>
      <c r="N776" s="16"/>
      <c r="O776" s="16"/>
      <c r="P776" s="16"/>
      <c r="Q776" s="11"/>
      <c r="R776" s="17">
        <f t="shared" si="44"/>
        <v>21.323</v>
      </c>
      <c r="S776" s="65"/>
    </row>
    <row r="777" spans="1:19" x14ac:dyDescent="0.25">
      <c r="A777" s="264"/>
      <c r="B777" s="244"/>
      <c r="C777" s="212"/>
      <c r="D777" s="212"/>
      <c r="E777" s="212"/>
      <c r="F777" s="212"/>
      <c r="G777" s="212"/>
      <c r="H777" s="212"/>
      <c r="I777" s="65" t="s">
        <v>56</v>
      </c>
      <c r="J777" s="65"/>
      <c r="K777" s="21" t="s">
        <v>244</v>
      </c>
      <c r="L777" s="16"/>
      <c r="M777" s="123"/>
      <c r="N777" s="122">
        <v>242.137</v>
      </c>
      <c r="O777" s="124"/>
      <c r="P777" s="124"/>
      <c r="Q777" s="11"/>
      <c r="R777" s="17">
        <f t="shared" si="44"/>
        <v>242.137</v>
      </c>
      <c r="S777" s="65"/>
    </row>
    <row r="778" spans="1:19" x14ac:dyDescent="0.25">
      <c r="A778" s="264"/>
      <c r="B778" s="244"/>
      <c r="C778" s="212"/>
      <c r="D778" s="212"/>
      <c r="E778" s="212"/>
      <c r="F778" s="212"/>
      <c r="G778" s="212"/>
      <c r="H778" s="212"/>
      <c r="I778" s="65" t="s">
        <v>56</v>
      </c>
      <c r="J778" s="65"/>
      <c r="K778" s="21" t="s">
        <v>269</v>
      </c>
      <c r="L778" s="16"/>
      <c r="M778" s="16">
        <v>2.5649999999999999</v>
      </c>
      <c r="N778" s="118"/>
      <c r="O778" s="118">
        <v>3.9550000000000001</v>
      </c>
      <c r="P778" s="118">
        <v>5.1589999999999998</v>
      </c>
      <c r="Q778" s="11"/>
      <c r="R778" s="17">
        <f t="shared" si="44"/>
        <v>11.678999999999998</v>
      </c>
      <c r="S778" s="65"/>
    </row>
    <row r="779" spans="1:19" x14ac:dyDescent="0.25">
      <c r="A779" s="264"/>
      <c r="B779" s="244"/>
      <c r="C779" s="212"/>
      <c r="D779" s="212"/>
      <c r="E779" s="212"/>
      <c r="F779" s="212"/>
      <c r="G779" s="212"/>
      <c r="H779" s="212"/>
      <c r="I779" s="65" t="s">
        <v>56</v>
      </c>
      <c r="J779" s="65"/>
      <c r="K779" s="21" t="s">
        <v>273</v>
      </c>
      <c r="L779" s="16"/>
      <c r="M779" s="117"/>
      <c r="N779" s="125"/>
      <c r="O779" s="121">
        <v>0.5</v>
      </c>
      <c r="P779" s="121">
        <v>2.4529999999999998</v>
      </c>
      <c r="Q779" s="11"/>
      <c r="R779" s="17">
        <f t="shared" si="44"/>
        <v>2.9529999999999998</v>
      </c>
      <c r="S779" s="65"/>
    </row>
    <row r="780" spans="1:19" x14ac:dyDescent="0.25">
      <c r="A780" s="264"/>
      <c r="B780" s="244"/>
      <c r="C780" s="212"/>
      <c r="D780" s="212"/>
      <c r="E780" s="212"/>
      <c r="F780" s="212"/>
      <c r="G780" s="212"/>
      <c r="H780" s="212"/>
      <c r="I780" s="65" t="s">
        <v>56</v>
      </c>
      <c r="J780" s="65"/>
      <c r="K780" s="21" t="s">
        <v>253</v>
      </c>
      <c r="L780" s="16"/>
      <c r="M780" s="117"/>
      <c r="N780" s="121">
        <v>6.8</v>
      </c>
      <c r="O780" s="121">
        <v>25.253</v>
      </c>
      <c r="P780" s="121">
        <v>3.181</v>
      </c>
      <c r="Q780" s="11"/>
      <c r="R780" s="17">
        <f t="shared" si="44"/>
        <v>35.233999999999995</v>
      </c>
      <c r="S780" s="65"/>
    </row>
    <row r="781" spans="1:19" x14ac:dyDescent="0.25">
      <c r="A781" s="264"/>
      <c r="B781" s="247"/>
      <c r="C781" s="212"/>
      <c r="D781" s="212"/>
      <c r="E781" s="212"/>
      <c r="F781" s="212"/>
      <c r="G781" s="212"/>
      <c r="H781" s="212"/>
      <c r="I781" s="65" t="s">
        <v>56</v>
      </c>
      <c r="J781" s="65"/>
      <c r="K781" s="21" t="s">
        <v>378</v>
      </c>
      <c r="L781" s="16"/>
      <c r="M781" s="117">
        <v>1.2</v>
      </c>
      <c r="N781" s="121"/>
      <c r="O781" s="121">
        <v>2.59</v>
      </c>
      <c r="P781" s="121">
        <v>1.9</v>
      </c>
      <c r="Q781" s="11"/>
      <c r="R781" s="17">
        <f t="shared" si="44"/>
        <v>5.6899999999999995</v>
      </c>
      <c r="S781" s="65"/>
    </row>
    <row r="782" spans="1:19" ht="15.75" customHeight="1" x14ac:dyDescent="0.25">
      <c r="A782" s="264"/>
      <c r="B782" s="243" t="s">
        <v>379</v>
      </c>
      <c r="C782" s="212"/>
      <c r="D782" s="212"/>
      <c r="E782" s="212"/>
      <c r="F782" s="212"/>
      <c r="G782" s="212"/>
      <c r="H782" s="212"/>
      <c r="I782" s="65" t="s">
        <v>55</v>
      </c>
      <c r="J782" s="65" t="s">
        <v>380</v>
      </c>
      <c r="K782" s="21" t="s">
        <v>241</v>
      </c>
      <c r="L782" s="16"/>
      <c r="M782" s="126">
        <v>5.1520000000000001</v>
      </c>
      <c r="N782" s="126"/>
      <c r="O782" s="126">
        <v>0.24</v>
      </c>
      <c r="P782" s="126">
        <v>0.25</v>
      </c>
      <c r="Q782" s="11"/>
      <c r="R782" s="17">
        <f t="shared" si="44"/>
        <v>5.6420000000000003</v>
      </c>
      <c r="S782" s="65"/>
    </row>
    <row r="783" spans="1:19" x14ac:dyDescent="0.25">
      <c r="A783" s="264"/>
      <c r="B783" s="244"/>
      <c r="C783" s="212"/>
      <c r="D783" s="212"/>
      <c r="E783" s="212"/>
      <c r="F783" s="212"/>
      <c r="G783" s="212"/>
      <c r="H783" s="212"/>
      <c r="I783" s="65" t="s">
        <v>56</v>
      </c>
      <c r="J783" s="65"/>
      <c r="K783" s="21" t="s">
        <v>241</v>
      </c>
      <c r="L783" s="16"/>
      <c r="M783" s="126">
        <v>94.649000000000001</v>
      </c>
      <c r="N783" s="126">
        <v>107.265</v>
      </c>
      <c r="O783" s="126">
        <v>108.501</v>
      </c>
      <c r="P783" s="126">
        <v>90.135999999999996</v>
      </c>
      <c r="Q783" s="11"/>
      <c r="R783" s="17">
        <f t="shared" si="44"/>
        <v>400.55099999999993</v>
      </c>
      <c r="S783" s="65"/>
    </row>
    <row r="784" spans="1:19" x14ac:dyDescent="0.25">
      <c r="A784" s="264"/>
      <c r="B784" s="244"/>
      <c r="C784" s="212"/>
      <c r="D784" s="212"/>
      <c r="E784" s="212"/>
      <c r="F784" s="212"/>
      <c r="G784" s="212"/>
      <c r="H784" s="212"/>
      <c r="I784" s="65" t="s">
        <v>56</v>
      </c>
      <c r="J784" s="65"/>
      <c r="K784" s="21" t="s">
        <v>243</v>
      </c>
      <c r="L784" s="16"/>
      <c r="M784" s="126"/>
      <c r="N784" s="126"/>
      <c r="O784" s="126"/>
      <c r="P784" s="126"/>
      <c r="Q784" s="11"/>
      <c r="R784" s="17">
        <f t="shared" si="44"/>
        <v>0</v>
      </c>
      <c r="S784" s="65"/>
    </row>
    <row r="785" spans="1:19" x14ac:dyDescent="0.25">
      <c r="A785" s="264"/>
      <c r="B785" s="244"/>
      <c r="C785" s="212"/>
      <c r="D785" s="212"/>
      <c r="E785" s="212"/>
      <c r="F785" s="212"/>
      <c r="G785" s="212"/>
      <c r="H785" s="212"/>
      <c r="I785" s="65" t="s">
        <v>56</v>
      </c>
      <c r="J785" s="65"/>
      <c r="K785" s="21" t="s">
        <v>244</v>
      </c>
      <c r="L785" s="16"/>
      <c r="M785" s="126"/>
      <c r="N785" s="126">
        <v>30.571999999999999</v>
      </c>
      <c r="O785" s="126">
        <v>42.311</v>
      </c>
      <c r="P785" s="126">
        <v>38.283000000000001</v>
      </c>
      <c r="Q785" s="11"/>
      <c r="R785" s="17">
        <f t="shared" si="44"/>
        <v>111.166</v>
      </c>
      <c r="S785" s="65"/>
    </row>
    <row r="786" spans="1:19" x14ac:dyDescent="0.25">
      <c r="A786" s="264"/>
      <c r="B786" s="244"/>
      <c r="C786" s="212"/>
      <c r="D786" s="212"/>
      <c r="E786" s="212"/>
      <c r="F786" s="212"/>
      <c r="G786" s="212"/>
      <c r="H786" s="212"/>
      <c r="I786" s="65" t="s">
        <v>56</v>
      </c>
      <c r="J786" s="65"/>
      <c r="K786" s="21" t="s">
        <v>268</v>
      </c>
      <c r="L786" s="16"/>
      <c r="M786" s="126"/>
      <c r="N786" s="126">
        <v>121.461</v>
      </c>
      <c r="O786" s="126">
        <v>55.27</v>
      </c>
      <c r="P786" s="126">
        <v>20.204999999999998</v>
      </c>
      <c r="Q786" s="11"/>
      <c r="R786" s="17">
        <f t="shared" si="44"/>
        <v>196.93599999999998</v>
      </c>
      <c r="S786" s="65"/>
    </row>
    <row r="787" spans="1:19" x14ac:dyDescent="0.25">
      <c r="A787" s="264"/>
      <c r="B787" s="244"/>
      <c r="C787" s="212"/>
      <c r="D787" s="212"/>
      <c r="E787" s="212"/>
      <c r="F787" s="212"/>
      <c r="G787" s="212"/>
      <c r="H787" s="212"/>
      <c r="I787" s="65" t="s">
        <v>56</v>
      </c>
      <c r="J787" s="65"/>
      <c r="K787" s="21" t="s">
        <v>258</v>
      </c>
      <c r="L787" s="16"/>
      <c r="M787" s="126">
        <v>32.36</v>
      </c>
      <c r="N787" s="126">
        <v>3.4689999999999999</v>
      </c>
      <c r="O787" s="126">
        <v>1.456</v>
      </c>
      <c r="P787" s="126">
        <v>0.496</v>
      </c>
      <c r="Q787" s="11"/>
      <c r="R787" s="17">
        <f t="shared" si="44"/>
        <v>37.781000000000006</v>
      </c>
      <c r="S787" s="65"/>
    </row>
    <row r="788" spans="1:19" x14ac:dyDescent="0.25">
      <c r="A788" s="264"/>
      <c r="B788" s="244"/>
      <c r="C788" s="212"/>
      <c r="D788" s="212"/>
      <c r="E788" s="212"/>
      <c r="F788" s="212"/>
      <c r="G788" s="212"/>
      <c r="H788" s="212"/>
      <c r="I788" s="65" t="s">
        <v>56</v>
      </c>
      <c r="J788" s="65"/>
      <c r="K788" s="21" t="s">
        <v>269</v>
      </c>
      <c r="L788" s="16"/>
      <c r="M788" s="126">
        <v>4.3</v>
      </c>
      <c r="N788" s="126">
        <v>138.35599999999999</v>
      </c>
      <c r="O788" s="126">
        <v>138.63</v>
      </c>
      <c r="P788" s="126">
        <v>137.94200000000001</v>
      </c>
      <c r="Q788" s="11"/>
      <c r="R788" s="17">
        <f t="shared" si="44"/>
        <v>419.22800000000001</v>
      </c>
      <c r="S788" s="65"/>
    </row>
    <row r="789" spans="1:19" x14ac:dyDescent="0.25">
      <c r="A789" s="264"/>
      <c r="B789" s="244"/>
      <c r="C789" s="212"/>
      <c r="D789" s="212"/>
      <c r="E789" s="212"/>
      <c r="F789" s="212"/>
      <c r="G789" s="212"/>
      <c r="H789" s="212"/>
      <c r="I789" s="65" t="s">
        <v>56</v>
      </c>
      <c r="J789" s="65"/>
      <c r="K789" s="21" t="s">
        <v>259</v>
      </c>
      <c r="L789" s="16"/>
      <c r="M789" s="126">
        <v>0.28699999999999998</v>
      </c>
      <c r="N789" s="16"/>
      <c r="O789" s="16"/>
      <c r="P789" s="16"/>
      <c r="Q789" s="11"/>
      <c r="R789" s="17">
        <f t="shared" si="44"/>
        <v>0.28699999999999998</v>
      </c>
      <c r="S789" s="65"/>
    </row>
    <row r="790" spans="1:19" x14ac:dyDescent="0.25">
      <c r="A790" s="264"/>
      <c r="B790" s="244"/>
      <c r="C790" s="212"/>
      <c r="D790" s="212"/>
      <c r="E790" s="212"/>
      <c r="F790" s="212"/>
      <c r="G790" s="212"/>
      <c r="H790" s="212"/>
      <c r="I790" s="65" t="s">
        <v>56</v>
      </c>
      <c r="J790" s="65"/>
      <c r="K790" s="21" t="s">
        <v>266</v>
      </c>
      <c r="L790" s="16"/>
      <c r="M790" s="126"/>
      <c r="N790" s="126">
        <v>0.315</v>
      </c>
      <c r="O790" s="126">
        <v>0.33700000000000002</v>
      </c>
      <c r="P790" s="126">
        <v>0.20300000000000001</v>
      </c>
      <c r="Q790" s="11"/>
      <c r="R790" s="17">
        <f t="shared" si="44"/>
        <v>0.85499999999999998</v>
      </c>
      <c r="S790" s="65"/>
    </row>
    <row r="791" spans="1:19" x14ac:dyDescent="0.25">
      <c r="A791" s="264"/>
      <c r="B791" s="244"/>
      <c r="C791" s="212"/>
      <c r="D791" s="212"/>
      <c r="E791" s="212"/>
      <c r="F791" s="212"/>
      <c r="G791" s="212"/>
      <c r="H791" s="212"/>
      <c r="I791" s="65" t="s">
        <v>55</v>
      </c>
      <c r="J791" s="65"/>
      <c r="K791" s="21" t="s">
        <v>273</v>
      </c>
      <c r="L791" s="16"/>
      <c r="M791" s="126">
        <v>179.679</v>
      </c>
      <c r="N791" s="126"/>
      <c r="O791" s="126"/>
      <c r="P791" s="126"/>
      <c r="Q791" s="11"/>
      <c r="R791" s="17">
        <f t="shared" si="44"/>
        <v>179.679</v>
      </c>
      <c r="S791" s="65"/>
    </row>
    <row r="792" spans="1:19" x14ac:dyDescent="0.25">
      <c r="A792" s="264"/>
      <c r="B792" s="244"/>
      <c r="C792" s="212"/>
      <c r="D792" s="212"/>
      <c r="E792" s="212"/>
      <c r="F792" s="212"/>
      <c r="G792" s="212"/>
      <c r="H792" s="212"/>
      <c r="I792" s="65" t="s">
        <v>56</v>
      </c>
      <c r="J792" s="65"/>
      <c r="K792" s="21" t="s">
        <v>273</v>
      </c>
      <c r="L792" s="16"/>
      <c r="M792" s="126">
        <v>17.440999999999999</v>
      </c>
      <c r="N792" s="126"/>
      <c r="O792" s="126">
        <v>6.8940000000000001</v>
      </c>
      <c r="P792" s="126">
        <v>5.7619999999999996</v>
      </c>
      <c r="Q792" s="11"/>
      <c r="R792" s="17">
        <f t="shared" si="44"/>
        <v>30.097000000000001</v>
      </c>
      <c r="S792" s="65"/>
    </row>
    <row r="793" spans="1:19" x14ac:dyDescent="0.25">
      <c r="A793" s="264"/>
      <c r="B793" s="244"/>
      <c r="C793" s="212"/>
      <c r="D793" s="212"/>
      <c r="E793" s="212"/>
      <c r="F793" s="212"/>
      <c r="G793" s="212"/>
      <c r="H793" s="212"/>
      <c r="I793" s="65" t="s">
        <v>56</v>
      </c>
      <c r="J793" s="65"/>
      <c r="K793" s="21" t="s">
        <v>245</v>
      </c>
      <c r="L793" s="16"/>
      <c r="M793" s="126">
        <v>117.69799999999999</v>
      </c>
      <c r="N793" s="126">
        <v>1.0389999999999999</v>
      </c>
      <c r="O793" s="126">
        <v>3.0129999999999999</v>
      </c>
      <c r="P793" s="126">
        <v>0.54100000000000004</v>
      </c>
      <c r="Q793" s="11"/>
      <c r="R793" s="17">
        <f t="shared" si="44"/>
        <v>122.291</v>
      </c>
      <c r="S793" s="65"/>
    </row>
    <row r="794" spans="1:19" x14ac:dyDescent="0.25">
      <c r="A794" s="264"/>
      <c r="B794" s="244"/>
      <c r="C794" s="212"/>
      <c r="D794" s="212"/>
      <c r="E794" s="212"/>
      <c r="F794" s="212"/>
      <c r="G794" s="212"/>
      <c r="H794" s="212"/>
      <c r="I794" s="65" t="s">
        <v>55</v>
      </c>
      <c r="J794" s="65"/>
      <c r="K794" s="21" t="s">
        <v>247</v>
      </c>
      <c r="L794" s="16"/>
      <c r="M794" s="126">
        <v>30.35</v>
      </c>
      <c r="N794" s="126"/>
      <c r="O794" s="126"/>
      <c r="P794" s="126"/>
      <c r="Q794" s="11"/>
      <c r="R794" s="17">
        <f t="shared" si="44"/>
        <v>30.35</v>
      </c>
      <c r="S794" s="65"/>
    </row>
    <row r="795" spans="1:19" x14ac:dyDescent="0.25">
      <c r="A795" s="264"/>
      <c r="B795" s="244"/>
      <c r="C795" s="212"/>
      <c r="D795" s="212"/>
      <c r="E795" s="212"/>
      <c r="F795" s="212"/>
      <c r="G795" s="212"/>
      <c r="H795" s="212"/>
      <c r="I795" s="65" t="s">
        <v>56</v>
      </c>
      <c r="J795" s="65"/>
      <c r="K795" s="21" t="s">
        <v>247</v>
      </c>
      <c r="L795" s="16"/>
      <c r="M795" s="126">
        <v>88.822999999999993</v>
      </c>
      <c r="N795" s="126">
        <v>268.42599999999999</v>
      </c>
      <c r="O795" s="126">
        <v>195.70699999999999</v>
      </c>
      <c r="P795" s="126">
        <v>165.43100000000001</v>
      </c>
      <c r="Q795" s="11"/>
      <c r="R795" s="17">
        <f t="shared" si="44"/>
        <v>718.38699999999994</v>
      </c>
      <c r="S795" s="65"/>
    </row>
    <row r="796" spans="1:19" x14ac:dyDescent="0.25">
      <c r="A796" s="264"/>
      <c r="B796" s="244"/>
      <c r="C796" s="212"/>
      <c r="D796" s="212"/>
      <c r="E796" s="212"/>
      <c r="F796" s="212"/>
      <c r="G796" s="212"/>
      <c r="H796" s="212"/>
      <c r="I796" s="65" t="s">
        <v>377</v>
      </c>
      <c r="J796" s="65"/>
      <c r="K796" s="21" t="s">
        <v>247</v>
      </c>
      <c r="L796" s="16"/>
      <c r="M796" s="126">
        <v>45.348999999999997</v>
      </c>
      <c r="N796" s="126"/>
      <c r="O796" s="126"/>
      <c r="P796" s="126"/>
      <c r="Q796" s="11"/>
      <c r="R796" s="17">
        <f t="shared" si="44"/>
        <v>45.348999999999997</v>
      </c>
      <c r="S796" s="65"/>
    </row>
    <row r="797" spans="1:19" x14ac:dyDescent="0.25">
      <c r="A797" s="264"/>
      <c r="B797" s="244"/>
      <c r="C797" s="212"/>
      <c r="D797" s="212"/>
      <c r="E797" s="212"/>
      <c r="F797" s="212"/>
      <c r="G797" s="212"/>
      <c r="H797" s="212"/>
      <c r="I797" s="65" t="s">
        <v>55</v>
      </c>
      <c r="J797" s="65"/>
      <c r="K797" s="21" t="s">
        <v>381</v>
      </c>
      <c r="L797" s="16"/>
      <c r="M797" s="126"/>
      <c r="N797" s="126"/>
      <c r="O797" s="126">
        <v>96.403999999999996</v>
      </c>
      <c r="P797" s="126">
        <v>59.92</v>
      </c>
      <c r="Q797" s="11"/>
      <c r="R797" s="17">
        <f t="shared" si="44"/>
        <v>156.32400000000001</v>
      </c>
      <c r="S797" s="65"/>
    </row>
    <row r="798" spans="1:19" x14ac:dyDescent="0.25">
      <c r="A798" s="264"/>
      <c r="B798" s="244"/>
      <c r="C798" s="212"/>
      <c r="D798" s="212"/>
      <c r="E798" s="212"/>
      <c r="F798" s="212"/>
      <c r="G798" s="212"/>
      <c r="H798" s="212"/>
      <c r="I798" s="65" t="s">
        <v>56</v>
      </c>
      <c r="J798" s="65"/>
      <c r="K798" s="21" t="s">
        <v>381</v>
      </c>
      <c r="L798" s="16"/>
      <c r="M798" s="126"/>
      <c r="N798" s="126"/>
      <c r="O798" s="126">
        <v>625.44200000000001</v>
      </c>
      <c r="P798" s="126">
        <v>531.44600000000003</v>
      </c>
      <c r="Q798" s="11"/>
      <c r="R798" s="17">
        <f t="shared" si="44"/>
        <v>1156.8879999999999</v>
      </c>
      <c r="S798" s="65"/>
    </row>
    <row r="799" spans="1:19" x14ac:dyDescent="0.25">
      <c r="A799" s="264"/>
      <c r="B799" s="244"/>
      <c r="C799" s="212"/>
      <c r="D799" s="212"/>
      <c r="E799" s="212"/>
      <c r="F799" s="212"/>
      <c r="G799" s="212"/>
      <c r="H799" s="212"/>
      <c r="I799" s="65" t="s">
        <v>56</v>
      </c>
      <c r="J799" s="65"/>
      <c r="K799" s="21" t="s">
        <v>382</v>
      </c>
      <c r="L799" s="16"/>
      <c r="M799" s="126">
        <v>5.5E-2</v>
      </c>
      <c r="N799" s="16"/>
      <c r="O799" s="16"/>
      <c r="P799" s="16"/>
      <c r="Q799" s="11"/>
      <c r="R799" s="17">
        <f t="shared" si="44"/>
        <v>5.5E-2</v>
      </c>
      <c r="S799" s="65"/>
    </row>
    <row r="800" spans="1:19" x14ac:dyDescent="0.25">
      <c r="A800" s="264"/>
      <c r="B800" s="244"/>
      <c r="C800" s="212"/>
      <c r="D800" s="212"/>
      <c r="E800" s="212"/>
      <c r="F800" s="212"/>
      <c r="G800" s="212"/>
      <c r="H800" s="212"/>
      <c r="I800" s="65" t="s">
        <v>56</v>
      </c>
      <c r="J800" s="65"/>
      <c r="K800" s="21" t="s">
        <v>251</v>
      </c>
      <c r="L800" s="16"/>
      <c r="M800" s="126"/>
      <c r="N800" s="126"/>
      <c r="O800" s="126">
        <v>8</v>
      </c>
      <c r="P800" s="126"/>
      <c r="Q800" s="11"/>
      <c r="R800" s="17">
        <f t="shared" si="44"/>
        <v>8</v>
      </c>
      <c r="S800" s="65"/>
    </row>
    <row r="801" spans="1:19" x14ac:dyDescent="0.25">
      <c r="A801" s="264"/>
      <c r="B801" s="244"/>
      <c r="C801" s="212"/>
      <c r="D801" s="212"/>
      <c r="E801" s="212"/>
      <c r="F801" s="212"/>
      <c r="G801" s="212"/>
      <c r="H801" s="212"/>
      <c r="I801" s="65" t="s">
        <v>56</v>
      </c>
      <c r="J801" s="65"/>
      <c r="K801" s="21" t="s">
        <v>274</v>
      </c>
      <c r="L801" s="16"/>
      <c r="M801" s="126"/>
      <c r="N801" s="126"/>
      <c r="O801" s="126">
        <v>82.756</v>
      </c>
      <c r="P801" s="126">
        <v>14.326000000000001</v>
      </c>
      <c r="Q801" s="11"/>
      <c r="R801" s="17">
        <f t="shared" si="44"/>
        <v>97.081999999999994</v>
      </c>
      <c r="S801" s="65"/>
    </row>
    <row r="802" spans="1:19" x14ac:dyDescent="0.25">
      <c r="A802" s="264"/>
      <c r="B802" s="244"/>
      <c r="C802" s="212"/>
      <c r="D802" s="212"/>
      <c r="E802" s="212"/>
      <c r="F802" s="212"/>
      <c r="G802" s="212"/>
      <c r="H802" s="212"/>
      <c r="I802" s="65" t="s">
        <v>56</v>
      </c>
      <c r="J802" s="65"/>
      <c r="K802" s="21" t="s">
        <v>275</v>
      </c>
      <c r="L802" s="16"/>
      <c r="M802" s="126"/>
      <c r="N802" s="126"/>
      <c r="O802" s="126">
        <v>23.13</v>
      </c>
      <c r="P802" s="126">
        <v>7.9260000000000002</v>
      </c>
      <c r="Q802" s="11"/>
      <c r="R802" s="17">
        <f t="shared" si="44"/>
        <v>31.055999999999997</v>
      </c>
      <c r="S802" s="65"/>
    </row>
    <row r="803" spans="1:19" x14ac:dyDescent="0.25">
      <c r="A803" s="264"/>
      <c r="B803" s="244"/>
      <c r="C803" s="212"/>
      <c r="D803" s="212"/>
      <c r="E803" s="212"/>
      <c r="F803" s="212"/>
      <c r="G803" s="212"/>
      <c r="H803" s="212"/>
      <c r="I803" s="65" t="s">
        <v>56</v>
      </c>
      <c r="J803" s="65"/>
      <c r="K803" s="21" t="s">
        <v>250</v>
      </c>
      <c r="L803" s="16"/>
      <c r="M803" s="126"/>
      <c r="N803" s="126">
        <v>5</v>
      </c>
      <c r="O803" s="126"/>
      <c r="P803" s="126"/>
      <c r="Q803" s="11"/>
      <c r="R803" s="17">
        <f t="shared" si="44"/>
        <v>5</v>
      </c>
      <c r="S803" s="65"/>
    </row>
    <row r="804" spans="1:19" x14ac:dyDescent="0.25">
      <c r="A804" s="264"/>
      <c r="B804" s="247"/>
      <c r="C804" s="212"/>
      <c r="D804" s="212"/>
      <c r="E804" s="212"/>
      <c r="F804" s="212"/>
      <c r="G804" s="212"/>
      <c r="H804" s="212"/>
      <c r="I804" s="65" t="s">
        <v>56</v>
      </c>
      <c r="J804" s="65"/>
      <c r="K804" s="21" t="s">
        <v>383</v>
      </c>
      <c r="L804" s="16"/>
      <c r="M804" s="126"/>
      <c r="N804" s="126">
        <v>3.4660000000000002</v>
      </c>
      <c r="O804" s="126"/>
      <c r="P804" s="126">
        <v>1.073</v>
      </c>
      <c r="Q804" s="11"/>
      <c r="R804" s="17">
        <f t="shared" si="44"/>
        <v>4.5389999999999997</v>
      </c>
      <c r="S804" s="65"/>
    </row>
    <row r="805" spans="1:19" x14ac:dyDescent="0.25">
      <c r="A805" s="264"/>
      <c r="B805" s="207" t="s">
        <v>384</v>
      </c>
      <c r="C805" s="212"/>
      <c r="D805" s="212"/>
      <c r="E805" s="212"/>
      <c r="F805" s="212"/>
      <c r="G805" s="212"/>
      <c r="H805" s="212"/>
      <c r="J805" s="65">
        <v>472</v>
      </c>
      <c r="K805" s="127" t="s">
        <v>385</v>
      </c>
      <c r="L805" s="16"/>
      <c r="M805" s="128">
        <v>2</v>
      </c>
      <c r="N805" s="128"/>
      <c r="O805" s="128"/>
      <c r="P805" s="16">
        <v>2.1000000000000001E-2</v>
      </c>
      <c r="Q805" s="11"/>
      <c r="R805" s="17">
        <f t="shared" si="44"/>
        <v>2.0209999999999999</v>
      </c>
      <c r="S805" s="65"/>
    </row>
    <row r="806" spans="1:19" x14ac:dyDescent="0.25">
      <c r="A806" s="264"/>
      <c r="B806" s="208"/>
      <c r="C806" s="212"/>
      <c r="D806" s="212"/>
      <c r="E806" s="212"/>
      <c r="F806" s="212"/>
      <c r="G806" s="212"/>
      <c r="H806" s="212"/>
      <c r="I806" s="65" t="s">
        <v>56</v>
      </c>
      <c r="J806" s="65"/>
      <c r="K806" s="127" t="s">
        <v>241</v>
      </c>
      <c r="L806" s="16"/>
      <c r="M806" s="128">
        <v>40.98</v>
      </c>
      <c r="N806" s="128">
        <v>59.488999999999997</v>
      </c>
      <c r="O806" s="128">
        <v>69.013000000000005</v>
      </c>
      <c r="P806" s="16">
        <v>119.82899999999999</v>
      </c>
      <c r="Q806" s="11"/>
      <c r="R806" s="17">
        <f t="shared" si="44"/>
        <v>289.31099999999998</v>
      </c>
      <c r="S806" s="65"/>
    </row>
    <row r="807" spans="1:19" x14ac:dyDescent="0.25">
      <c r="A807" s="264"/>
      <c r="B807" s="208"/>
      <c r="C807" s="212"/>
      <c r="D807" s="212"/>
      <c r="E807" s="212"/>
      <c r="F807" s="212"/>
      <c r="G807" s="212"/>
      <c r="H807" s="212"/>
      <c r="I807" s="65" t="s">
        <v>377</v>
      </c>
      <c r="J807" s="65"/>
      <c r="K807" s="127" t="s">
        <v>241</v>
      </c>
      <c r="L807" s="16"/>
      <c r="M807" s="128">
        <v>0.11700000000000001</v>
      </c>
      <c r="N807" s="128"/>
      <c r="O807" s="128"/>
      <c r="P807" s="16"/>
      <c r="Q807" s="11"/>
      <c r="R807" s="17">
        <f t="shared" si="44"/>
        <v>0.11700000000000001</v>
      </c>
      <c r="S807" s="65"/>
    </row>
    <row r="808" spans="1:19" x14ac:dyDescent="0.25">
      <c r="A808" s="264"/>
      <c r="B808" s="208"/>
      <c r="C808" s="212"/>
      <c r="D808" s="212"/>
      <c r="E808" s="212"/>
      <c r="F808" s="212"/>
      <c r="G808" s="212"/>
      <c r="H808" s="212"/>
      <c r="I808" s="65" t="s">
        <v>56</v>
      </c>
      <c r="J808" s="65"/>
      <c r="K808" s="127" t="s">
        <v>270</v>
      </c>
      <c r="L808" s="16"/>
      <c r="M808" s="128">
        <v>1.9</v>
      </c>
      <c r="N808" s="128"/>
      <c r="O808" s="128"/>
      <c r="P808" s="16"/>
      <c r="Q808" s="11"/>
      <c r="R808" s="17">
        <f t="shared" si="44"/>
        <v>1.9</v>
      </c>
      <c r="S808" s="65"/>
    </row>
    <row r="809" spans="1:19" x14ac:dyDescent="0.25">
      <c r="A809" s="264"/>
      <c r="B809" s="208"/>
      <c r="C809" s="212"/>
      <c r="D809" s="212"/>
      <c r="E809" s="212"/>
      <c r="F809" s="212"/>
      <c r="G809" s="212"/>
      <c r="H809" s="212"/>
      <c r="I809" s="65" t="s">
        <v>56</v>
      </c>
      <c r="J809" s="65"/>
      <c r="K809" s="127" t="s">
        <v>244</v>
      </c>
      <c r="L809" s="16"/>
      <c r="M809" s="128"/>
      <c r="N809" s="128"/>
      <c r="O809" s="128">
        <v>597.29999999999995</v>
      </c>
      <c r="P809" s="16">
        <v>62.923999999999999</v>
      </c>
      <c r="Q809" s="11"/>
      <c r="R809" s="17">
        <f t="shared" si="44"/>
        <v>660.22399999999993</v>
      </c>
      <c r="S809" s="65"/>
    </row>
    <row r="810" spans="1:19" x14ac:dyDescent="0.25">
      <c r="A810" s="264"/>
      <c r="B810" s="208"/>
      <c r="C810" s="212"/>
      <c r="D810" s="212"/>
      <c r="E810" s="212"/>
      <c r="F810" s="212"/>
      <c r="G810" s="212"/>
      <c r="H810" s="212"/>
      <c r="I810" s="65" t="s">
        <v>55</v>
      </c>
      <c r="J810" s="65"/>
      <c r="K810" s="127" t="s">
        <v>244</v>
      </c>
      <c r="L810" s="16"/>
      <c r="M810" s="128"/>
      <c r="N810" s="128"/>
      <c r="O810" s="126">
        <v>988.78599999999994</v>
      </c>
      <c r="P810" s="16"/>
      <c r="Q810" s="11"/>
      <c r="R810" s="17">
        <f t="shared" si="44"/>
        <v>988.78599999999994</v>
      </c>
      <c r="S810" s="65"/>
    </row>
    <row r="811" spans="1:19" x14ac:dyDescent="0.25">
      <c r="A811" s="264"/>
      <c r="B811" s="208"/>
      <c r="C811" s="212"/>
      <c r="D811" s="212"/>
      <c r="E811" s="212"/>
      <c r="F811" s="212"/>
      <c r="G811" s="212"/>
      <c r="H811" s="212"/>
      <c r="I811" s="65" t="s">
        <v>55</v>
      </c>
      <c r="J811" s="65"/>
      <c r="K811" s="127" t="s">
        <v>258</v>
      </c>
      <c r="L811" s="16"/>
      <c r="M811" s="126">
        <v>288.35199999999998</v>
      </c>
      <c r="N811" s="126">
        <v>270.10700000000003</v>
      </c>
      <c r="O811" s="126"/>
      <c r="P811" s="126">
        <v>400.99700000000001</v>
      </c>
      <c r="Q811" s="11"/>
      <c r="R811" s="17">
        <f t="shared" si="44"/>
        <v>959.45600000000013</v>
      </c>
      <c r="S811" s="65"/>
    </row>
    <row r="812" spans="1:19" x14ac:dyDescent="0.25">
      <c r="A812" s="264"/>
      <c r="B812" s="208"/>
      <c r="C812" s="212"/>
      <c r="D812" s="212"/>
      <c r="E812" s="212"/>
      <c r="F812" s="212"/>
      <c r="G812" s="212"/>
      <c r="H812" s="212"/>
      <c r="I812" s="65" t="s">
        <v>56</v>
      </c>
      <c r="J812" s="65"/>
      <c r="K812" s="127" t="s">
        <v>258</v>
      </c>
      <c r="L812" s="16"/>
      <c r="M812" s="126">
        <v>0.1</v>
      </c>
      <c r="N812" s="126">
        <v>93.076999999999998</v>
      </c>
      <c r="O812" s="126"/>
      <c r="P812" s="126">
        <v>432.55399999999997</v>
      </c>
      <c r="Q812" s="11"/>
      <c r="R812" s="17">
        <f t="shared" si="44"/>
        <v>525.73099999999999</v>
      </c>
      <c r="S812" s="65"/>
    </row>
    <row r="813" spans="1:19" x14ac:dyDescent="0.25">
      <c r="A813" s="264"/>
      <c r="B813" s="208"/>
      <c r="C813" s="212"/>
      <c r="D813" s="212"/>
      <c r="E813" s="212"/>
      <c r="F813" s="212"/>
      <c r="G813" s="212"/>
      <c r="H813" s="212"/>
      <c r="I813" s="65" t="s">
        <v>55</v>
      </c>
      <c r="J813" s="65"/>
      <c r="K813" s="127" t="s">
        <v>259</v>
      </c>
      <c r="L813" s="16"/>
      <c r="M813" s="126">
        <v>111.15</v>
      </c>
      <c r="N813" s="126"/>
      <c r="O813" s="126">
        <v>50</v>
      </c>
      <c r="P813" s="126"/>
      <c r="Q813" s="11"/>
      <c r="R813" s="17">
        <f t="shared" si="44"/>
        <v>161.15</v>
      </c>
      <c r="S813" s="65"/>
    </row>
    <row r="814" spans="1:19" x14ac:dyDescent="0.25">
      <c r="A814" s="264"/>
      <c r="B814" s="208"/>
      <c r="C814" s="212"/>
      <c r="D814" s="212"/>
      <c r="E814" s="212"/>
      <c r="F814" s="212"/>
      <c r="G814" s="212"/>
      <c r="H814" s="212"/>
      <c r="I814" s="65" t="s">
        <v>56</v>
      </c>
      <c r="J814" s="65"/>
      <c r="K814" s="127" t="s">
        <v>259</v>
      </c>
      <c r="L814" s="16"/>
      <c r="M814" s="126">
        <v>77.126999999999995</v>
      </c>
      <c r="N814" s="126">
        <v>75.400000000000006</v>
      </c>
      <c r="O814" s="126"/>
      <c r="P814" s="126"/>
      <c r="Q814" s="11"/>
      <c r="R814" s="17">
        <f t="shared" si="44"/>
        <v>152.52699999999999</v>
      </c>
      <c r="S814" s="65"/>
    </row>
    <row r="815" spans="1:19" x14ac:dyDescent="0.25">
      <c r="A815" s="264"/>
      <c r="B815" s="208"/>
      <c r="C815" s="212"/>
      <c r="D815" s="212"/>
      <c r="E815" s="212"/>
      <c r="F815" s="212"/>
      <c r="G815" s="212"/>
      <c r="H815" s="212"/>
      <c r="I815" s="65" t="s">
        <v>55</v>
      </c>
      <c r="J815" s="65"/>
      <c r="K815" s="127" t="s">
        <v>266</v>
      </c>
      <c r="L815" s="16"/>
      <c r="M815" s="128"/>
      <c r="N815" s="128"/>
      <c r="O815" s="126">
        <v>15.971</v>
      </c>
      <c r="P815" s="126">
        <v>69.427999999999997</v>
      </c>
      <c r="Q815" s="11"/>
      <c r="R815" s="17">
        <f t="shared" si="44"/>
        <v>85.399000000000001</v>
      </c>
      <c r="S815" s="65"/>
    </row>
    <row r="816" spans="1:19" x14ac:dyDescent="0.25">
      <c r="A816" s="264"/>
      <c r="B816" s="208"/>
      <c r="C816" s="212"/>
      <c r="D816" s="212"/>
      <c r="E816" s="212"/>
      <c r="F816" s="212"/>
      <c r="G816" s="212"/>
      <c r="H816" s="212"/>
      <c r="I816" s="65" t="s">
        <v>56</v>
      </c>
      <c r="J816" s="65"/>
      <c r="K816" s="127" t="s">
        <v>266</v>
      </c>
      <c r="L816" s="16"/>
      <c r="M816" s="128"/>
      <c r="N816" s="128"/>
      <c r="O816" s="126">
        <v>674.99599999999998</v>
      </c>
      <c r="P816" s="126"/>
      <c r="Q816" s="11"/>
      <c r="R816" s="17">
        <f t="shared" si="44"/>
        <v>674.99599999999998</v>
      </c>
      <c r="S816" s="65"/>
    </row>
    <row r="817" spans="1:19" x14ac:dyDescent="0.25">
      <c r="A817" s="264"/>
      <c r="B817" s="208"/>
      <c r="C817" s="212"/>
      <c r="D817" s="212"/>
      <c r="E817" s="212"/>
      <c r="F817" s="212"/>
      <c r="G817" s="212"/>
      <c r="H817" s="212"/>
      <c r="I817" s="65" t="s">
        <v>56</v>
      </c>
      <c r="J817" s="65"/>
      <c r="K817" s="127" t="s">
        <v>273</v>
      </c>
      <c r="L817" s="16"/>
      <c r="M817" s="126">
        <v>5</v>
      </c>
      <c r="N817" s="126">
        <v>5.0510000000000002</v>
      </c>
      <c r="O817" s="128"/>
      <c r="P817" s="16"/>
      <c r="Q817" s="11"/>
      <c r="R817" s="17">
        <f t="shared" si="44"/>
        <v>10.051</v>
      </c>
      <c r="S817" s="65"/>
    </row>
    <row r="818" spans="1:19" x14ac:dyDescent="0.25">
      <c r="A818" s="264"/>
      <c r="B818" s="208"/>
      <c r="C818" s="212"/>
      <c r="D818" s="212"/>
      <c r="E818" s="212"/>
      <c r="F818" s="212"/>
      <c r="G818" s="212"/>
      <c r="H818" s="212"/>
      <c r="I818" s="65" t="s">
        <v>56</v>
      </c>
      <c r="J818" s="65"/>
      <c r="K818" s="127" t="s">
        <v>245</v>
      </c>
      <c r="L818" s="16"/>
      <c r="M818" s="126">
        <v>5.4180000000000001</v>
      </c>
      <c r="N818" s="128"/>
      <c r="O818" s="128"/>
      <c r="P818" s="16"/>
      <c r="Q818" s="11"/>
      <c r="R818" s="17">
        <f t="shared" si="44"/>
        <v>5.4180000000000001</v>
      </c>
      <c r="S818" s="65"/>
    </row>
    <row r="819" spans="1:19" x14ac:dyDescent="0.25">
      <c r="A819" s="264"/>
      <c r="B819" s="208"/>
      <c r="C819" s="212"/>
      <c r="D819" s="212"/>
      <c r="E819" s="212"/>
      <c r="F819" s="212"/>
      <c r="G819" s="212"/>
      <c r="H819" s="212"/>
      <c r="I819" s="65" t="s">
        <v>55</v>
      </c>
      <c r="J819" s="65"/>
      <c r="K819" s="127" t="s">
        <v>245</v>
      </c>
      <c r="L819" s="16"/>
      <c r="M819" s="126"/>
      <c r="N819" s="126"/>
      <c r="O819" s="126">
        <v>50</v>
      </c>
      <c r="P819" s="126"/>
      <c r="Q819" s="11"/>
      <c r="R819" s="17">
        <f t="shared" si="44"/>
        <v>50</v>
      </c>
      <c r="S819" s="65"/>
    </row>
    <row r="820" spans="1:19" x14ac:dyDescent="0.25">
      <c r="A820" s="264"/>
      <c r="B820" s="208"/>
      <c r="C820" s="212"/>
      <c r="D820" s="212"/>
      <c r="E820" s="212"/>
      <c r="F820" s="212"/>
      <c r="G820" s="212"/>
      <c r="H820" s="212"/>
      <c r="I820" s="65" t="s">
        <v>56</v>
      </c>
      <c r="J820" s="65"/>
      <c r="K820" s="127" t="s">
        <v>264</v>
      </c>
      <c r="L820" s="16"/>
      <c r="M820" s="128"/>
      <c r="N820" s="126">
        <v>1E-3</v>
      </c>
      <c r="O820" s="126">
        <v>44.2</v>
      </c>
      <c r="P820" s="126">
        <v>1.5720000000000001</v>
      </c>
      <c r="Q820" s="11"/>
      <c r="R820" s="17">
        <f t="shared" si="44"/>
        <v>45.773000000000003</v>
      </c>
      <c r="S820" s="65"/>
    </row>
    <row r="821" spans="1:19" x14ac:dyDescent="0.25">
      <c r="A821" s="264"/>
      <c r="B821" s="208"/>
      <c r="C821" s="212"/>
      <c r="D821" s="212"/>
      <c r="E821" s="212"/>
      <c r="F821" s="212"/>
      <c r="G821" s="212"/>
      <c r="H821" s="212"/>
      <c r="I821" s="65" t="s">
        <v>56</v>
      </c>
      <c r="J821" s="65"/>
      <c r="K821" s="127" t="s">
        <v>246</v>
      </c>
      <c r="L821" s="16"/>
      <c r="M821" s="126">
        <v>2.407</v>
      </c>
      <c r="N821" s="126"/>
      <c r="O821" s="126">
        <v>2.931</v>
      </c>
      <c r="P821" s="126">
        <v>247.5</v>
      </c>
      <c r="Q821" s="11"/>
      <c r="R821" s="17">
        <f t="shared" si="44"/>
        <v>252.83799999999999</v>
      </c>
      <c r="S821" s="65"/>
    </row>
    <row r="822" spans="1:19" x14ac:dyDescent="0.25">
      <c r="A822" s="264"/>
      <c r="B822" s="208"/>
      <c r="C822" s="212"/>
      <c r="D822" s="212"/>
      <c r="E822" s="212"/>
      <c r="F822" s="212"/>
      <c r="G822" s="212"/>
      <c r="H822" s="212"/>
      <c r="I822" s="65" t="s">
        <v>56</v>
      </c>
      <c r="J822" s="65"/>
      <c r="K822" s="127" t="s">
        <v>386</v>
      </c>
      <c r="L822" s="16"/>
      <c r="M822" s="126"/>
      <c r="N822" s="126"/>
      <c r="O822" s="126">
        <v>135.07599999999999</v>
      </c>
      <c r="P822" s="126">
        <v>0.78600000000000003</v>
      </c>
      <c r="Q822" s="11"/>
      <c r="R822" s="17">
        <f t="shared" si="44"/>
        <v>135.86199999999999</v>
      </c>
      <c r="S822" s="65"/>
    </row>
    <row r="823" spans="1:19" x14ac:dyDescent="0.25">
      <c r="A823" s="264"/>
      <c r="B823" s="208"/>
      <c r="C823" s="212"/>
      <c r="D823" s="212"/>
      <c r="E823" s="212"/>
      <c r="F823" s="212"/>
      <c r="G823" s="212"/>
      <c r="H823" s="212"/>
      <c r="I823" s="65" t="s">
        <v>55</v>
      </c>
      <c r="J823" s="65"/>
      <c r="K823" s="127" t="s">
        <v>386</v>
      </c>
      <c r="L823" s="16"/>
      <c r="M823" s="126"/>
      <c r="N823" s="126"/>
      <c r="O823" s="126">
        <v>1038.6130000000001</v>
      </c>
      <c r="P823" s="126">
        <v>77.454999999999998</v>
      </c>
      <c r="Q823" s="11"/>
      <c r="R823" s="17">
        <f t="shared" si="44"/>
        <v>1116.068</v>
      </c>
      <c r="S823" s="65"/>
    </row>
    <row r="824" spans="1:19" x14ac:dyDescent="0.25">
      <c r="A824" s="264"/>
      <c r="B824" s="208"/>
      <c r="C824" s="212"/>
      <c r="D824" s="212"/>
      <c r="E824" s="212"/>
      <c r="F824" s="212"/>
      <c r="G824" s="212"/>
      <c r="H824" s="212"/>
      <c r="I824" s="65" t="s">
        <v>56</v>
      </c>
      <c r="J824" s="65"/>
      <c r="K824" s="127" t="s">
        <v>272</v>
      </c>
      <c r="L824" s="16"/>
      <c r="M824" s="126">
        <v>4</v>
      </c>
      <c r="N824" s="126">
        <v>3.6840000000000002</v>
      </c>
      <c r="O824" s="126">
        <v>864.67700000000002</v>
      </c>
      <c r="P824" s="126">
        <v>865.23199999999997</v>
      </c>
      <c r="Q824" s="11"/>
      <c r="R824" s="17">
        <f t="shared" si="44"/>
        <v>1737.5929999999998</v>
      </c>
      <c r="S824" s="65"/>
    </row>
    <row r="825" spans="1:19" x14ac:dyDescent="0.25">
      <c r="A825" s="264"/>
      <c r="B825" s="208"/>
      <c r="C825" s="212"/>
      <c r="D825" s="212"/>
      <c r="E825" s="212"/>
      <c r="F825" s="212"/>
      <c r="G825" s="212"/>
      <c r="H825" s="212"/>
      <c r="I825" s="65" t="s">
        <v>56</v>
      </c>
      <c r="J825" s="65"/>
      <c r="K825" s="127" t="s">
        <v>387</v>
      </c>
      <c r="L825" s="16"/>
      <c r="M825" s="126"/>
      <c r="N825" s="126"/>
      <c r="O825" s="126">
        <v>331.34100000000001</v>
      </c>
      <c r="P825" s="126"/>
      <c r="Q825" s="11"/>
      <c r="R825" s="17">
        <f t="shared" si="44"/>
        <v>331.34100000000001</v>
      </c>
      <c r="S825" s="65"/>
    </row>
    <row r="826" spans="1:19" x14ac:dyDescent="0.25">
      <c r="A826" s="264"/>
      <c r="B826" s="208"/>
      <c r="C826" s="212"/>
      <c r="D826" s="212"/>
      <c r="E826" s="212"/>
      <c r="F826" s="212"/>
      <c r="G826" s="212"/>
      <c r="H826" s="212"/>
      <c r="I826" s="65" t="s">
        <v>55</v>
      </c>
      <c r="J826" s="65"/>
      <c r="K826" s="127" t="s">
        <v>256</v>
      </c>
      <c r="L826" s="16"/>
      <c r="M826" s="126"/>
      <c r="N826" s="126"/>
      <c r="O826" s="126"/>
      <c r="P826" s="126">
        <v>357.81599999999997</v>
      </c>
      <c r="Q826" s="11"/>
      <c r="R826" s="17">
        <f t="shared" si="44"/>
        <v>357.81599999999997</v>
      </c>
      <c r="S826" s="65"/>
    </row>
    <row r="827" spans="1:19" x14ac:dyDescent="0.25">
      <c r="A827" s="264"/>
      <c r="B827" s="208"/>
      <c r="C827" s="212"/>
      <c r="D827" s="212"/>
      <c r="E827" s="212"/>
      <c r="F827" s="212"/>
      <c r="G827" s="212"/>
      <c r="H827" s="212"/>
      <c r="I827" s="65" t="s">
        <v>55</v>
      </c>
      <c r="J827" s="65"/>
      <c r="K827" s="127" t="s">
        <v>388</v>
      </c>
      <c r="L827" s="16"/>
      <c r="M827" s="126"/>
      <c r="N827" s="126">
        <v>1056</v>
      </c>
      <c r="O827" s="126">
        <v>228.84299999999999</v>
      </c>
      <c r="P827" s="126"/>
      <c r="Q827" s="11"/>
      <c r="R827" s="17">
        <f t="shared" si="44"/>
        <v>1284.8430000000001</v>
      </c>
      <c r="S827" s="65"/>
    </row>
    <row r="828" spans="1:19" x14ac:dyDescent="0.25">
      <c r="A828" s="264"/>
      <c r="B828" s="208"/>
      <c r="C828" s="212"/>
      <c r="D828" s="212"/>
      <c r="E828" s="212"/>
      <c r="F828" s="212"/>
      <c r="G828" s="212"/>
      <c r="H828" s="212"/>
      <c r="I828" s="65" t="s">
        <v>56</v>
      </c>
      <c r="J828" s="65"/>
      <c r="K828" s="127" t="s">
        <v>388</v>
      </c>
      <c r="L828" s="16"/>
      <c r="M828" s="126"/>
      <c r="N828" s="126"/>
      <c r="O828" s="126">
        <v>1953.2819999999999</v>
      </c>
      <c r="P828" s="126"/>
      <c r="Q828" s="11"/>
      <c r="R828" s="17">
        <f t="shared" si="44"/>
        <v>1953.2819999999999</v>
      </c>
      <c r="S828" s="65"/>
    </row>
    <row r="829" spans="1:19" x14ac:dyDescent="0.25">
      <c r="A829" s="264"/>
      <c r="B829" s="208"/>
      <c r="C829" s="212"/>
      <c r="D829" s="212"/>
      <c r="E829" s="212"/>
      <c r="F829" s="212"/>
      <c r="G829" s="212"/>
      <c r="H829" s="212"/>
      <c r="I829" s="65" t="s">
        <v>56</v>
      </c>
      <c r="J829" s="65"/>
      <c r="K829" s="127" t="s">
        <v>383</v>
      </c>
      <c r="L829" s="16"/>
      <c r="M829" s="126">
        <v>48.581000000000003</v>
      </c>
      <c r="N829" s="126">
        <v>0.66100000000000003</v>
      </c>
      <c r="O829" s="126"/>
      <c r="P829" s="126">
        <v>4.2619999999999996</v>
      </c>
      <c r="Q829" s="11"/>
      <c r="R829" s="17">
        <f t="shared" si="44"/>
        <v>53.504000000000005</v>
      </c>
      <c r="S829" s="65"/>
    </row>
    <row r="830" spans="1:19" x14ac:dyDescent="0.25">
      <c r="A830" s="264"/>
      <c r="B830" s="243" t="s">
        <v>389</v>
      </c>
      <c r="C830" s="212"/>
      <c r="D830" s="212"/>
      <c r="E830" s="212"/>
      <c r="F830" s="212"/>
      <c r="G830" s="212"/>
      <c r="H830" s="212"/>
      <c r="I830" s="77" t="s">
        <v>55</v>
      </c>
      <c r="J830" s="65" t="s">
        <v>390</v>
      </c>
      <c r="K830" s="21" t="s">
        <v>241</v>
      </c>
      <c r="L830" s="16"/>
      <c r="M830" s="16">
        <v>1</v>
      </c>
      <c r="N830" s="16"/>
      <c r="O830" s="16">
        <v>0.151</v>
      </c>
      <c r="P830" s="16">
        <v>0.1</v>
      </c>
      <c r="Q830" s="11"/>
      <c r="R830" s="17">
        <f t="shared" si="44"/>
        <v>1.2510000000000001</v>
      </c>
      <c r="S830" s="65"/>
    </row>
    <row r="831" spans="1:19" x14ac:dyDescent="0.25">
      <c r="A831" s="264"/>
      <c r="B831" s="244"/>
      <c r="C831" s="212"/>
      <c r="D831" s="212"/>
      <c r="E831" s="212"/>
      <c r="F831" s="212"/>
      <c r="G831" s="212"/>
      <c r="H831" s="212"/>
      <c r="I831" s="77" t="s">
        <v>56</v>
      </c>
      <c r="J831" s="65"/>
      <c r="K831" s="21" t="s">
        <v>241</v>
      </c>
      <c r="L831" s="16"/>
      <c r="M831" s="16">
        <v>35.5</v>
      </c>
      <c r="N831" s="16">
        <v>54.667000000000002</v>
      </c>
      <c r="O831" s="16">
        <v>65.33</v>
      </c>
      <c r="P831" s="16">
        <v>53.4</v>
      </c>
      <c r="Q831" s="11"/>
      <c r="R831" s="17">
        <f t="shared" si="44"/>
        <v>208.89700000000002</v>
      </c>
      <c r="S831" s="65"/>
    </row>
    <row r="832" spans="1:19" x14ac:dyDescent="0.25">
      <c r="A832" s="264"/>
      <c r="B832" s="244"/>
      <c r="C832" s="212"/>
      <c r="D832" s="212"/>
      <c r="E832" s="212"/>
      <c r="F832" s="212"/>
      <c r="G832" s="212"/>
      <c r="H832" s="212"/>
      <c r="I832" s="77" t="s">
        <v>60</v>
      </c>
      <c r="J832" s="65"/>
      <c r="K832" s="21" t="s">
        <v>241</v>
      </c>
      <c r="L832" s="16"/>
      <c r="M832" s="16">
        <v>0.86099999999999999</v>
      </c>
      <c r="N832" s="16"/>
      <c r="O832" s="16"/>
      <c r="P832" s="16"/>
      <c r="Q832" s="11"/>
      <c r="R832" s="17">
        <f t="shared" si="44"/>
        <v>0.86099999999999999</v>
      </c>
      <c r="S832" s="65"/>
    </row>
    <row r="833" spans="1:19" x14ac:dyDescent="0.25">
      <c r="A833" s="264"/>
      <c r="B833" s="244"/>
      <c r="C833" s="212"/>
      <c r="D833" s="212"/>
      <c r="E833" s="212"/>
      <c r="F833" s="212"/>
      <c r="G833" s="212"/>
      <c r="H833" s="212"/>
      <c r="I833" s="77" t="s">
        <v>55</v>
      </c>
      <c r="J833" s="65"/>
      <c r="K833" s="21" t="s">
        <v>270</v>
      </c>
      <c r="L833" s="16"/>
      <c r="M833" s="16"/>
      <c r="N833" s="16"/>
      <c r="O833" s="16"/>
      <c r="P833" s="16"/>
      <c r="Q833" s="11"/>
      <c r="R833" s="17">
        <f t="shared" si="44"/>
        <v>0</v>
      </c>
      <c r="S833" s="65"/>
    </row>
    <row r="834" spans="1:19" x14ac:dyDescent="0.25">
      <c r="A834" s="264"/>
      <c r="B834" s="244"/>
      <c r="C834" s="212"/>
      <c r="D834" s="212"/>
      <c r="E834" s="212"/>
      <c r="F834" s="212"/>
      <c r="G834" s="212"/>
      <c r="H834" s="212"/>
      <c r="I834" s="77" t="s">
        <v>56</v>
      </c>
      <c r="J834" s="65"/>
      <c r="K834" s="21" t="s">
        <v>270</v>
      </c>
      <c r="L834" s="16"/>
      <c r="M834" s="16"/>
      <c r="N834" s="16">
        <v>0.5</v>
      </c>
      <c r="O834" s="16"/>
      <c r="P834" s="16"/>
      <c r="Q834" s="11"/>
      <c r="R834" s="17">
        <f t="shared" si="44"/>
        <v>0.5</v>
      </c>
      <c r="S834" s="65"/>
    </row>
    <row r="835" spans="1:19" x14ac:dyDescent="0.25">
      <c r="A835" s="264"/>
      <c r="B835" s="244"/>
      <c r="C835" s="212"/>
      <c r="D835" s="212"/>
      <c r="E835" s="212"/>
      <c r="F835" s="212"/>
      <c r="G835" s="212"/>
      <c r="H835" s="212"/>
      <c r="I835" s="77" t="s">
        <v>377</v>
      </c>
      <c r="J835" s="65"/>
      <c r="K835" s="21" t="s">
        <v>270</v>
      </c>
      <c r="L835" s="16"/>
      <c r="M835" s="16"/>
      <c r="N835" s="16"/>
      <c r="O835" s="16"/>
      <c r="P835" s="16"/>
      <c r="Q835" s="11"/>
      <c r="R835" s="17">
        <f t="shared" si="44"/>
        <v>0</v>
      </c>
      <c r="S835" s="65"/>
    </row>
    <row r="836" spans="1:19" x14ac:dyDescent="0.25">
      <c r="A836" s="264"/>
      <c r="B836" s="244"/>
      <c r="C836" s="212"/>
      <c r="D836" s="212"/>
      <c r="E836" s="212"/>
      <c r="F836" s="212"/>
      <c r="G836" s="212"/>
      <c r="H836" s="212"/>
      <c r="I836" s="77" t="s">
        <v>56</v>
      </c>
      <c r="J836" s="65"/>
      <c r="K836" s="21" t="s">
        <v>258</v>
      </c>
      <c r="L836" s="16"/>
      <c r="M836" s="16">
        <v>2.2999999999999998</v>
      </c>
      <c r="N836" s="16">
        <v>0.5</v>
      </c>
      <c r="O836" s="16">
        <v>0.6</v>
      </c>
      <c r="P836" s="16"/>
      <c r="Q836" s="11"/>
      <c r="R836" s="17">
        <f t="shared" si="44"/>
        <v>3.4</v>
      </c>
      <c r="S836" s="65"/>
    </row>
    <row r="837" spans="1:19" x14ac:dyDescent="0.25">
      <c r="A837" s="264"/>
      <c r="B837" s="247"/>
      <c r="C837" s="212"/>
      <c r="D837" s="212"/>
      <c r="E837" s="212"/>
      <c r="F837" s="212"/>
      <c r="G837" s="212"/>
      <c r="H837" s="212"/>
      <c r="I837" s="77" t="s">
        <v>56</v>
      </c>
      <c r="J837" s="65"/>
      <c r="K837" s="21" t="s">
        <v>250</v>
      </c>
      <c r="L837" s="16"/>
      <c r="M837" s="16"/>
      <c r="N837" s="16">
        <v>1.7</v>
      </c>
      <c r="O837" s="16"/>
      <c r="P837" s="16">
        <v>12</v>
      </c>
      <c r="Q837" s="11"/>
      <c r="R837" s="17">
        <f t="shared" si="44"/>
        <v>13.7</v>
      </c>
      <c r="S837" s="65"/>
    </row>
    <row r="838" spans="1:19" x14ac:dyDescent="0.25">
      <c r="A838" s="264"/>
      <c r="B838" s="243" t="s">
        <v>391</v>
      </c>
      <c r="C838" s="212"/>
      <c r="D838" s="212"/>
      <c r="E838" s="212"/>
      <c r="F838" s="212"/>
      <c r="G838" s="212"/>
      <c r="H838" s="212"/>
      <c r="I838" s="77" t="s">
        <v>55</v>
      </c>
      <c r="J838" s="65">
        <v>122</v>
      </c>
      <c r="K838" s="21" t="s">
        <v>241</v>
      </c>
      <c r="L838" s="16"/>
      <c r="M838" s="16">
        <v>1.5</v>
      </c>
      <c r="N838" s="16"/>
      <c r="O838" s="16">
        <v>0.17100000000000001</v>
      </c>
      <c r="P838" s="16">
        <v>0.13100000000000001</v>
      </c>
      <c r="Q838" s="11"/>
      <c r="R838" s="17">
        <f t="shared" si="44"/>
        <v>1.802</v>
      </c>
      <c r="S838" s="65"/>
    </row>
    <row r="839" spans="1:19" x14ac:dyDescent="0.25">
      <c r="A839" s="264"/>
      <c r="B839" s="244"/>
      <c r="C839" s="212"/>
      <c r="D839" s="212"/>
      <c r="E839" s="212"/>
      <c r="F839" s="212"/>
      <c r="G839" s="212"/>
      <c r="H839" s="212"/>
      <c r="I839" s="77" t="s">
        <v>56</v>
      </c>
      <c r="J839" s="65"/>
      <c r="K839" s="21" t="s">
        <v>241</v>
      </c>
      <c r="L839" s="16"/>
      <c r="M839" s="16">
        <v>285.39999999999998</v>
      </c>
      <c r="N839" s="16">
        <v>312.22899999999998</v>
      </c>
      <c r="O839" s="16">
        <v>367.60500000000002</v>
      </c>
      <c r="P839" s="16">
        <v>290.8</v>
      </c>
      <c r="Q839" s="11"/>
      <c r="R839" s="17">
        <f t="shared" si="44"/>
        <v>1256.0339999999999</v>
      </c>
      <c r="S839" s="65"/>
    </row>
    <row r="840" spans="1:19" x14ac:dyDescent="0.25">
      <c r="A840" s="264"/>
      <c r="B840" s="244"/>
      <c r="C840" s="212"/>
      <c r="D840" s="212"/>
      <c r="E840" s="212"/>
      <c r="F840" s="212"/>
      <c r="G840" s="212"/>
      <c r="H840" s="212"/>
      <c r="I840" s="77" t="s">
        <v>60</v>
      </c>
      <c r="J840" s="65"/>
      <c r="K840" s="21" t="s">
        <v>241</v>
      </c>
      <c r="L840" s="16"/>
      <c r="M840" s="16">
        <v>7.2560000000000002</v>
      </c>
      <c r="N840" s="16"/>
      <c r="O840" s="16"/>
      <c r="P840" s="16"/>
      <c r="Q840" s="11"/>
      <c r="R840" s="17">
        <f t="shared" si="44"/>
        <v>7.2560000000000002</v>
      </c>
      <c r="S840" s="65"/>
    </row>
    <row r="841" spans="1:19" x14ac:dyDescent="0.25">
      <c r="A841" s="264"/>
      <c r="B841" s="244"/>
      <c r="C841" s="212"/>
      <c r="D841" s="212"/>
      <c r="E841" s="212"/>
      <c r="F841" s="212"/>
      <c r="G841" s="212"/>
      <c r="H841" s="212"/>
      <c r="I841" s="77" t="s">
        <v>56</v>
      </c>
      <c r="J841" s="65"/>
      <c r="K841" s="21" t="s">
        <v>270</v>
      </c>
      <c r="L841" s="16"/>
      <c r="M841" s="16">
        <v>12.074</v>
      </c>
      <c r="N841" s="16">
        <v>14.183999999999999</v>
      </c>
      <c r="O841" s="16">
        <v>50.7</v>
      </c>
      <c r="P841" s="16">
        <v>9.3000000000000007</v>
      </c>
      <c r="Q841" s="11"/>
      <c r="R841" s="17">
        <f t="shared" si="44"/>
        <v>86.257999999999996</v>
      </c>
      <c r="S841" s="65"/>
    </row>
    <row r="842" spans="1:19" x14ac:dyDescent="0.25">
      <c r="A842" s="264"/>
      <c r="B842" s="244"/>
      <c r="C842" s="212"/>
      <c r="D842" s="212"/>
      <c r="E842" s="212"/>
      <c r="F842" s="212"/>
      <c r="G842" s="212"/>
      <c r="H842" s="212"/>
      <c r="I842" s="77" t="s">
        <v>56</v>
      </c>
      <c r="J842" s="65"/>
      <c r="K842" s="21" t="s">
        <v>268</v>
      </c>
      <c r="L842" s="16"/>
      <c r="M842" s="16">
        <v>5.2</v>
      </c>
      <c r="N842" s="16">
        <v>4.4779999999999998</v>
      </c>
      <c r="O842" s="16">
        <v>5</v>
      </c>
      <c r="P842" s="16">
        <v>8.25</v>
      </c>
      <c r="Q842" s="11"/>
      <c r="R842" s="17">
        <f t="shared" si="44"/>
        <v>22.928000000000001</v>
      </c>
      <c r="S842" s="65"/>
    </row>
    <row r="843" spans="1:19" x14ac:dyDescent="0.25">
      <c r="A843" s="264"/>
      <c r="B843" s="244"/>
      <c r="C843" s="212"/>
      <c r="D843" s="212"/>
      <c r="E843" s="212"/>
      <c r="F843" s="212"/>
      <c r="G843" s="212"/>
      <c r="H843" s="212"/>
      <c r="I843" s="77" t="s">
        <v>55</v>
      </c>
      <c r="J843" s="65"/>
      <c r="K843" s="21" t="s">
        <v>269</v>
      </c>
      <c r="L843" s="16"/>
      <c r="M843" s="16">
        <v>0.5</v>
      </c>
      <c r="N843" s="16"/>
      <c r="O843" s="45"/>
      <c r="P843" s="16"/>
      <c r="Q843" s="11"/>
      <c r="R843" s="17">
        <f t="shared" si="44"/>
        <v>0.5</v>
      </c>
      <c r="S843" s="65"/>
    </row>
    <row r="844" spans="1:19" x14ac:dyDescent="0.25">
      <c r="A844" s="264"/>
      <c r="B844" s="244"/>
      <c r="C844" s="212"/>
      <c r="D844" s="212"/>
      <c r="E844" s="212"/>
      <c r="F844" s="212"/>
      <c r="G844" s="212"/>
      <c r="H844" s="212"/>
      <c r="I844" s="77" t="s">
        <v>56</v>
      </c>
      <c r="J844" s="65"/>
      <c r="K844" s="21" t="s">
        <v>269</v>
      </c>
      <c r="L844" s="16"/>
      <c r="M844" s="16">
        <v>6.9420000000000002</v>
      </c>
      <c r="N844" s="16">
        <v>14.122</v>
      </c>
      <c r="O844" s="16">
        <v>16.600000000000001</v>
      </c>
      <c r="P844" s="16">
        <v>12.2</v>
      </c>
      <c r="Q844" s="11"/>
      <c r="R844" s="17">
        <f t="shared" si="44"/>
        <v>49.864000000000004</v>
      </c>
      <c r="S844" s="65"/>
    </row>
    <row r="845" spans="1:19" x14ac:dyDescent="0.25">
      <c r="A845" s="264"/>
      <c r="B845" s="247"/>
      <c r="C845" s="212"/>
      <c r="D845" s="212"/>
      <c r="E845" s="212"/>
      <c r="F845" s="212"/>
      <c r="G845" s="212"/>
      <c r="H845" s="212"/>
      <c r="I845" s="77" t="s">
        <v>60</v>
      </c>
      <c r="J845" s="65"/>
      <c r="K845" s="21" t="s">
        <v>269</v>
      </c>
      <c r="L845" s="16"/>
      <c r="M845" s="16">
        <v>0.27600000000000002</v>
      </c>
      <c r="N845" s="16"/>
      <c r="O845" s="16"/>
      <c r="P845" s="16"/>
      <c r="Q845" s="11"/>
      <c r="R845" s="17">
        <f t="shared" si="44"/>
        <v>0.27600000000000002</v>
      </c>
      <c r="S845" s="65"/>
    </row>
    <row r="846" spans="1:19" x14ac:dyDescent="0.25">
      <c r="A846" s="264"/>
      <c r="B846" s="242" t="s">
        <v>392</v>
      </c>
      <c r="C846" s="212"/>
      <c r="D846" s="212"/>
      <c r="E846" s="212"/>
      <c r="F846" s="212"/>
      <c r="G846" s="212"/>
      <c r="H846" s="212"/>
      <c r="I846" s="65" t="s">
        <v>55</v>
      </c>
      <c r="J846" s="65">
        <v>458</v>
      </c>
      <c r="K846" s="21" t="s">
        <v>241</v>
      </c>
      <c r="L846" s="16"/>
      <c r="M846" s="126">
        <v>1</v>
      </c>
      <c r="N846" s="129"/>
      <c r="O846" s="129"/>
      <c r="P846" s="126">
        <v>1.7999999999999999E-2</v>
      </c>
      <c r="Q846" s="11"/>
      <c r="R846" s="17">
        <f t="shared" si="44"/>
        <v>1.018</v>
      </c>
      <c r="S846" s="65"/>
    </row>
    <row r="847" spans="1:19" x14ac:dyDescent="0.25">
      <c r="A847" s="264"/>
      <c r="B847" s="242"/>
      <c r="C847" s="212"/>
      <c r="D847" s="212"/>
      <c r="E847" s="212"/>
      <c r="F847" s="212"/>
      <c r="G847" s="212"/>
      <c r="H847" s="212"/>
      <c r="I847" s="65" t="s">
        <v>56</v>
      </c>
      <c r="J847" s="65"/>
      <c r="K847" s="21" t="s">
        <v>241</v>
      </c>
      <c r="L847" s="16"/>
      <c r="M847" s="126">
        <v>60.015000000000001</v>
      </c>
      <c r="N847" s="126">
        <v>71.569999999999993</v>
      </c>
      <c r="O847" s="126">
        <v>104.31100000000001</v>
      </c>
      <c r="P847" s="126">
        <v>70.5</v>
      </c>
      <c r="Q847" s="11"/>
      <c r="R847" s="17">
        <f t="shared" si="44"/>
        <v>306.39599999999996</v>
      </c>
      <c r="S847" s="65"/>
    </row>
    <row r="848" spans="1:19" x14ac:dyDescent="0.25">
      <c r="A848" s="264"/>
      <c r="B848" s="242"/>
      <c r="C848" s="212"/>
      <c r="D848" s="212"/>
      <c r="E848" s="212"/>
      <c r="F848" s="212"/>
      <c r="G848" s="212"/>
      <c r="H848" s="212"/>
      <c r="I848" s="65" t="s">
        <v>377</v>
      </c>
      <c r="J848" s="65"/>
      <c r="K848" s="21" t="s">
        <v>241</v>
      </c>
      <c r="L848" s="16"/>
      <c r="M848" s="126">
        <v>2.3010000000000002</v>
      </c>
      <c r="N848" s="126"/>
      <c r="O848" s="126"/>
      <c r="P848" s="126"/>
      <c r="Q848" s="11"/>
      <c r="R848" s="17">
        <f t="shared" si="44"/>
        <v>2.3010000000000002</v>
      </c>
      <c r="S848" s="65"/>
    </row>
    <row r="849" spans="1:19" x14ac:dyDescent="0.25">
      <c r="A849" s="264"/>
      <c r="B849" s="242"/>
      <c r="C849" s="212"/>
      <c r="D849" s="212"/>
      <c r="E849" s="212"/>
      <c r="F849" s="212"/>
      <c r="G849" s="212"/>
      <c r="H849" s="212"/>
      <c r="I849" s="65" t="s">
        <v>56</v>
      </c>
      <c r="J849" s="65"/>
      <c r="K849" s="21" t="s">
        <v>265</v>
      </c>
      <c r="L849" s="16"/>
      <c r="M849" s="126">
        <v>10.201000000000001</v>
      </c>
      <c r="N849" s="126">
        <v>19.753</v>
      </c>
      <c r="O849" s="126"/>
      <c r="P849" s="126"/>
      <c r="Q849" s="11"/>
      <c r="R849" s="17">
        <f t="shared" si="44"/>
        <v>29.954000000000001</v>
      </c>
      <c r="S849" s="65"/>
    </row>
    <row r="850" spans="1:19" x14ac:dyDescent="0.25">
      <c r="A850" s="264"/>
      <c r="B850" s="242"/>
      <c r="C850" s="212"/>
      <c r="D850" s="212"/>
      <c r="E850" s="212"/>
      <c r="F850" s="212"/>
      <c r="G850" s="212"/>
      <c r="H850" s="212"/>
      <c r="I850" s="65" t="s">
        <v>56</v>
      </c>
      <c r="J850" s="65"/>
      <c r="K850" s="21" t="s">
        <v>264</v>
      </c>
      <c r="L850" s="16"/>
      <c r="M850" s="126"/>
      <c r="N850" s="126">
        <v>0.26400000000000001</v>
      </c>
      <c r="O850" s="126">
        <v>2.6920000000000002</v>
      </c>
      <c r="P850" s="126">
        <v>5.9050000000000002</v>
      </c>
      <c r="Q850" s="11"/>
      <c r="R850" s="17">
        <f t="shared" si="44"/>
        <v>8.8610000000000007</v>
      </c>
      <c r="S850" s="65"/>
    </row>
    <row r="851" spans="1:19" x14ac:dyDescent="0.25">
      <c r="A851" s="264"/>
      <c r="B851" s="242"/>
      <c r="C851" s="212"/>
      <c r="D851" s="212"/>
      <c r="E851" s="212"/>
      <c r="F851" s="212"/>
      <c r="G851" s="212"/>
      <c r="H851" s="212"/>
      <c r="I851" s="65" t="s">
        <v>55</v>
      </c>
      <c r="J851" s="65"/>
      <c r="K851" s="21" t="s">
        <v>246</v>
      </c>
      <c r="L851" s="16"/>
      <c r="M851" s="126">
        <v>97.778000000000006</v>
      </c>
      <c r="N851" s="126"/>
      <c r="O851" s="126"/>
      <c r="P851" s="126"/>
      <c r="Q851" s="11"/>
      <c r="R851" s="17">
        <f t="shared" si="44"/>
        <v>97.778000000000006</v>
      </c>
      <c r="S851" s="65"/>
    </row>
    <row r="852" spans="1:19" x14ac:dyDescent="0.25">
      <c r="A852" s="264"/>
      <c r="B852" s="242"/>
      <c r="C852" s="212"/>
      <c r="D852" s="212"/>
      <c r="E852" s="212"/>
      <c r="F852" s="212"/>
      <c r="G852" s="212"/>
      <c r="H852" s="212"/>
      <c r="I852" s="65" t="s">
        <v>56</v>
      </c>
      <c r="J852" s="65"/>
      <c r="K852" s="21" t="s">
        <v>246</v>
      </c>
      <c r="L852" s="16"/>
      <c r="M852" s="126">
        <v>8.6890000000000001</v>
      </c>
      <c r="N852" s="126">
        <v>6.1420000000000003</v>
      </c>
      <c r="O852" s="126">
        <v>2.9980000000000002</v>
      </c>
      <c r="P852" s="126">
        <v>8.3089999999999993</v>
      </c>
      <c r="Q852" s="11"/>
      <c r="R852" s="17">
        <f t="shared" si="44"/>
        <v>26.137999999999998</v>
      </c>
      <c r="S852" s="65"/>
    </row>
    <row r="853" spans="1:19" x14ac:dyDescent="0.25">
      <c r="A853" s="264"/>
      <c r="B853" s="242"/>
      <c r="C853" s="212"/>
      <c r="D853" s="212"/>
      <c r="E853" s="212"/>
      <c r="F853" s="212"/>
      <c r="G853" s="212"/>
      <c r="H853" s="212"/>
      <c r="I853" s="65" t="s">
        <v>56</v>
      </c>
      <c r="J853" s="65"/>
      <c r="K853" s="21" t="s">
        <v>382</v>
      </c>
      <c r="L853" s="16"/>
      <c r="M853" s="126">
        <v>38.665999999999997</v>
      </c>
      <c r="N853" s="126">
        <v>7.234</v>
      </c>
      <c r="O853" s="126">
        <v>109.19</v>
      </c>
      <c r="P853" s="126">
        <v>6.15</v>
      </c>
      <c r="Q853" s="11"/>
      <c r="R853" s="17">
        <f t="shared" si="44"/>
        <v>161.24</v>
      </c>
      <c r="S853" s="65"/>
    </row>
    <row r="854" spans="1:19" x14ac:dyDescent="0.25">
      <c r="A854" s="264"/>
      <c r="B854" s="242"/>
      <c r="C854" s="212"/>
      <c r="D854" s="212"/>
      <c r="E854" s="212"/>
      <c r="F854" s="212"/>
      <c r="G854" s="212"/>
      <c r="H854" s="212"/>
      <c r="I854" s="65" t="s">
        <v>56</v>
      </c>
      <c r="J854" s="65"/>
      <c r="K854" s="21" t="s">
        <v>251</v>
      </c>
      <c r="L854" s="16"/>
      <c r="M854" s="126">
        <v>15.554</v>
      </c>
      <c r="N854" s="126">
        <v>18.824999999999999</v>
      </c>
      <c r="O854" s="126">
        <v>27.873000000000001</v>
      </c>
      <c r="P854" s="126">
        <v>24.437999999999999</v>
      </c>
      <c r="Q854" s="11"/>
      <c r="R854" s="17">
        <f t="shared" si="44"/>
        <v>86.69</v>
      </c>
      <c r="S854" s="65"/>
    </row>
    <row r="855" spans="1:19" x14ac:dyDescent="0.25">
      <c r="A855" s="264"/>
      <c r="B855" s="242"/>
      <c r="C855" s="212"/>
      <c r="D855" s="212"/>
      <c r="E855" s="212"/>
      <c r="F855" s="212"/>
      <c r="G855" s="212"/>
      <c r="H855" s="212"/>
      <c r="I855" s="65" t="s">
        <v>55</v>
      </c>
      <c r="J855" s="65"/>
      <c r="K855" s="21" t="s">
        <v>260</v>
      </c>
      <c r="L855" s="16"/>
      <c r="M855" s="126"/>
      <c r="N855" s="126">
        <v>431.3</v>
      </c>
      <c r="O855" s="126">
        <v>200</v>
      </c>
      <c r="P855" s="126"/>
      <c r="Q855" s="11"/>
      <c r="R855" s="17">
        <f t="shared" si="44"/>
        <v>631.29999999999995</v>
      </c>
      <c r="S855" s="65"/>
    </row>
    <row r="856" spans="1:19" x14ac:dyDescent="0.25">
      <c r="A856" s="264"/>
      <c r="B856" s="242"/>
      <c r="C856" s="212"/>
      <c r="D856" s="212"/>
      <c r="E856" s="212"/>
      <c r="F856" s="212"/>
      <c r="G856" s="212"/>
      <c r="H856" s="212"/>
      <c r="I856" s="65" t="s">
        <v>56</v>
      </c>
      <c r="J856" s="65"/>
      <c r="K856" s="21" t="s">
        <v>260</v>
      </c>
      <c r="L856" s="16"/>
      <c r="M856" s="126"/>
      <c r="N856" s="126">
        <v>645.36900000000003</v>
      </c>
      <c r="O856" s="126">
        <v>597.53399999999999</v>
      </c>
      <c r="P856" s="126">
        <v>442.44400000000002</v>
      </c>
      <c r="Q856" s="11"/>
      <c r="R856" s="17">
        <f t="shared" si="44"/>
        <v>1685.347</v>
      </c>
      <c r="S856" s="65"/>
    </row>
    <row r="857" spans="1:19" x14ac:dyDescent="0.25">
      <c r="A857" s="264"/>
      <c r="B857" s="242"/>
      <c r="C857" s="212"/>
      <c r="D857" s="212"/>
      <c r="E857" s="212"/>
      <c r="F857" s="212"/>
      <c r="G857" s="212"/>
      <c r="H857" s="212"/>
      <c r="I857" s="65" t="s">
        <v>377</v>
      </c>
      <c r="J857" s="65"/>
      <c r="K857" s="21" t="s">
        <v>260</v>
      </c>
      <c r="L857" s="16"/>
      <c r="M857" s="126"/>
      <c r="N857" s="126">
        <v>1472.4179999999999</v>
      </c>
      <c r="O857" s="126">
        <v>3271.34</v>
      </c>
      <c r="P857" s="126">
        <v>1383.4069999999999</v>
      </c>
      <c r="Q857" s="11"/>
      <c r="R857" s="17">
        <f t="shared" si="44"/>
        <v>6127.165</v>
      </c>
      <c r="S857" s="65"/>
    </row>
    <row r="858" spans="1:19" x14ac:dyDescent="0.25">
      <c r="A858" s="264"/>
      <c r="B858" s="242"/>
      <c r="C858" s="212"/>
      <c r="D858" s="212"/>
      <c r="E858" s="212"/>
      <c r="F858" s="212"/>
      <c r="G858" s="212"/>
      <c r="H858" s="212"/>
      <c r="I858" s="65" t="s">
        <v>56</v>
      </c>
      <c r="J858" s="65"/>
      <c r="K858" s="21" t="s">
        <v>393</v>
      </c>
      <c r="L858" s="16"/>
      <c r="M858" s="16"/>
      <c r="N858" s="126">
        <v>164.61799999999999</v>
      </c>
      <c r="O858" s="126">
        <v>190.85499999999999</v>
      </c>
      <c r="P858" s="126">
        <v>134.28399999999999</v>
      </c>
      <c r="Q858" s="11"/>
      <c r="R858" s="17">
        <f t="shared" si="44"/>
        <v>489.75699999999995</v>
      </c>
      <c r="S858" s="65"/>
    </row>
    <row r="859" spans="1:19" x14ac:dyDescent="0.25">
      <c r="A859" s="264"/>
      <c r="B859" s="242"/>
      <c r="C859" s="212"/>
      <c r="D859" s="212"/>
      <c r="E859" s="212"/>
      <c r="F859" s="212"/>
      <c r="G859" s="212"/>
      <c r="H859" s="212"/>
      <c r="I859" s="65" t="s">
        <v>56</v>
      </c>
      <c r="J859" s="65"/>
      <c r="K859" s="21" t="s">
        <v>394</v>
      </c>
      <c r="L859" s="16"/>
      <c r="M859" s="16"/>
      <c r="N859" s="126">
        <v>10</v>
      </c>
      <c r="O859" s="126">
        <v>22</v>
      </c>
      <c r="P859" s="126">
        <v>16.498999999999999</v>
      </c>
      <c r="Q859" s="11"/>
      <c r="R859" s="17">
        <f t="shared" si="44"/>
        <v>48.498999999999995</v>
      </c>
      <c r="S859" s="65"/>
    </row>
    <row r="860" spans="1:19" x14ac:dyDescent="0.25">
      <c r="A860" s="264"/>
      <c r="B860" s="242"/>
      <c r="C860" s="212"/>
      <c r="D860" s="212"/>
      <c r="E860" s="212"/>
      <c r="F860" s="212"/>
      <c r="G860" s="212"/>
      <c r="H860" s="212"/>
      <c r="I860" s="65" t="s">
        <v>56</v>
      </c>
      <c r="J860" s="65"/>
      <c r="K860" s="21" t="s">
        <v>323</v>
      </c>
      <c r="L860" s="16"/>
      <c r="M860" s="126">
        <v>14.5</v>
      </c>
      <c r="N860" s="126"/>
      <c r="O860" s="126"/>
      <c r="P860" s="126"/>
      <c r="Q860" s="11"/>
      <c r="R860" s="17">
        <f t="shared" si="44"/>
        <v>14.5</v>
      </c>
      <c r="S860" s="65"/>
    </row>
    <row r="861" spans="1:19" x14ac:dyDescent="0.25">
      <c r="A861" s="264"/>
      <c r="B861" s="242"/>
      <c r="C861" s="212"/>
      <c r="D861" s="212"/>
      <c r="E861" s="212"/>
      <c r="F861" s="212"/>
      <c r="G861" s="212"/>
      <c r="H861" s="212"/>
      <c r="I861" s="65" t="s">
        <v>56</v>
      </c>
      <c r="J861" s="65"/>
      <c r="K861" s="21" t="s">
        <v>386</v>
      </c>
      <c r="L861" s="16"/>
      <c r="M861" s="126">
        <v>40.576999999999998</v>
      </c>
      <c r="N861" s="126">
        <v>216.66499999999999</v>
      </c>
      <c r="O861" s="126">
        <v>0.3</v>
      </c>
      <c r="P861" s="126">
        <v>10.539</v>
      </c>
      <c r="Q861" s="11"/>
      <c r="R861" s="17">
        <f t="shared" si="44"/>
        <v>268.08099999999996</v>
      </c>
      <c r="S861" s="65"/>
    </row>
    <row r="862" spans="1:19" x14ac:dyDescent="0.25">
      <c r="A862" s="264"/>
      <c r="B862" s="242"/>
      <c r="C862" s="212"/>
      <c r="D862" s="212"/>
      <c r="E862" s="212"/>
      <c r="F862" s="212"/>
      <c r="G862" s="212"/>
      <c r="H862" s="212"/>
      <c r="I862" s="65" t="s">
        <v>56</v>
      </c>
      <c r="J862" s="65"/>
      <c r="K862" s="21" t="s">
        <v>263</v>
      </c>
      <c r="L862" s="16"/>
      <c r="M862" s="126"/>
      <c r="N862" s="126">
        <v>17.492000000000001</v>
      </c>
      <c r="O862" s="126"/>
      <c r="P862" s="126"/>
      <c r="Q862" s="11"/>
      <c r="R862" s="17">
        <f t="shared" si="44"/>
        <v>17.492000000000001</v>
      </c>
      <c r="S862" s="65"/>
    </row>
    <row r="863" spans="1:19" x14ac:dyDescent="0.25">
      <c r="A863" s="264"/>
      <c r="B863" s="242"/>
      <c r="C863" s="212"/>
      <c r="D863" s="212"/>
      <c r="E863" s="212"/>
      <c r="F863" s="212"/>
      <c r="G863" s="212"/>
      <c r="H863" s="212"/>
      <c r="I863" s="65" t="s">
        <v>56</v>
      </c>
      <c r="J863" s="65"/>
      <c r="K863" s="21" t="s">
        <v>261</v>
      </c>
      <c r="L863" s="16"/>
      <c r="M863" s="126">
        <v>258</v>
      </c>
      <c r="N863" s="126">
        <v>293.41500000000002</v>
      </c>
      <c r="O863" s="126"/>
      <c r="P863" s="126">
        <v>0.91300000000000003</v>
      </c>
      <c r="Q863" s="11"/>
      <c r="R863" s="17">
        <f t="shared" si="44"/>
        <v>552.32799999999997</v>
      </c>
      <c r="S863" s="65"/>
    </row>
    <row r="864" spans="1:19" x14ac:dyDescent="0.25">
      <c r="A864" s="264"/>
      <c r="B864" s="242"/>
      <c r="C864" s="212"/>
      <c r="D864" s="212"/>
      <c r="E864" s="212"/>
      <c r="F864" s="212"/>
      <c r="G864" s="212"/>
      <c r="H864" s="212"/>
      <c r="I864" s="65" t="s">
        <v>56</v>
      </c>
      <c r="J864" s="65"/>
      <c r="K864" s="21" t="s">
        <v>395</v>
      </c>
      <c r="L864" s="16"/>
      <c r="M864" s="126"/>
      <c r="N864" s="126"/>
      <c r="O864" s="126">
        <v>0.3</v>
      </c>
      <c r="P864" s="130"/>
      <c r="Q864" s="11"/>
      <c r="R864" s="17">
        <f t="shared" si="44"/>
        <v>0.3</v>
      </c>
      <c r="S864" s="65"/>
    </row>
    <row r="865" spans="1:19" x14ac:dyDescent="0.25">
      <c r="A865" s="264"/>
      <c r="B865" s="242"/>
      <c r="C865" s="212"/>
      <c r="D865" s="212"/>
      <c r="E865" s="212"/>
      <c r="F865" s="212"/>
      <c r="G865" s="212"/>
      <c r="H865" s="212"/>
      <c r="I865" s="65" t="s">
        <v>56</v>
      </c>
      <c r="J865" s="65"/>
      <c r="K865" s="21" t="s">
        <v>396</v>
      </c>
      <c r="L865" s="16"/>
      <c r="M865" s="126"/>
      <c r="N865" s="126">
        <v>1584.12</v>
      </c>
      <c r="O865" s="126">
        <v>749.58299999999997</v>
      </c>
      <c r="P865" s="126">
        <v>483.41</v>
      </c>
      <c r="Q865" s="11"/>
      <c r="R865" s="17">
        <f t="shared" si="44"/>
        <v>2817.1129999999998</v>
      </c>
      <c r="S865" s="65"/>
    </row>
    <row r="866" spans="1:19" x14ac:dyDescent="0.25">
      <c r="A866" s="264"/>
      <c r="B866" s="242"/>
      <c r="C866" s="212"/>
      <c r="D866" s="212"/>
      <c r="E866" s="212"/>
      <c r="F866" s="212"/>
      <c r="G866" s="212"/>
      <c r="H866" s="212"/>
      <c r="I866" s="65" t="s">
        <v>56</v>
      </c>
      <c r="J866" s="65"/>
      <c r="K866" s="21" t="s">
        <v>275</v>
      </c>
      <c r="L866" s="16"/>
      <c r="M866" s="126">
        <v>4.0999999999999996</v>
      </c>
      <c r="N866" s="126">
        <v>7.6</v>
      </c>
      <c r="O866" s="126">
        <v>2.5179999999999998</v>
      </c>
      <c r="P866" s="126">
        <v>4</v>
      </c>
      <c r="Q866" s="11"/>
      <c r="R866" s="17">
        <f t="shared" si="44"/>
        <v>18.218</v>
      </c>
      <c r="S866" s="65"/>
    </row>
    <row r="867" spans="1:19" x14ac:dyDescent="0.25">
      <c r="A867" s="264"/>
      <c r="B867" s="242"/>
      <c r="C867" s="212"/>
      <c r="D867" s="212"/>
      <c r="E867" s="212"/>
      <c r="F867" s="212"/>
      <c r="G867" s="212"/>
      <c r="H867" s="212"/>
      <c r="I867" s="65" t="s">
        <v>56</v>
      </c>
      <c r="J867" s="65"/>
      <c r="K867" s="21" t="s">
        <v>397</v>
      </c>
      <c r="L867" s="16"/>
      <c r="M867" s="126"/>
      <c r="N867" s="126">
        <v>553.70500000000004</v>
      </c>
      <c r="O867" s="126"/>
      <c r="P867" s="126">
        <v>337.702</v>
      </c>
      <c r="Q867" s="11"/>
      <c r="R867" s="17">
        <f t="shared" si="44"/>
        <v>891.40700000000004</v>
      </c>
      <c r="S867" s="65"/>
    </row>
    <row r="868" spans="1:19" x14ac:dyDescent="0.25">
      <c r="A868" s="264"/>
      <c r="B868" s="242"/>
      <c r="C868" s="212"/>
      <c r="D868" s="212"/>
      <c r="E868" s="212"/>
      <c r="F868" s="212"/>
      <c r="G868" s="212"/>
      <c r="H868" s="212"/>
      <c r="I868" s="65" t="s">
        <v>55</v>
      </c>
      <c r="J868" s="65"/>
      <c r="K868" s="21" t="s">
        <v>398</v>
      </c>
      <c r="L868" s="16"/>
      <c r="M868" s="126"/>
      <c r="N868" s="126"/>
      <c r="O868" s="126">
        <v>97.239000000000004</v>
      </c>
      <c r="P868" s="126"/>
      <c r="Q868" s="11"/>
      <c r="R868" s="17">
        <f t="shared" si="44"/>
        <v>97.239000000000004</v>
      </c>
      <c r="S868" s="65"/>
    </row>
    <row r="869" spans="1:19" x14ac:dyDescent="0.25">
      <c r="A869" s="264"/>
      <c r="B869" s="242"/>
      <c r="C869" s="212"/>
      <c r="D869" s="212"/>
      <c r="E869" s="212"/>
      <c r="F869" s="212"/>
      <c r="G869" s="212"/>
      <c r="H869" s="212"/>
      <c r="I869" s="65" t="s">
        <v>56</v>
      </c>
      <c r="J869" s="65"/>
      <c r="K869" s="21" t="s">
        <v>398</v>
      </c>
      <c r="L869" s="16"/>
      <c r="M869" s="126"/>
      <c r="N869" s="126"/>
      <c r="O869" s="126">
        <v>4.548</v>
      </c>
      <c r="P869" s="126"/>
      <c r="Q869" s="11"/>
      <c r="R869" s="17">
        <f t="shared" si="44"/>
        <v>4.548</v>
      </c>
      <c r="S869" s="65"/>
    </row>
    <row r="870" spans="1:19" x14ac:dyDescent="0.25">
      <c r="A870" s="264"/>
      <c r="B870" s="242"/>
      <c r="C870" s="212"/>
      <c r="D870" s="212"/>
      <c r="E870" s="212"/>
      <c r="F870" s="212"/>
      <c r="G870" s="212"/>
      <c r="H870" s="212"/>
      <c r="I870" s="65" t="s">
        <v>56</v>
      </c>
      <c r="J870" s="65"/>
      <c r="K870" s="21" t="s">
        <v>250</v>
      </c>
      <c r="L870" s="16"/>
      <c r="M870" s="126">
        <v>1.236</v>
      </c>
      <c r="N870" s="126"/>
      <c r="O870" s="126">
        <v>2.09</v>
      </c>
      <c r="P870" s="126">
        <v>4.18</v>
      </c>
      <c r="Q870" s="11"/>
      <c r="R870" s="17">
        <f t="shared" si="44"/>
        <v>7.5059999999999993</v>
      </c>
      <c r="S870" s="65"/>
    </row>
    <row r="871" spans="1:19" x14ac:dyDescent="0.25">
      <c r="A871" s="264"/>
      <c r="B871" s="242"/>
      <c r="C871" s="212"/>
      <c r="D871" s="212"/>
      <c r="E871" s="212"/>
      <c r="F871" s="212"/>
      <c r="G871" s="212"/>
      <c r="H871" s="212"/>
      <c r="I871" s="65" t="s">
        <v>56</v>
      </c>
      <c r="J871" s="65"/>
      <c r="K871" s="21" t="s">
        <v>378</v>
      </c>
      <c r="L871" s="16"/>
      <c r="M871" s="126"/>
      <c r="N871" s="126">
        <v>24.190999999999999</v>
      </c>
      <c r="O871" s="126">
        <v>114.373</v>
      </c>
      <c r="P871" s="126">
        <v>165.22300000000001</v>
      </c>
      <c r="Q871" s="11"/>
      <c r="R871" s="17">
        <f t="shared" si="44"/>
        <v>303.78700000000003</v>
      </c>
      <c r="S871" s="65"/>
    </row>
    <row r="872" spans="1:19" x14ac:dyDescent="0.25">
      <c r="A872" s="264"/>
      <c r="B872" s="242"/>
      <c r="C872" s="212"/>
      <c r="D872" s="212"/>
      <c r="E872" s="212"/>
      <c r="F872" s="212"/>
      <c r="G872" s="212"/>
      <c r="H872" s="212"/>
      <c r="I872" s="65" t="s">
        <v>56</v>
      </c>
      <c r="J872" s="65"/>
      <c r="K872" s="21" t="s">
        <v>399</v>
      </c>
      <c r="L872" s="16"/>
      <c r="M872" s="126">
        <v>8.4209999999999994</v>
      </c>
      <c r="N872" s="126"/>
      <c r="O872" s="126"/>
      <c r="P872" s="126"/>
      <c r="Q872" s="11"/>
      <c r="R872" s="17">
        <f t="shared" si="44"/>
        <v>8.4209999999999994</v>
      </c>
      <c r="S872" s="65"/>
    </row>
    <row r="873" spans="1:19" x14ac:dyDescent="0.25">
      <c r="A873" s="264"/>
      <c r="B873" s="242"/>
      <c r="C873" s="212"/>
      <c r="D873" s="212"/>
      <c r="E873" s="212"/>
      <c r="F873" s="212"/>
      <c r="G873" s="212"/>
      <c r="H873" s="212"/>
      <c r="I873" s="65" t="s">
        <v>56</v>
      </c>
      <c r="J873" s="65"/>
      <c r="K873" s="21" t="s">
        <v>383</v>
      </c>
      <c r="L873" s="16"/>
      <c r="M873" s="126"/>
      <c r="N873" s="126">
        <v>1.4470000000000001</v>
      </c>
      <c r="O873" s="126"/>
      <c r="P873" s="126">
        <v>0.26500000000000001</v>
      </c>
      <c r="Q873" s="11"/>
      <c r="R873" s="17">
        <f t="shared" si="44"/>
        <v>1.7120000000000002</v>
      </c>
      <c r="S873" s="65"/>
    </row>
    <row r="874" spans="1:19" x14ac:dyDescent="0.25">
      <c r="A874" s="64"/>
      <c r="B874" s="62" t="s">
        <v>400</v>
      </c>
      <c r="C874" s="248" t="s">
        <v>13</v>
      </c>
      <c r="D874" s="249"/>
      <c r="E874" s="249"/>
      <c r="F874" s="249"/>
      <c r="G874" s="249"/>
      <c r="H874" s="249"/>
      <c r="I874" s="50"/>
      <c r="J874" s="65"/>
      <c r="K874" s="21"/>
      <c r="L874" s="16"/>
      <c r="M874" s="11">
        <f>SUM(M771:M873)</f>
        <v>2386.0429999999997</v>
      </c>
      <c r="N874" s="11">
        <f>SUM(N771:N873)</f>
        <v>8440.2840000000015</v>
      </c>
      <c r="O874" s="11">
        <f>SUM(O771:O873)</f>
        <v>14838.373999999998</v>
      </c>
      <c r="P874" s="11">
        <f>SUM(P771:P873)</f>
        <v>7553.616</v>
      </c>
      <c r="Q874" s="11">
        <f>SUM(Q771:Q873)</f>
        <v>0</v>
      </c>
      <c r="R874" s="17">
        <f t="shared" si="44"/>
        <v>33218.317000000003</v>
      </c>
      <c r="S874" s="65"/>
    </row>
    <row r="875" spans="1:19" ht="30.75" customHeight="1" x14ac:dyDescent="0.25">
      <c r="A875" s="212">
        <v>24</v>
      </c>
      <c r="B875" s="243" t="s">
        <v>363</v>
      </c>
      <c r="C875" s="223" t="s">
        <v>519</v>
      </c>
      <c r="D875" s="223" t="s">
        <v>521</v>
      </c>
      <c r="E875" s="223" t="s">
        <v>321</v>
      </c>
      <c r="F875" s="223" t="s">
        <v>515</v>
      </c>
      <c r="G875" s="223" t="s">
        <v>522</v>
      </c>
      <c r="H875" s="223" t="s">
        <v>520</v>
      </c>
      <c r="I875" s="77" t="s">
        <v>56</v>
      </c>
      <c r="J875" s="65">
        <v>288</v>
      </c>
      <c r="K875" s="21" t="s">
        <v>322</v>
      </c>
      <c r="L875" s="16"/>
      <c r="M875" s="16"/>
      <c r="N875" s="16"/>
      <c r="O875" s="16">
        <v>974.6</v>
      </c>
      <c r="P875" s="16"/>
      <c r="Q875" s="16"/>
      <c r="R875" s="11">
        <f t="shared" si="44"/>
        <v>974.6</v>
      </c>
      <c r="S875" s="223">
        <v>1</v>
      </c>
    </row>
    <row r="876" spans="1:19" ht="37.5" customHeight="1" x14ac:dyDescent="0.25">
      <c r="A876" s="212"/>
      <c r="B876" s="244"/>
      <c r="C876" s="224"/>
      <c r="D876" s="224"/>
      <c r="E876" s="224"/>
      <c r="F876" s="224"/>
      <c r="G876" s="224"/>
      <c r="H876" s="224"/>
      <c r="I876" s="77" t="s">
        <v>56</v>
      </c>
      <c r="J876" s="65">
        <v>288</v>
      </c>
      <c r="K876" s="21" t="s">
        <v>322</v>
      </c>
      <c r="L876" s="16"/>
      <c r="M876" s="16"/>
      <c r="N876" s="16"/>
      <c r="O876" s="16"/>
      <c r="P876" s="16">
        <v>370.5</v>
      </c>
      <c r="Q876" s="16"/>
      <c r="R876" s="11">
        <f t="shared" si="44"/>
        <v>370.5</v>
      </c>
      <c r="S876" s="224"/>
    </row>
    <row r="877" spans="1:19" ht="53.25" customHeight="1" x14ac:dyDescent="0.25">
      <c r="A877" s="212"/>
      <c r="B877" s="247"/>
      <c r="C877" s="224"/>
      <c r="D877" s="224"/>
      <c r="E877" s="224"/>
      <c r="F877" s="224"/>
      <c r="G877" s="224"/>
      <c r="H877" s="224"/>
      <c r="I877" s="77" t="s">
        <v>514</v>
      </c>
      <c r="J877" s="77"/>
      <c r="K877" s="77"/>
      <c r="L877" s="16"/>
      <c r="M877" s="16"/>
      <c r="N877" s="16"/>
      <c r="O877" s="16"/>
      <c r="P877" s="16">
        <v>3138.6979999999999</v>
      </c>
      <c r="Q877" s="16">
        <v>109.935</v>
      </c>
      <c r="R877" s="11">
        <f t="shared" si="44"/>
        <v>3248.6329999999998</v>
      </c>
      <c r="S877" s="224"/>
    </row>
    <row r="878" spans="1:19" ht="55.5" customHeight="1" x14ac:dyDescent="0.25">
      <c r="A878" s="212"/>
      <c r="B878" s="42" t="s">
        <v>364</v>
      </c>
      <c r="C878" s="225"/>
      <c r="D878" s="225"/>
      <c r="E878" s="225"/>
      <c r="F878" s="225"/>
      <c r="G878" s="225"/>
      <c r="H878" s="225"/>
      <c r="I878" s="77" t="s">
        <v>55</v>
      </c>
      <c r="J878" s="65">
        <v>253</v>
      </c>
      <c r="K878" s="21" t="s">
        <v>323</v>
      </c>
      <c r="L878" s="16"/>
      <c r="M878" s="16"/>
      <c r="N878" s="16"/>
      <c r="O878" s="16"/>
      <c r="P878" s="16">
        <v>650</v>
      </c>
      <c r="Q878" s="16"/>
      <c r="R878" s="11">
        <f t="shared" si="44"/>
        <v>650</v>
      </c>
      <c r="S878" s="225"/>
    </row>
    <row r="879" spans="1:19" x14ac:dyDescent="0.25">
      <c r="A879" s="104"/>
      <c r="B879" s="104" t="s">
        <v>324</v>
      </c>
      <c r="C879" s="240" t="s">
        <v>13</v>
      </c>
      <c r="D879" s="240"/>
      <c r="E879" s="240"/>
      <c r="F879" s="240"/>
      <c r="G879" s="240"/>
      <c r="H879" s="240"/>
      <c r="I879" s="101"/>
      <c r="J879" s="66"/>
      <c r="K879" s="102"/>
      <c r="L879" s="103"/>
      <c r="M879" s="103">
        <f>SUM(M875:M878)</f>
        <v>0</v>
      </c>
      <c r="N879" s="103">
        <f>SUM(N875:N878)</f>
        <v>0</v>
      </c>
      <c r="O879" s="103">
        <f>SUM(O875:O878)</f>
        <v>974.6</v>
      </c>
      <c r="P879" s="103">
        <f>SUM(P875:P878)</f>
        <v>4159.1980000000003</v>
      </c>
      <c r="Q879" s="103">
        <f>SUM(Q875:Q878)</f>
        <v>109.935</v>
      </c>
      <c r="R879" s="17">
        <f>SUM(L879:Q879)</f>
        <v>5243.7330000000011</v>
      </c>
      <c r="S879" s="66"/>
    </row>
    <row r="880" spans="1:19" ht="63" customHeight="1" x14ac:dyDescent="0.25">
      <c r="A880" s="213">
        <v>25</v>
      </c>
      <c r="B880" s="215" t="s">
        <v>320</v>
      </c>
      <c r="C880" s="213" t="s">
        <v>31</v>
      </c>
      <c r="D880" s="213" t="s">
        <v>12</v>
      </c>
      <c r="E880" s="213" t="s">
        <v>149</v>
      </c>
      <c r="F880" s="213" t="s">
        <v>288</v>
      </c>
      <c r="G880" s="213" t="s">
        <v>311</v>
      </c>
      <c r="H880" s="213" t="s">
        <v>317</v>
      </c>
      <c r="I880" s="65" t="s">
        <v>56</v>
      </c>
      <c r="J880" s="65">
        <v>265</v>
      </c>
      <c r="K880" s="21" t="s">
        <v>241</v>
      </c>
      <c r="L880" s="16"/>
      <c r="M880" s="16"/>
      <c r="N880" s="16">
        <v>273.27499999999998</v>
      </c>
      <c r="O880" s="16">
        <v>254.99</v>
      </c>
      <c r="P880" s="16">
        <v>269.16500000000002</v>
      </c>
      <c r="Q880" s="16">
        <v>140.304</v>
      </c>
      <c r="R880" s="17">
        <f t="shared" ref="R880:R891" si="47">SUM(L880:Q880)</f>
        <v>937.73400000000004</v>
      </c>
      <c r="S880" s="66"/>
    </row>
    <row r="881" spans="1:19" x14ac:dyDescent="0.25">
      <c r="A881" s="214"/>
      <c r="B881" s="216"/>
      <c r="C881" s="214"/>
      <c r="D881" s="214"/>
      <c r="E881" s="214"/>
      <c r="F881" s="214"/>
      <c r="G881" s="214"/>
      <c r="H881" s="214"/>
      <c r="I881" s="65" t="s">
        <v>56</v>
      </c>
      <c r="J881" s="65">
        <v>265</v>
      </c>
      <c r="K881" s="21" t="s">
        <v>244</v>
      </c>
      <c r="L881" s="16"/>
      <c r="M881" s="16"/>
      <c r="N881" s="16">
        <v>48.668999999999997</v>
      </c>
      <c r="O881" s="16"/>
      <c r="P881" s="16"/>
      <c r="Q881" s="16"/>
      <c r="R881" s="17">
        <f t="shared" si="47"/>
        <v>48.668999999999997</v>
      </c>
      <c r="S881" s="66"/>
    </row>
    <row r="882" spans="1:19" x14ac:dyDescent="0.25">
      <c r="A882" s="214"/>
      <c r="B882" s="216"/>
      <c r="C882" s="214"/>
      <c r="D882" s="214"/>
      <c r="E882" s="214"/>
      <c r="F882" s="214"/>
      <c r="G882" s="214"/>
      <c r="H882" s="214"/>
      <c r="I882" s="65" t="s">
        <v>56</v>
      </c>
      <c r="J882" s="65">
        <v>265</v>
      </c>
      <c r="K882" s="21" t="s">
        <v>245</v>
      </c>
      <c r="L882" s="16"/>
      <c r="M882" s="16"/>
      <c r="N882" s="16">
        <v>14.250999999999999</v>
      </c>
      <c r="O882" s="16">
        <v>4.9480000000000004</v>
      </c>
      <c r="P882" s="16">
        <v>8.5459999999999994</v>
      </c>
      <c r="Q882" s="16"/>
      <c r="R882" s="17">
        <f t="shared" si="47"/>
        <v>27.744999999999997</v>
      </c>
      <c r="S882" s="66"/>
    </row>
    <row r="883" spans="1:19" x14ac:dyDescent="0.25">
      <c r="A883" s="214"/>
      <c r="B883" s="216"/>
      <c r="C883" s="214"/>
      <c r="D883" s="214"/>
      <c r="E883" s="214"/>
      <c r="F883" s="214"/>
      <c r="G883" s="214"/>
      <c r="H883" s="214"/>
      <c r="I883" s="65" t="s">
        <v>56</v>
      </c>
      <c r="J883" s="65">
        <v>265</v>
      </c>
      <c r="K883" s="21" t="s">
        <v>247</v>
      </c>
      <c r="L883" s="16"/>
      <c r="M883" s="16"/>
      <c r="N883" s="16">
        <v>2324.4609999999998</v>
      </c>
      <c r="O883" s="16">
        <v>2859.8</v>
      </c>
      <c r="P883" s="16">
        <v>942.9</v>
      </c>
      <c r="Q883" s="16">
        <v>994.76400000000001</v>
      </c>
      <c r="R883" s="17">
        <f>SUM(L883:Q883)</f>
        <v>7121.9250000000002</v>
      </c>
      <c r="S883" s="66"/>
    </row>
    <row r="884" spans="1:19" x14ac:dyDescent="0.25">
      <c r="A884" s="214"/>
      <c r="B884" s="216"/>
      <c r="C884" s="214"/>
      <c r="D884" s="214"/>
      <c r="E884" s="214"/>
      <c r="F884" s="214"/>
      <c r="G884" s="214"/>
      <c r="H884" s="214"/>
      <c r="I884" s="65" t="s">
        <v>248</v>
      </c>
      <c r="J884" s="65">
        <v>265</v>
      </c>
      <c r="K884" s="21" t="s">
        <v>246</v>
      </c>
      <c r="L884" s="16"/>
      <c r="M884" s="16"/>
      <c r="N884" s="16">
        <v>487.09100000000001</v>
      </c>
      <c r="O884" s="16">
        <v>840.06</v>
      </c>
      <c r="P884" s="16">
        <v>88.600999999999999</v>
      </c>
      <c r="Q884" s="16"/>
      <c r="R884" s="17">
        <f t="shared" si="47"/>
        <v>1415.752</v>
      </c>
      <c r="S884" s="66"/>
    </row>
    <row r="885" spans="1:19" x14ac:dyDescent="0.25">
      <c r="A885" s="214"/>
      <c r="B885" s="216"/>
      <c r="C885" s="214"/>
      <c r="D885" s="214"/>
      <c r="E885" s="214"/>
      <c r="F885" s="214"/>
      <c r="G885" s="214"/>
      <c r="H885" s="214"/>
      <c r="I885" s="64" t="s">
        <v>56</v>
      </c>
      <c r="J885" s="65">
        <v>265</v>
      </c>
      <c r="K885" s="21" t="s">
        <v>251</v>
      </c>
      <c r="L885" s="16"/>
      <c r="M885" s="16"/>
      <c r="N885" s="16">
        <v>24.725999999999999</v>
      </c>
      <c r="O885" s="16"/>
      <c r="P885" s="16"/>
      <c r="Q885" s="16"/>
      <c r="R885" s="17">
        <f t="shared" si="47"/>
        <v>24.725999999999999</v>
      </c>
      <c r="S885" s="66"/>
    </row>
    <row r="886" spans="1:19" x14ac:dyDescent="0.25">
      <c r="A886" s="214"/>
      <c r="B886" s="216"/>
      <c r="C886" s="214"/>
      <c r="D886" s="214"/>
      <c r="E886" s="214"/>
      <c r="F886" s="214"/>
      <c r="G886" s="214"/>
      <c r="H886" s="214"/>
      <c r="I886" s="65" t="s">
        <v>56</v>
      </c>
      <c r="J886" s="65">
        <v>265</v>
      </c>
      <c r="K886" s="21" t="s">
        <v>249</v>
      </c>
      <c r="L886" s="16"/>
      <c r="M886" s="16"/>
      <c r="N886" s="16"/>
      <c r="O886" s="16"/>
      <c r="P886" s="16">
        <v>440</v>
      </c>
      <c r="Q886" s="16"/>
      <c r="R886" s="17">
        <f t="shared" si="47"/>
        <v>440</v>
      </c>
      <c r="S886" s="66"/>
    </row>
    <row r="887" spans="1:19" x14ac:dyDescent="0.25">
      <c r="A887" s="214"/>
      <c r="B887" s="216"/>
      <c r="C887" s="214"/>
      <c r="D887" s="214"/>
      <c r="E887" s="214"/>
      <c r="F887" s="214"/>
      <c r="G887" s="214"/>
      <c r="H887" s="214"/>
      <c r="I887" s="65" t="s">
        <v>56</v>
      </c>
      <c r="J887" s="65">
        <v>265</v>
      </c>
      <c r="K887" s="21" t="s">
        <v>252</v>
      </c>
      <c r="L887" s="16"/>
      <c r="M887" s="16"/>
      <c r="N887" s="16">
        <v>9.9120000000000008</v>
      </c>
      <c r="O887" s="16"/>
      <c r="P887" s="16"/>
      <c r="Q887" s="16"/>
      <c r="R887" s="17">
        <f t="shared" si="47"/>
        <v>9.9120000000000008</v>
      </c>
      <c r="S887" s="66"/>
    </row>
    <row r="888" spans="1:19" x14ac:dyDescent="0.25">
      <c r="A888" s="214"/>
      <c r="B888" s="235"/>
      <c r="C888" s="231"/>
      <c r="D888" s="214"/>
      <c r="E888" s="214"/>
      <c r="F888" s="214"/>
      <c r="G888" s="214"/>
      <c r="H888" s="214"/>
      <c r="I888" s="65" t="s">
        <v>56</v>
      </c>
      <c r="J888" s="65">
        <v>265</v>
      </c>
      <c r="K888" s="21" t="s">
        <v>57</v>
      </c>
      <c r="L888" s="16"/>
      <c r="M888" s="16"/>
      <c r="N888" s="16">
        <v>47.594999999999999</v>
      </c>
      <c r="O888" s="16">
        <v>69.131</v>
      </c>
      <c r="P888" s="16">
        <v>68.27</v>
      </c>
      <c r="Q888" s="16"/>
      <c r="R888" s="17">
        <f t="shared" si="47"/>
        <v>184.99599999999998</v>
      </c>
      <c r="S888" s="66"/>
    </row>
    <row r="889" spans="1:19" x14ac:dyDescent="0.25">
      <c r="A889" s="214"/>
      <c r="B889" s="113" t="s">
        <v>290</v>
      </c>
      <c r="C889" s="113"/>
      <c r="D889" s="214"/>
      <c r="E889" s="214"/>
      <c r="F889" s="214"/>
      <c r="G889" s="214"/>
      <c r="H889" s="214"/>
      <c r="I889" s="64"/>
      <c r="J889" s="65"/>
      <c r="K889" s="21"/>
      <c r="L889" s="16"/>
      <c r="M889" s="16"/>
      <c r="N889" s="16"/>
      <c r="O889" s="16"/>
      <c r="P889" s="16"/>
      <c r="Q889" s="16"/>
      <c r="R889" s="17"/>
      <c r="S889" s="66"/>
    </row>
    <row r="890" spans="1:19" ht="63" x14ac:dyDescent="0.25">
      <c r="A890" s="231"/>
      <c r="B890" s="113" t="s">
        <v>523</v>
      </c>
      <c r="C890" s="113" t="s">
        <v>356</v>
      </c>
      <c r="D890" s="231"/>
      <c r="E890" s="231"/>
      <c r="F890" s="231"/>
      <c r="G890" s="231"/>
      <c r="H890" s="231"/>
      <c r="I890" s="64"/>
      <c r="J890" s="65"/>
      <c r="K890" s="21"/>
      <c r="L890" s="16"/>
      <c r="M890" s="16"/>
      <c r="N890" s="16"/>
      <c r="O890" s="16"/>
      <c r="P890" s="16"/>
      <c r="Q890" s="16"/>
      <c r="R890" s="17">
        <f t="shared" si="47"/>
        <v>0</v>
      </c>
      <c r="S890" s="66"/>
    </row>
    <row r="891" spans="1:19" x14ac:dyDescent="0.25">
      <c r="A891" s="104"/>
      <c r="B891" s="104" t="s">
        <v>324</v>
      </c>
      <c r="C891" s="240" t="s">
        <v>13</v>
      </c>
      <c r="D891" s="240"/>
      <c r="E891" s="240"/>
      <c r="F891" s="240"/>
      <c r="G891" s="240"/>
      <c r="H891" s="240"/>
      <c r="I891" s="101"/>
      <c r="J891" s="66"/>
      <c r="K891" s="102"/>
      <c r="L891" s="103"/>
      <c r="M891" s="103">
        <f>SUM(M880:M890)</f>
        <v>0</v>
      </c>
      <c r="N891" s="103">
        <f>SUM(N880:N890)</f>
        <v>3229.9799999999996</v>
      </c>
      <c r="O891" s="103">
        <f>SUM(O880:O890)</f>
        <v>4028.9290000000001</v>
      </c>
      <c r="P891" s="103">
        <f>SUM(P880:P890)</f>
        <v>1817.482</v>
      </c>
      <c r="Q891" s="103">
        <f>SUM(Q880:Q890)</f>
        <v>1135.068</v>
      </c>
      <c r="R891" s="17">
        <f t="shared" si="47"/>
        <v>10211.458999999999</v>
      </c>
      <c r="S891" s="66"/>
    </row>
    <row r="892" spans="1:19" ht="31.5" x14ac:dyDescent="0.25">
      <c r="A892" s="213">
        <v>26</v>
      </c>
      <c r="B892" s="243" t="s">
        <v>413</v>
      </c>
      <c r="C892" s="226" t="s">
        <v>31</v>
      </c>
      <c r="D892" s="226" t="s">
        <v>12</v>
      </c>
      <c r="E892" s="226" t="s">
        <v>496</v>
      </c>
      <c r="F892" s="223" t="s">
        <v>311</v>
      </c>
      <c r="G892" s="223" t="s">
        <v>317</v>
      </c>
      <c r="H892" s="223" t="s">
        <v>433</v>
      </c>
      <c r="I892" s="97" t="s">
        <v>242</v>
      </c>
      <c r="J892" s="65">
        <v>261</v>
      </c>
      <c r="K892" s="21" t="s">
        <v>244</v>
      </c>
      <c r="L892" s="11"/>
      <c r="M892" s="16">
        <v>0.57999999999999996</v>
      </c>
      <c r="N892" s="16"/>
      <c r="O892" s="11"/>
      <c r="P892" s="11"/>
      <c r="Q892" s="11"/>
      <c r="R892" s="17">
        <f t="shared" ref="R892:R955" si="48">SUM(L892:Q892)</f>
        <v>0.57999999999999996</v>
      </c>
      <c r="S892" s="66"/>
    </row>
    <row r="893" spans="1:19" x14ac:dyDescent="0.25">
      <c r="A893" s="214"/>
      <c r="B893" s="244"/>
      <c r="C893" s="226"/>
      <c r="D893" s="226"/>
      <c r="E893" s="226"/>
      <c r="F893" s="224"/>
      <c r="G893" s="224"/>
      <c r="H893" s="224"/>
      <c r="I893" s="97" t="s">
        <v>56</v>
      </c>
      <c r="J893" s="65">
        <v>261</v>
      </c>
      <c r="K893" s="21" t="s">
        <v>244</v>
      </c>
      <c r="L893" s="11"/>
      <c r="M893" s="16"/>
      <c r="N893" s="16">
        <v>0.1</v>
      </c>
      <c r="O893" s="16">
        <v>0.42699999999999999</v>
      </c>
      <c r="P893" s="16">
        <v>0.57999999999999996</v>
      </c>
      <c r="Q893" s="11"/>
      <c r="R893" s="17">
        <f t="shared" si="48"/>
        <v>1.107</v>
      </c>
      <c r="S893" s="66"/>
    </row>
    <row r="894" spans="1:19" x14ac:dyDescent="0.25">
      <c r="A894" s="214"/>
      <c r="B894" s="244"/>
      <c r="C894" s="226"/>
      <c r="D894" s="226"/>
      <c r="E894" s="226"/>
      <c r="F894" s="224"/>
      <c r="G894" s="224"/>
      <c r="H894" s="224"/>
      <c r="I894" s="97" t="s">
        <v>56</v>
      </c>
      <c r="J894" s="65">
        <v>261</v>
      </c>
      <c r="K894" s="21" t="s">
        <v>61</v>
      </c>
      <c r="L894" s="11"/>
      <c r="M894" s="46">
        <v>2.1999999999999999E-2</v>
      </c>
      <c r="N894" s="16">
        <v>9.5000000000000001E-2</v>
      </c>
      <c r="O894" s="16">
        <v>0.83</v>
      </c>
      <c r="P894" s="16">
        <v>11.231999999999999</v>
      </c>
      <c r="Q894" s="11"/>
      <c r="R894" s="17">
        <f t="shared" si="48"/>
        <v>12.178999999999998</v>
      </c>
      <c r="S894" s="66"/>
    </row>
    <row r="895" spans="1:19" ht="31.5" x14ac:dyDescent="0.25">
      <c r="A895" s="214"/>
      <c r="B895" s="244"/>
      <c r="C895" s="226"/>
      <c r="D895" s="226"/>
      <c r="E895" s="226"/>
      <c r="F895" s="224"/>
      <c r="G895" s="224"/>
      <c r="H895" s="224"/>
      <c r="I895" s="97" t="s">
        <v>242</v>
      </c>
      <c r="J895" s="65">
        <v>261</v>
      </c>
      <c r="K895" s="21" t="s">
        <v>61</v>
      </c>
      <c r="L895" s="11"/>
      <c r="M895" s="16">
        <v>0.79600000000000004</v>
      </c>
      <c r="N895" s="16"/>
      <c r="O895" s="16"/>
      <c r="P895" s="16"/>
      <c r="Q895" s="11"/>
      <c r="R895" s="17">
        <f t="shared" si="48"/>
        <v>0.79600000000000004</v>
      </c>
      <c r="S895" s="66"/>
    </row>
    <row r="896" spans="1:19" x14ac:dyDescent="0.25">
      <c r="A896" s="214"/>
      <c r="B896" s="244"/>
      <c r="C896" s="226"/>
      <c r="D896" s="226"/>
      <c r="E896" s="226"/>
      <c r="F896" s="224"/>
      <c r="G896" s="224"/>
      <c r="H896" s="224"/>
      <c r="I896" s="97" t="s">
        <v>56</v>
      </c>
      <c r="J896" s="65">
        <v>261</v>
      </c>
      <c r="K896" s="21" t="s">
        <v>57</v>
      </c>
      <c r="L896" s="11"/>
      <c r="M896" s="16"/>
      <c r="N896" s="16">
        <v>405.56799999999998</v>
      </c>
      <c r="O896" s="16">
        <v>433.17200000000003</v>
      </c>
      <c r="P896" s="16">
        <v>455.03800000000001</v>
      </c>
      <c r="Q896" s="11"/>
      <c r="R896" s="17">
        <f t="shared" si="48"/>
        <v>1293.778</v>
      </c>
      <c r="S896" s="66"/>
    </row>
    <row r="897" spans="1:19" x14ac:dyDescent="0.25">
      <c r="A897" s="214"/>
      <c r="B897" s="244"/>
      <c r="C897" s="226"/>
      <c r="D897" s="226"/>
      <c r="E897" s="226"/>
      <c r="F897" s="224"/>
      <c r="G897" s="224"/>
      <c r="H897" s="224"/>
      <c r="I897" s="97" t="s">
        <v>55</v>
      </c>
      <c r="J897" s="65">
        <v>261</v>
      </c>
      <c r="K897" s="21" t="s">
        <v>57</v>
      </c>
      <c r="L897" s="11"/>
      <c r="M897" s="16">
        <v>149.334</v>
      </c>
      <c r="N897" s="11"/>
      <c r="O897" s="16">
        <v>0.44600000000000001</v>
      </c>
      <c r="P897" s="16">
        <v>0.59299999999999997</v>
      </c>
      <c r="Q897" s="11"/>
      <c r="R897" s="17">
        <f t="shared" si="48"/>
        <v>150.37299999999999</v>
      </c>
      <c r="S897" s="66"/>
    </row>
    <row r="898" spans="1:19" ht="31.5" x14ac:dyDescent="0.25">
      <c r="A898" s="214"/>
      <c r="B898" s="244"/>
      <c r="C898" s="226"/>
      <c r="D898" s="226"/>
      <c r="E898" s="226"/>
      <c r="F898" s="224"/>
      <c r="G898" s="224"/>
      <c r="H898" s="224"/>
      <c r="I898" s="97" t="s">
        <v>242</v>
      </c>
      <c r="J898" s="65">
        <v>261</v>
      </c>
      <c r="K898" s="21" t="s">
        <v>57</v>
      </c>
      <c r="L898" s="11"/>
      <c r="M898" s="16">
        <v>194.76400000000001</v>
      </c>
      <c r="N898" s="11"/>
      <c r="O898" s="11"/>
      <c r="P898" s="11"/>
      <c r="Q898" s="11"/>
      <c r="R898" s="17">
        <f t="shared" si="48"/>
        <v>194.76400000000001</v>
      </c>
      <c r="S898" s="66"/>
    </row>
    <row r="899" spans="1:19" x14ac:dyDescent="0.25">
      <c r="A899" s="214"/>
      <c r="B899" s="244"/>
      <c r="C899" s="226"/>
      <c r="D899" s="226"/>
      <c r="E899" s="226"/>
      <c r="F899" s="224"/>
      <c r="G899" s="224"/>
      <c r="H899" s="224"/>
      <c r="I899" s="97" t="s">
        <v>60</v>
      </c>
      <c r="J899" s="65">
        <v>261</v>
      </c>
      <c r="K899" s="21" t="s">
        <v>57</v>
      </c>
      <c r="L899" s="11"/>
      <c r="M899" s="16">
        <v>5.6929999999999996</v>
      </c>
      <c r="N899" s="11"/>
      <c r="O899" s="11"/>
      <c r="P899" s="11"/>
      <c r="Q899" s="11"/>
      <c r="R899" s="17">
        <f t="shared" si="48"/>
        <v>5.6929999999999996</v>
      </c>
      <c r="S899" s="66"/>
    </row>
    <row r="900" spans="1:19" ht="31.5" x14ac:dyDescent="0.25">
      <c r="A900" s="214"/>
      <c r="B900" s="243" t="s">
        <v>414</v>
      </c>
      <c r="C900" s="226"/>
      <c r="D900" s="226"/>
      <c r="E900" s="226"/>
      <c r="F900" s="224"/>
      <c r="G900" s="224"/>
      <c r="H900" s="224"/>
      <c r="I900" s="97" t="s">
        <v>242</v>
      </c>
      <c r="J900" s="65">
        <v>261</v>
      </c>
      <c r="K900" s="21" t="s">
        <v>244</v>
      </c>
      <c r="L900" s="11"/>
      <c r="M900" s="16">
        <v>0.57999999999999996</v>
      </c>
      <c r="N900" s="11"/>
      <c r="O900" s="11"/>
      <c r="P900" s="11"/>
      <c r="Q900" s="11"/>
      <c r="R900" s="17">
        <f t="shared" si="48"/>
        <v>0.57999999999999996</v>
      </c>
      <c r="S900" s="66"/>
    </row>
    <row r="901" spans="1:19" x14ac:dyDescent="0.25">
      <c r="A901" s="214"/>
      <c r="B901" s="244"/>
      <c r="C901" s="226"/>
      <c r="D901" s="226"/>
      <c r="E901" s="226"/>
      <c r="F901" s="224"/>
      <c r="G901" s="224"/>
      <c r="H901" s="224"/>
      <c r="I901" s="97" t="s">
        <v>56</v>
      </c>
      <c r="J901" s="65">
        <v>261</v>
      </c>
      <c r="K901" s="21" t="s">
        <v>244</v>
      </c>
      <c r="L901" s="11"/>
      <c r="M901" s="16"/>
      <c r="N901" s="46">
        <v>7.9000000000000001E-2</v>
      </c>
      <c r="O901" s="11"/>
      <c r="P901" s="16">
        <v>0.439</v>
      </c>
      <c r="Q901" s="11"/>
      <c r="R901" s="17">
        <f t="shared" si="48"/>
        <v>0.51800000000000002</v>
      </c>
      <c r="S901" s="66"/>
    </row>
    <row r="902" spans="1:19" x14ac:dyDescent="0.25">
      <c r="A902" s="214"/>
      <c r="B902" s="244"/>
      <c r="C902" s="226"/>
      <c r="D902" s="226"/>
      <c r="E902" s="226"/>
      <c r="F902" s="224"/>
      <c r="G902" s="224"/>
      <c r="H902" s="224"/>
      <c r="I902" s="97" t="s">
        <v>56</v>
      </c>
      <c r="J902" s="65">
        <v>261</v>
      </c>
      <c r="K902" s="21" t="s">
        <v>61</v>
      </c>
      <c r="L902" s="11"/>
      <c r="M902" s="46">
        <v>2.1999999999999999E-2</v>
      </c>
      <c r="N902" s="46">
        <v>4.3999999999999997E-2</v>
      </c>
      <c r="O902" s="16">
        <v>0.19500000000000001</v>
      </c>
      <c r="P902" s="16">
        <v>1.3360000000000001</v>
      </c>
      <c r="Q902" s="11"/>
      <c r="R902" s="17">
        <f t="shared" si="48"/>
        <v>1.597</v>
      </c>
      <c r="S902" s="66"/>
    </row>
    <row r="903" spans="1:19" ht="31.5" x14ac:dyDescent="0.25">
      <c r="A903" s="214"/>
      <c r="B903" s="244"/>
      <c r="C903" s="226"/>
      <c r="D903" s="226"/>
      <c r="E903" s="226"/>
      <c r="F903" s="224"/>
      <c r="G903" s="224"/>
      <c r="H903" s="224"/>
      <c r="I903" s="97" t="s">
        <v>242</v>
      </c>
      <c r="J903" s="65">
        <v>261</v>
      </c>
      <c r="K903" s="21" t="s">
        <v>61</v>
      </c>
      <c r="L903" s="11"/>
      <c r="M903" s="16">
        <v>6.6959999999999997</v>
      </c>
      <c r="N903" s="16"/>
      <c r="O903" s="16"/>
      <c r="P903" s="16"/>
      <c r="Q903" s="11"/>
      <c r="R903" s="17">
        <f t="shared" si="48"/>
        <v>6.6959999999999997</v>
      </c>
      <c r="S903" s="66"/>
    </row>
    <row r="904" spans="1:19" x14ac:dyDescent="0.25">
      <c r="A904" s="214"/>
      <c r="B904" s="244"/>
      <c r="C904" s="226"/>
      <c r="D904" s="226"/>
      <c r="E904" s="226"/>
      <c r="F904" s="224"/>
      <c r="G904" s="224"/>
      <c r="H904" s="224"/>
      <c r="I904" s="97" t="s">
        <v>55</v>
      </c>
      <c r="J904" s="65">
        <v>261</v>
      </c>
      <c r="K904" s="21" t="s">
        <v>57</v>
      </c>
      <c r="L904" s="11"/>
      <c r="M904" s="16">
        <v>155.42400000000001</v>
      </c>
      <c r="N904" s="16"/>
      <c r="O904" s="16">
        <v>1.4059999999999999</v>
      </c>
      <c r="P904" s="16">
        <v>0.54200000000000004</v>
      </c>
      <c r="Q904" s="11"/>
      <c r="R904" s="17">
        <f t="shared" si="48"/>
        <v>157.37200000000001</v>
      </c>
      <c r="S904" s="66"/>
    </row>
    <row r="905" spans="1:19" x14ac:dyDescent="0.25">
      <c r="A905" s="214"/>
      <c r="B905" s="244"/>
      <c r="C905" s="226"/>
      <c r="D905" s="226"/>
      <c r="E905" s="226"/>
      <c r="F905" s="224"/>
      <c r="G905" s="224"/>
      <c r="H905" s="224"/>
      <c r="I905" s="97" t="s">
        <v>56</v>
      </c>
      <c r="J905" s="65">
        <v>261</v>
      </c>
      <c r="K905" s="21" t="s">
        <v>57</v>
      </c>
      <c r="L905" s="11"/>
      <c r="M905" s="16"/>
      <c r="N905" s="16">
        <v>422.47500000000002</v>
      </c>
      <c r="O905" s="16">
        <v>456.47699999999998</v>
      </c>
      <c r="P905" s="16">
        <v>490.50099999999998</v>
      </c>
      <c r="Q905" s="11"/>
      <c r="R905" s="17">
        <f t="shared" si="48"/>
        <v>1369.453</v>
      </c>
      <c r="S905" s="66"/>
    </row>
    <row r="906" spans="1:19" ht="31.5" x14ac:dyDescent="0.25">
      <c r="A906" s="214"/>
      <c r="B906" s="244"/>
      <c r="C906" s="226"/>
      <c r="D906" s="226"/>
      <c r="E906" s="226"/>
      <c r="F906" s="224"/>
      <c r="G906" s="224"/>
      <c r="H906" s="224"/>
      <c r="I906" s="97" t="s">
        <v>242</v>
      </c>
      <c r="J906" s="65">
        <v>261</v>
      </c>
      <c r="K906" s="21" t="s">
        <v>57</v>
      </c>
      <c r="L906" s="11"/>
      <c r="M906" s="16">
        <v>196.41499999999999</v>
      </c>
      <c r="N906" s="16"/>
      <c r="O906" s="11"/>
      <c r="P906" s="11"/>
      <c r="Q906" s="11"/>
      <c r="R906" s="17">
        <f t="shared" si="48"/>
        <v>196.41499999999999</v>
      </c>
      <c r="S906" s="66"/>
    </row>
    <row r="907" spans="1:19" x14ac:dyDescent="0.25">
      <c r="A907" s="214"/>
      <c r="B907" s="244"/>
      <c r="C907" s="226"/>
      <c r="D907" s="226"/>
      <c r="E907" s="226"/>
      <c r="F907" s="224"/>
      <c r="G907" s="224"/>
      <c r="H907" s="224"/>
      <c r="I907" s="97" t="s">
        <v>60</v>
      </c>
      <c r="J907" s="65">
        <v>261</v>
      </c>
      <c r="K907" s="21" t="s">
        <v>57</v>
      </c>
      <c r="L907" s="11"/>
      <c r="M907" s="16">
        <v>5.5380000000000003</v>
      </c>
      <c r="N907" s="11"/>
      <c r="O907" s="11"/>
      <c r="P907" s="11"/>
      <c r="Q907" s="11"/>
      <c r="R907" s="17">
        <f t="shared" si="48"/>
        <v>5.5380000000000003</v>
      </c>
      <c r="S907" s="66"/>
    </row>
    <row r="908" spans="1:19" ht="31.5" x14ac:dyDescent="0.25">
      <c r="A908" s="214"/>
      <c r="B908" s="243" t="s">
        <v>415</v>
      </c>
      <c r="C908" s="226"/>
      <c r="D908" s="226"/>
      <c r="E908" s="226"/>
      <c r="F908" s="224"/>
      <c r="G908" s="224"/>
      <c r="H908" s="224"/>
      <c r="I908" s="65" t="s">
        <v>242</v>
      </c>
      <c r="J908" s="65">
        <v>261</v>
      </c>
      <c r="K908" s="21" t="s">
        <v>244</v>
      </c>
      <c r="L908" s="16"/>
      <c r="M908" s="16">
        <v>0.39</v>
      </c>
      <c r="N908" s="16"/>
      <c r="O908" s="16"/>
      <c r="P908" s="16"/>
      <c r="Q908" s="16"/>
      <c r="R908" s="17">
        <f t="shared" si="48"/>
        <v>0.39</v>
      </c>
      <c r="S908" s="66"/>
    </row>
    <row r="909" spans="1:19" x14ac:dyDescent="0.25">
      <c r="A909" s="214"/>
      <c r="B909" s="244"/>
      <c r="C909" s="226"/>
      <c r="D909" s="226"/>
      <c r="E909" s="226"/>
      <c r="F909" s="224"/>
      <c r="G909" s="224"/>
      <c r="H909" s="224"/>
      <c r="I909" s="65" t="s">
        <v>56</v>
      </c>
      <c r="J909" s="65">
        <v>261</v>
      </c>
      <c r="K909" s="21" t="s">
        <v>244</v>
      </c>
      <c r="L909" s="16"/>
      <c r="M909" s="16"/>
      <c r="N909" s="16">
        <v>0.157</v>
      </c>
      <c r="O909" s="16">
        <v>0.44900000000000001</v>
      </c>
      <c r="P909" s="16">
        <v>0.57999999999999996</v>
      </c>
      <c r="Q909" s="16"/>
      <c r="R909" s="17">
        <f t="shared" si="48"/>
        <v>1.1859999999999999</v>
      </c>
      <c r="S909" s="66"/>
    </row>
    <row r="910" spans="1:19" x14ac:dyDescent="0.25">
      <c r="A910" s="214"/>
      <c r="B910" s="244"/>
      <c r="C910" s="226"/>
      <c r="D910" s="226"/>
      <c r="E910" s="226"/>
      <c r="F910" s="224"/>
      <c r="G910" s="224"/>
      <c r="H910" s="224"/>
      <c r="I910" s="65" t="s">
        <v>56</v>
      </c>
      <c r="J910" s="65">
        <v>261</v>
      </c>
      <c r="K910" s="21" t="s">
        <v>61</v>
      </c>
      <c r="L910" s="16"/>
      <c r="M910" s="46">
        <v>2.1999999999999999E-2</v>
      </c>
      <c r="N910" s="16">
        <v>0.57599999999999996</v>
      </c>
      <c r="O910" s="16"/>
      <c r="P910" s="16">
        <v>7.97</v>
      </c>
      <c r="Q910" s="16"/>
      <c r="R910" s="17">
        <f t="shared" si="48"/>
        <v>8.5679999999999996</v>
      </c>
      <c r="S910" s="66"/>
    </row>
    <row r="911" spans="1:19" x14ac:dyDescent="0.25">
      <c r="A911" s="214"/>
      <c r="B911" s="244"/>
      <c r="C911" s="226"/>
      <c r="D911" s="226"/>
      <c r="E911" s="226"/>
      <c r="F911" s="224"/>
      <c r="G911" s="224"/>
      <c r="H911" s="224"/>
      <c r="I911" s="65" t="s">
        <v>55</v>
      </c>
      <c r="J911" s="65">
        <v>261</v>
      </c>
      <c r="K911" s="21" t="s">
        <v>61</v>
      </c>
      <c r="L911" s="16"/>
      <c r="M911" s="16">
        <v>0.78200000000000003</v>
      </c>
      <c r="N911" s="16"/>
      <c r="O911" s="16"/>
      <c r="P911" s="16"/>
      <c r="Q911" s="16"/>
      <c r="R911" s="17">
        <f t="shared" si="48"/>
        <v>0.78200000000000003</v>
      </c>
      <c r="S911" s="66"/>
    </row>
    <row r="912" spans="1:19" x14ac:dyDescent="0.25">
      <c r="A912" s="214"/>
      <c r="B912" s="244"/>
      <c r="C912" s="226"/>
      <c r="D912" s="226"/>
      <c r="E912" s="226"/>
      <c r="F912" s="224"/>
      <c r="G912" s="224"/>
      <c r="H912" s="224"/>
      <c r="I912" s="65" t="s">
        <v>55</v>
      </c>
      <c r="J912" s="65">
        <v>261</v>
      </c>
      <c r="K912" s="21" t="s">
        <v>57</v>
      </c>
      <c r="L912" s="16"/>
      <c r="M912" s="16">
        <v>112.84099999999999</v>
      </c>
      <c r="N912" s="16"/>
      <c r="O912" s="16">
        <v>1.0009999999999999</v>
      </c>
      <c r="P912" s="16">
        <v>0.59</v>
      </c>
      <c r="Q912" s="16"/>
      <c r="R912" s="17">
        <f t="shared" si="48"/>
        <v>114.432</v>
      </c>
      <c r="S912" s="66"/>
    </row>
    <row r="913" spans="1:19" x14ac:dyDescent="0.25">
      <c r="A913" s="214"/>
      <c r="B913" s="244"/>
      <c r="C913" s="226"/>
      <c r="D913" s="226"/>
      <c r="E913" s="226"/>
      <c r="F913" s="224"/>
      <c r="G913" s="224"/>
      <c r="H913" s="224"/>
      <c r="I913" s="65" t="s">
        <v>56</v>
      </c>
      <c r="J913" s="65">
        <v>261</v>
      </c>
      <c r="K913" s="21" t="s">
        <v>57</v>
      </c>
      <c r="L913" s="16"/>
      <c r="M913" s="16">
        <v>0.70399999999999996</v>
      </c>
      <c r="N913" s="16">
        <v>326.75599999999997</v>
      </c>
      <c r="O913" s="16">
        <v>357.798</v>
      </c>
      <c r="P913" s="16">
        <v>383.14299999999997</v>
      </c>
      <c r="Q913" s="16"/>
      <c r="R913" s="17">
        <f t="shared" si="48"/>
        <v>1068.4010000000001</v>
      </c>
      <c r="S913" s="66"/>
    </row>
    <row r="914" spans="1:19" ht="31.5" x14ac:dyDescent="0.25">
      <c r="A914" s="214"/>
      <c r="B914" s="244"/>
      <c r="C914" s="226"/>
      <c r="D914" s="226"/>
      <c r="E914" s="226"/>
      <c r="F914" s="224"/>
      <c r="G914" s="224"/>
      <c r="H914" s="224"/>
      <c r="I914" s="65" t="s">
        <v>242</v>
      </c>
      <c r="J914" s="65">
        <v>261</v>
      </c>
      <c r="K914" s="21" t="s">
        <v>57</v>
      </c>
      <c r="L914" s="16"/>
      <c r="M914" s="16">
        <v>161.17400000000001</v>
      </c>
      <c r="N914" s="16"/>
      <c r="O914" s="16"/>
      <c r="P914" s="16"/>
      <c r="Q914" s="16"/>
      <c r="R914" s="17">
        <f t="shared" si="48"/>
        <v>161.17400000000001</v>
      </c>
      <c r="S914" s="66"/>
    </row>
    <row r="915" spans="1:19" x14ac:dyDescent="0.25">
      <c r="A915" s="214"/>
      <c r="B915" s="244"/>
      <c r="C915" s="226"/>
      <c r="D915" s="226"/>
      <c r="E915" s="226"/>
      <c r="F915" s="224"/>
      <c r="G915" s="224"/>
      <c r="H915" s="224"/>
      <c r="I915" s="65" t="s">
        <v>60</v>
      </c>
      <c r="J915" s="65">
        <v>261</v>
      </c>
      <c r="K915" s="21" t="s">
        <v>57</v>
      </c>
      <c r="L915" s="16"/>
      <c r="M915" s="16">
        <v>5.3209999999999997</v>
      </c>
      <c r="N915" s="16"/>
      <c r="O915" s="16"/>
      <c r="P915" s="16"/>
      <c r="Q915" s="16"/>
      <c r="R915" s="17">
        <f t="shared" si="48"/>
        <v>5.3209999999999997</v>
      </c>
      <c r="S915" s="66"/>
    </row>
    <row r="916" spans="1:19" ht="31.5" x14ac:dyDescent="0.25">
      <c r="A916" s="214"/>
      <c r="B916" s="244"/>
      <c r="C916" s="226"/>
      <c r="D916" s="226"/>
      <c r="E916" s="226"/>
      <c r="F916" s="224"/>
      <c r="G916" s="224"/>
      <c r="H916" s="224"/>
      <c r="I916" s="65" t="s">
        <v>242</v>
      </c>
      <c r="J916" s="65">
        <v>261</v>
      </c>
      <c r="K916" s="21" t="s">
        <v>254</v>
      </c>
      <c r="L916" s="16"/>
      <c r="M916" s="46">
        <v>2.7E-2</v>
      </c>
      <c r="N916" s="16"/>
      <c r="O916" s="16"/>
      <c r="P916" s="16"/>
      <c r="Q916" s="16"/>
      <c r="R916" s="17">
        <f t="shared" si="48"/>
        <v>2.7E-2</v>
      </c>
      <c r="S916" s="66"/>
    </row>
    <row r="917" spans="1:19" x14ac:dyDescent="0.25">
      <c r="A917" s="214"/>
      <c r="B917" s="244"/>
      <c r="C917" s="226"/>
      <c r="D917" s="226"/>
      <c r="E917" s="226"/>
      <c r="F917" s="224"/>
      <c r="G917" s="224"/>
      <c r="H917" s="224"/>
      <c r="I917" s="65" t="s">
        <v>56</v>
      </c>
      <c r="J917" s="65">
        <v>261</v>
      </c>
      <c r="K917" s="21" t="s">
        <v>254</v>
      </c>
      <c r="L917" s="16"/>
      <c r="M917" s="46"/>
      <c r="N917" s="16">
        <v>1.526</v>
      </c>
      <c r="O917" s="16">
        <v>2.9910000000000001</v>
      </c>
      <c r="P917" s="16">
        <v>2.9910000000000001</v>
      </c>
      <c r="Q917" s="16"/>
      <c r="R917" s="17">
        <f t="shared" si="48"/>
        <v>7.5080000000000009</v>
      </c>
      <c r="S917" s="66"/>
    </row>
    <row r="918" spans="1:19" x14ac:dyDescent="0.25">
      <c r="A918" s="214"/>
      <c r="B918" s="244"/>
      <c r="C918" s="226"/>
      <c r="D918" s="226"/>
      <c r="E918" s="226"/>
      <c r="F918" s="224"/>
      <c r="G918" s="224"/>
      <c r="H918" s="224"/>
      <c r="I918" s="65" t="s">
        <v>55</v>
      </c>
      <c r="J918" s="65">
        <v>261</v>
      </c>
      <c r="K918" s="21" t="s">
        <v>255</v>
      </c>
      <c r="L918" s="16"/>
      <c r="M918" s="16">
        <v>2.9750000000000001</v>
      </c>
      <c r="N918" s="16">
        <v>0.51900000000000002</v>
      </c>
      <c r="O918" s="16">
        <v>2.2360000000000002</v>
      </c>
      <c r="P918" s="16">
        <v>2.4950000000000001</v>
      </c>
      <c r="Q918" s="16"/>
      <c r="R918" s="17">
        <f t="shared" si="48"/>
        <v>8.2250000000000014</v>
      </c>
      <c r="S918" s="66"/>
    </row>
    <row r="919" spans="1:19" ht="31.5" x14ac:dyDescent="0.25">
      <c r="A919" s="214"/>
      <c r="B919" s="244"/>
      <c r="C919" s="226"/>
      <c r="D919" s="226"/>
      <c r="E919" s="226"/>
      <c r="F919" s="224"/>
      <c r="G919" s="224"/>
      <c r="H919" s="224"/>
      <c r="I919" s="65" t="s">
        <v>242</v>
      </c>
      <c r="J919" s="65">
        <v>261</v>
      </c>
      <c r="K919" s="21" t="s">
        <v>255</v>
      </c>
      <c r="L919" s="16"/>
      <c r="M919" s="16">
        <v>7.4880000000000004</v>
      </c>
      <c r="N919" s="16"/>
      <c r="O919" s="16"/>
      <c r="P919" s="16"/>
      <c r="Q919" s="16"/>
      <c r="R919" s="17">
        <f t="shared" si="48"/>
        <v>7.4880000000000004</v>
      </c>
      <c r="S919" s="66"/>
    </row>
    <row r="920" spans="1:19" x14ac:dyDescent="0.25">
      <c r="A920" s="214"/>
      <c r="B920" s="244"/>
      <c r="C920" s="226"/>
      <c r="D920" s="226"/>
      <c r="E920" s="226"/>
      <c r="F920" s="224"/>
      <c r="G920" s="224"/>
      <c r="H920" s="224"/>
      <c r="I920" s="65" t="s">
        <v>60</v>
      </c>
      <c r="J920" s="65">
        <v>261</v>
      </c>
      <c r="K920" s="21" t="s">
        <v>255</v>
      </c>
      <c r="L920" s="16"/>
      <c r="M920" s="16">
        <v>0.93</v>
      </c>
      <c r="N920" s="16"/>
      <c r="O920" s="16"/>
      <c r="P920" s="16"/>
      <c r="Q920" s="16"/>
      <c r="R920" s="17">
        <f t="shared" si="48"/>
        <v>0.93</v>
      </c>
      <c r="S920" s="66"/>
    </row>
    <row r="921" spans="1:19" x14ac:dyDescent="0.25">
      <c r="A921" s="214"/>
      <c r="B921" s="244"/>
      <c r="C921" s="226"/>
      <c r="D921" s="226"/>
      <c r="E921" s="226"/>
      <c r="F921" s="224"/>
      <c r="G921" s="224"/>
      <c r="H921" s="224"/>
      <c r="I921" s="65" t="s">
        <v>56</v>
      </c>
      <c r="J921" s="65">
        <v>261</v>
      </c>
      <c r="K921" s="21" t="s">
        <v>255</v>
      </c>
      <c r="L921" s="16"/>
      <c r="M921" s="16"/>
      <c r="N921" s="16">
        <v>12.787000000000001</v>
      </c>
      <c r="O921" s="16">
        <v>13.81</v>
      </c>
      <c r="P921" s="16">
        <v>13.757999999999999</v>
      </c>
      <c r="Q921" s="16"/>
      <c r="R921" s="17">
        <f t="shared" si="48"/>
        <v>40.355000000000004</v>
      </c>
      <c r="S921" s="66"/>
    </row>
    <row r="922" spans="1:19" ht="31.5" x14ac:dyDescent="0.25">
      <c r="A922" s="214"/>
      <c r="B922" s="242" t="s">
        <v>416</v>
      </c>
      <c r="C922" s="226"/>
      <c r="D922" s="226"/>
      <c r="E922" s="226"/>
      <c r="F922" s="224"/>
      <c r="G922" s="224"/>
      <c r="H922" s="224"/>
      <c r="I922" s="65" t="s">
        <v>242</v>
      </c>
      <c r="J922" s="65">
        <v>261</v>
      </c>
      <c r="K922" s="21" t="s">
        <v>244</v>
      </c>
      <c r="L922" s="16"/>
      <c r="M922" s="16">
        <v>0.57999999999999996</v>
      </c>
      <c r="N922" s="16"/>
      <c r="O922" s="16"/>
      <c r="P922" s="16"/>
      <c r="Q922" s="16"/>
      <c r="R922" s="17">
        <f t="shared" si="48"/>
        <v>0.57999999999999996</v>
      </c>
      <c r="S922" s="66"/>
    </row>
    <row r="923" spans="1:19" x14ac:dyDescent="0.25">
      <c r="A923" s="214"/>
      <c r="B923" s="242"/>
      <c r="C923" s="226"/>
      <c r="D923" s="226"/>
      <c r="E923" s="226"/>
      <c r="F923" s="224"/>
      <c r="G923" s="224"/>
      <c r="H923" s="224"/>
      <c r="I923" s="65" t="s">
        <v>56</v>
      </c>
      <c r="J923" s="65">
        <v>261</v>
      </c>
      <c r="K923" s="21" t="s">
        <v>244</v>
      </c>
      <c r="L923" s="16"/>
      <c r="M923" s="16"/>
      <c r="N923" s="16">
        <v>0.16600000000000001</v>
      </c>
      <c r="O923" s="16"/>
      <c r="P923" s="16">
        <v>0.57999999999999996</v>
      </c>
      <c r="Q923" s="16"/>
      <c r="R923" s="17">
        <f t="shared" si="48"/>
        <v>0.746</v>
      </c>
      <c r="S923" s="66"/>
    </row>
    <row r="924" spans="1:19" x14ac:dyDescent="0.25">
      <c r="A924" s="214"/>
      <c r="B924" s="242"/>
      <c r="C924" s="226"/>
      <c r="D924" s="226"/>
      <c r="E924" s="226"/>
      <c r="F924" s="224"/>
      <c r="G924" s="224"/>
      <c r="H924" s="224"/>
      <c r="I924" s="65" t="s">
        <v>56</v>
      </c>
      <c r="J924" s="65">
        <v>261</v>
      </c>
      <c r="K924" s="21" t="s">
        <v>61</v>
      </c>
      <c r="L924" s="16"/>
      <c r="M924" s="46">
        <v>2.1999999999999999E-2</v>
      </c>
      <c r="N924" s="46">
        <v>4.5999999999999999E-2</v>
      </c>
      <c r="O924" s="16">
        <v>3.1349999999999998</v>
      </c>
      <c r="P924" s="16">
        <v>7.6479999999999997</v>
      </c>
      <c r="Q924" s="16"/>
      <c r="R924" s="17">
        <f t="shared" si="48"/>
        <v>10.850999999999999</v>
      </c>
      <c r="S924" s="66"/>
    </row>
    <row r="925" spans="1:19" ht="31.5" x14ac:dyDescent="0.25">
      <c r="A925" s="214"/>
      <c r="B925" s="242"/>
      <c r="C925" s="226"/>
      <c r="D925" s="226"/>
      <c r="E925" s="226"/>
      <c r="F925" s="224"/>
      <c r="G925" s="224"/>
      <c r="H925" s="224"/>
      <c r="I925" s="65" t="s">
        <v>242</v>
      </c>
      <c r="J925" s="65">
        <v>261</v>
      </c>
      <c r="K925" s="21" t="s">
        <v>61</v>
      </c>
      <c r="L925" s="16"/>
      <c r="M925" s="16">
        <v>1.4690000000000001</v>
      </c>
      <c r="N925" s="16"/>
      <c r="O925" s="16"/>
      <c r="P925" s="16"/>
      <c r="Q925" s="16"/>
      <c r="R925" s="17">
        <f t="shared" si="48"/>
        <v>1.4690000000000001</v>
      </c>
      <c r="S925" s="66"/>
    </row>
    <row r="926" spans="1:19" x14ac:dyDescent="0.25">
      <c r="A926" s="214"/>
      <c r="B926" s="242"/>
      <c r="C926" s="226"/>
      <c r="D926" s="226"/>
      <c r="E926" s="226"/>
      <c r="F926" s="224"/>
      <c r="G926" s="224"/>
      <c r="H926" s="224"/>
      <c r="I926" s="65" t="s">
        <v>56</v>
      </c>
      <c r="J926" s="65">
        <v>261</v>
      </c>
      <c r="K926" s="21" t="s">
        <v>57</v>
      </c>
      <c r="L926" s="16"/>
      <c r="M926" s="16"/>
      <c r="N926" s="16">
        <v>481.01900000000001</v>
      </c>
      <c r="O926" s="16">
        <v>508.81799999999998</v>
      </c>
      <c r="P926" s="16">
        <v>571.85</v>
      </c>
      <c r="Q926" s="16"/>
      <c r="R926" s="17">
        <f t="shared" si="48"/>
        <v>1561.6869999999999</v>
      </c>
      <c r="S926" s="66"/>
    </row>
    <row r="927" spans="1:19" x14ac:dyDescent="0.25">
      <c r="A927" s="214"/>
      <c r="B927" s="242"/>
      <c r="C927" s="226"/>
      <c r="D927" s="226"/>
      <c r="E927" s="226"/>
      <c r="F927" s="224"/>
      <c r="G927" s="224"/>
      <c r="H927" s="224"/>
      <c r="I927" s="65" t="s">
        <v>55</v>
      </c>
      <c r="J927" s="65">
        <v>261</v>
      </c>
      <c r="K927" s="21" t="s">
        <v>57</v>
      </c>
      <c r="L927" s="16"/>
      <c r="M927" s="16">
        <v>185.23599999999999</v>
      </c>
      <c r="N927" s="16"/>
      <c r="O927" s="16">
        <v>1.6950000000000001</v>
      </c>
      <c r="P927" s="16">
        <v>0.65300000000000002</v>
      </c>
      <c r="Q927" s="16"/>
      <c r="R927" s="17">
        <f t="shared" si="48"/>
        <v>187.58399999999997</v>
      </c>
      <c r="S927" s="66"/>
    </row>
    <row r="928" spans="1:19" ht="31.5" x14ac:dyDescent="0.25">
      <c r="A928" s="214"/>
      <c r="B928" s="242"/>
      <c r="C928" s="226"/>
      <c r="D928" s="226"/>
      <c r="E928" s="226"/>
      <c r="F928" s="224"/>
      <c r="G928" s="224"/>
      <c r="H928" s="224"/>
      <c r="I928" s="65" t="s">
        <v>242</v>
      </c>
      <c r="J928" s="65">
        <v>261</v>
      </c>
      <c r="K928" s="21" t="s">
        <v>57</v>
      </c>
      <c r="L928" s="16"/>
      <c r="M928" s="16">
        <v>239.691</v>
      </c>
      <c r="N928" s="16"/>
      <c r="O928" s="16"/>
      <c r="P928" s="16"/>
      <c r="Q928" s="16"/>
      <c r="R928" s="17">
        <f t="shared" si="48"/>
        <v>239.691</v>
      </c>
      <c r="S928" s="66"/>
    </row>
    <row r="929" spans="1:19" x14ac:dyDescent="0.25">
      <c r="A929" s="214"/>
      <c r="B929" s="242"/>
      <c r="C929" s="226"/>
      <c r="D929" s="226"/>
      <c r="E929" s="226"/>
      <c r="F929" s="224"/>
      <c r="G929" s="224"/>
      <c r="H929" s="224"/>
      <c r="I929" s="65" t="s">
        <v>60</v>
      </c>
      <c r="J929" s="65">
        <v>261</v>
      </c>
      <c r="K929" s="21" t="s">
        <v>57</v>
      </c>
      <c r="L929" s="16"/>
      <c r="M929" s="16">
        <v>6.173</v>
      </c>
      <c r="N929" s="16"/>
      <c r="O929" s="16"/>
      <c r="P929" s="16"/>
      <c r="Q929" s="16"/>
      <c r="R929" s="17">
        <f t="shared" si="48"/>
        <v>6.173</v>
      </c>
      <c r="S929" s="66"/>
    </row>
    <row r="930" spans="1:19" ht="31.5" x14ac:dyDescent="0.25">
      <c r="A930" s="214"/>
      <c r="B930" s="243" t="s">
        <v>417</v>
      </c>
      <c r="C930" s="226"/>
      <c r="D930" s="226"/>
      <c r="E930" s="226"/>
      <c r="F930" s="224"/>
      <c r="G930" s="224"/>
      <c r="H930" s="224"/>
      <c r="I930" s="65" t="s">
        <v>242</v>
      </c>
      <c r="J930" s="65">
        <v>261</v>
      </c>
      <c r="K930" s="21" t="s">
        <v>244</v>
      </c>
      <c r="L930" s="16"/>
      <c r="M930" s="16">
        <v>0.57999999999999996</v>
      </c>
      <c r="N930" s="16"/>
      <c r="O930" s="16"/>
      <c r="P930" s="16"/>
      <c r="Q930" s="16"/>
      <c r="R930" s="17">
        <f t="shared" si="48"/>
        <v>0.57999999999999996</v>
      </c>
      <c r="S930" s="66"/>
    </row>
    <row r="931" spans="1:19" x14ac:dyDescent="0.25">
      <c r="A931" s="214"/>
      <c r="B931" s="244"/>
      <c r="C931" s="226"/>
      <c r="D931" s="226"/>
      <c r="E931" s="226"/>
      <c r="F931" s="224"/>
      <c r="G931" s="224"/>
      <c r="H931" s="224"/>
      <c r="I931" s="65" t="s">
        <v>56</v>
      </c>
      <c r="J931" s="65">
        <v>261</v>
      </c>
      <c r="K931" s="21" t="s">
        <v>244</v>
      </c>
      <c r="L931" s="16"/>
      <c r="M931" s="16"/>
      <c r="N931" s="46">
        <v>9.4E-2</v>
      </c>
      <c r="O931" s="16"/>
      <c r="P931" s="16">
        <v>0.57999999999999996</v>
      </c>
      <c r="Q931" s="16"/>
      <c r="R931" s="17">
        <f t="shared" si="48"/>
        <v>0.67399999999999993</v>
      </c>
      <c r="S931" s="66"/>
    </row>
    <row r="932" spans="1:19" x14ac:dyDescent="0.25">
      <c r="A932" s="214"/>
      <c r="B932" s="244"/>
      <c r="C932" s="226"/>
      <c r="D932" s="226"/>
      <c r="E932" s="226"/>
      <c r="F932" s="224"/>
      <c r="G932" s="224"/>
      <c r="H932" s="224"/>
      <c r="I932" s="65" t="s">
        <v>56</v>
      </c>
      <c r="J932" s="65">
        <v>261</v>
      </c>
      <c r="K932" s="21" t="s">
        <v>61</v>
      </c>
      <c r="L932" s="16"/>
      <c r="M932" s="46">
        <v>2.1999999999999999E-2</v>
      </c>
      <c r="N932" s="46">
        <v>4.5999999999999999E-2</v>
      </c>
      <c r="O932" s="16">
        <v>5.3360000000000003</v>
      </c>
      <c r="P932" s="16"/>
      <c r="Q932" s="16"/>
      <c r="R932" s="17">
        <f t="shared" si="48"/>
        <v>5.4039999999999999</v>
      </c>
      <c r="S932" s="66"/>
    </row>
    <row r="933" spans="1:19" ht="31.5" x14ac:dyDescent="0.25">
      <c r="A933" s="214"/>
      <c r="B933" s="244"/>
      <c r="C933" s="226"/>
      <c r="D933" s="226"/>
      <c r="E933" s="226"/>
      <c r="F933" s="224"/>
      <c r="G933" s="224"/>
      <c r="H933" s="224"/>
      <c r="I933" s="65" t="s">
        <v>242</v>
      </c>
      <c r="J933" s="65">
        <v>261</v>
      </c>
      <c r="K933" s="21" t="s">
        <v>61</v>
      </c>
      <c r="L933" s="16"/>
      <c r="M933" s="16">
        <v>6.6269999999999998</v>
      </c>
      <c r="N933" s="16"/>
      <c r="O933" s="16"/>
      <c r="P933" s="16"/>
      <c r="Q933" s="16"/>
      <c r="R933" s="17">
        <f t="shared" si="48"/>
        <v>6.6269999999999998</v>
      </c>
      <c r="S933" s="66"/>
    </row>
    <row r="934" spans="1:19" x14ac:dyDescent="0.25">
      <c r="A934" s="214"/>
      <c r="B934" s="244"/>
      <c r="C934" s="226"/>
      <c r="D934" s="226"/>
      <c r="E934" s="226"/>
      <c r="F934" s="224"/>
      <c r="G934" s="224"/>
      <c r="H934" s="224"/>
      <c r="I934" s="65" t="s">
        <v>56</v>
      </c>
      <c r="J934" s="65">
        <v>261</v>
      </c>
      <c r="K934" s="21" t="s">
        <v>256</v>
      </c>
      <c r="L934" s="16"/>
      <c r="M934" s="16"/>
      <c r="N934" s="16">
        <v>219.643</v>
      </c>
      <c r="O934" s="16"/>
      <c r="P934" s="16"/>
      <c r="Q934" s="16"/>
      <c r="R934" s="17">
        <f t="shared" si="48"/>
        <v>219.643</v>
      </c>
      <c r="S934" s="66"/>
    </row>
    <row r="935" spans="1:19" x14ac:dyDescent="0.25">
      <c r="A935" s="214"/>
      <c r="B935" s="244"/>
      <c r="C935" s="226"/>
      <c r="D935" s="226"/>
      <c r="E935" s="226"/>
      <c r="F935" s="224"/>
      <c r="G935" s="224"/>
      <c r="H935" s="224"/>
      <c r="I935" s="65" t="s">
        <v>55</v>
      </c>
      <c r="J935" s="65">
        <v>261</v>
      </c>
      <c r="K935" s="21" t="s">
        <v>57</v>
      </c>
      <c r="L935" s="16"/>
      <c r="M935" s="16">
        <v>121.99299999999999</v>
      </c>
      <c r="N935" s="16"/>
      <c r="O935" s="16">
        <v>1.2789999999999999</v>
      </c>
      <c r="P935" s="16">
        <v>0.68300000000000005</v>
      </c>
      <c r="Q935" s="16"/>
      <c r="R935" s="17">
        <f t="shared" si="48"/>
        <v>123.955</v>
      </c>
      <c r="S935" s="66"/>
    </row>
    <row r="936" spans="1:19" x14ac:dyDescent="0.25">
      <c r="A936" s="214"/>
      <c r="B936" s="244"/>
      <c r="C936" s="226"/>
      <c r="D936" s="226"/>
      <c r="E936" s="226"/>
      <c r="F936" s="224"/>
      <c r="G936" s="224"/>
      <c r="H936" s="224"/>
      <c r="I936" s="65" t="s">
        <v>56</v>
      </c>
      <c r="J936" s="65">
        <v>261</v>
      </c>
      <c r="K936" s="21" t="s">
        <v>57</v>
      </c>
      <c r="L936" s="16"/>
      <c r="M936" s="16">
        <v>0.67700000000000005</v>
      </c>
      <c r="N936" s="16">
        <v>363.66</v>
      </c>
      <c r="O936" s="16">
        <v>381.02499999999998</v>
      </c>
      <c r="P936" s="16">
        <v>399.15300000000002</v>
      </c>
      <c r="Q936" s="16"/>
      <c r="R936" s="17">
        <f t="shared" si="48"/>
        <v>1144.5150000000001</v>
      </c>
      <c r="S936" s="66"/>
    </row>
    <row r="937" spans="1:19" ht="31.5" x14ac:dyDescent="0.25">
      <c r="A937" s="214"/>
      <c r="B937" s="244"/>
      <c r="C937" s="226"/>
      <c r="D937" s="226"/>
      <c r="E937" s="226"/>
      <c r="F937" s="224"/>
      <c r="G937" s="224"/>
      <c r="H937" s="224"/>
      <c r="I937" s="65" t="s">
        <v>242</v>
      </c>
      <c r="J937" s="65">
        <v>261</v>
      </c>
      <c r="K937" s="21" t="s">
        <v>57</v>
      </c>
      <c r="L937" s="16"/>
      <c r="M937" s="16">
        <v>180.99700000000001</v>
      </c>
      <c r="N937" s="16"/>
      <c r="O937" s="16"/>
      <c r="P937" s="16"/>
      <c r="Q937" s="16"/>
      <c r="R937" s="17">
        <f t="shared" si="48"/>
        <v>180.99700000000001</v>
      </c>
      <c r="S937" s="66"/>
    </row>
    <row r="938" spans="1:19" x14ac:dyDescent="0.25">
      <c r="A938" s="214"/>
      <c r="B938" s="244"/>
      <c r="C938" s="226"/>
      <c r="D938" s="226"/>
      <c r="E938" s="226"/>
      <c r="F938" s="224"/>
      <c r="G938" s="224"/>
      <c r="H938" s="224"/>
      <c r="I938" s="65" t="s">
        <v>60</v>
      </c>
      <c r="J938" s="65">
        <v>261</v>
      </c>
      <c r="K938" s="21" t="s">
        <v>57</v>
      </c>
      <c r="L938" s="16"/>
      <c r="M938" s="16">
        <v>7.0279999999999996</v>
      </c>
      <c r="N938" s="16"/>
      <c r="O938" s="16"/>
      <c r="P938" s="16"/>
      <c r="Q938" s="16"/>
      <c r="R938" s="17">
        <f t="shared" si="48"/>
        <v>7.0279999999999996</v>
      </c>
      <c r="S938" s="66"/>
    </row>
    <row r="939" spans="1:19" ht="31.5" x14ac:dyDescent="0.25">
      <c r="A939" s="214"/>
      <c r="B939" s="244"/>
      <c r="C939" s="226"/>
      <c r="D939" s="226"/>
      <c r="E939" s="226"/>
      <c r="F939" s="224"/>
      <c r="G939" s="224"/>
      <c r="H939" s="224"/>
      <c r="I939" s="65" t="s">
        <v>242</v>
      </c>
      <c r="J939" s="65">
        <v>261</v>
      </c>
      <c r="K939" s="21" t="s">
        <v>254</v>
      </c>
      <c r="L939" s="16"/>
      <c r="M939" s="46">
        <v>6.3E-2</v>
      </c>
      <c r="N939" s="16"/>
      <c r="O939" s="16"/>
      <c r="P939" s="16"/>
      <c r="Q939" s="16"/>
      <c r="R939" s="17">
        <f t="shared" si="48"/>
        <v>6.3E-2</v>
      </c>
      <c r="S939" s="66"/>
    </row>
    <row r="940" spans="1:19" x14ac:dyDescent="0.25">
      <c r="A940" s="214"/>
      <c r="B940" s="244"/>
      <c r="C940" s="226"/>
      <c r="D940" s="226"/>
      <c r="E940" s="226"/>
      <c r="F940" s="224"/>
      <c r="G940" s="224"/>
      <c r="H940" s="224"/>
      <c r="I940" s="65" t="s">
        <v>56</v>
      </c>
      <c r="J940" s="65">
        <v>261</v>
      </c>
      <c r="K940" s="21" t="s">
        <v>254</v>
      </c>
      <c r="L940" s="16"/>
      <c r="M940" s="46"/>
      <c r="N940" s="16">
        <v>2.0310000000000001</v>
      </c>
      <c r="O940" s="16">
        <v>2.827</v>
      </c>
      <c r="P940" s="16">
        <v>2.782</v>
      </c>
      <c r="Q940" s="16"/>
      <c r="R940" s="17">
        <f t="shared" si="48"/>
        <v>7.6400000000000006</v>
      </c>
      <c r="S940" s="66"/>
    </row>
    <row r="941" spans="1:19" x14ac:dyDescent="0.25">
      <c r="A941" s="214"/>
      <c r="B941" s="244"/>
      <c r="C941" s="226"/>
      <c r="D941" s="226"/>
      <c r="E941" s="226"/>
      <c r="F941" s="224"/>
      <c r="G941" s="224"/>
      <c r="H941" s="224"/>
      <c r="I941" s="65" t="s">
        <v>55</v>
      </c>
      <c r="J941" s="65">
        <v>261</v>
      </c>
      <c r="K941" s="21" t="s">
        <v>254</v>
      </c>
      <c r="L941" s="16"/>
      <c r="M941" s="46"/>
      <c r="N941" s="16"/>
      <c r="O941" s="16"/>
      <c r="P941" s="16">
        <v>0.24</v>
      </c>
      <c r="Q941" s="16"/>
      <c r="R941" s="17">
        <f t="shared" si="48"/>
        <v>0.24</v>
      </c>
      <c r="S941" s="66"/>
    </row>
    <row r="942" spans="1:19" x14ac:dyDescent="0.25">
      <c r="A942" s="214"/>
      <c r="B942" s="244"/>
      <c r="C942" s="226"/>
      <c r="D942" s="226"/>
      <c r="E942" s="226"/>
      <c r="F942" s="224"/>
      <c r="G942" s="224"/>
      <c r="H942" s="224"/>
      <c r="I942" s="65" t="s">
        <v>55</v>
      </c>
      <c r="J942" s="65">
        <v>261</v>
      </c>
      <c r="K942" s="21" t="s">
        <v>255</v>
      </c>
      <c r="L942" s="16"/>
      <c r="M942" s="16">
        <v>8.5009999999999994</v>
      </c>
      <c r="N942" s="16">
        <v>1.0620000000000001</v>
      </c>
      <c r="O942" s="16">
        <v>4.7450000000000001</v>
      </c>
      <c r="P942" s="16">
        <v>5.9960000000000004</v>
      </c>
      <c r="Q942" s="16"/>
      <c r="R942" s="17">
        <f t="shared" si="48"/>
        <v>20.304000000000002</v>
      </c>
      <c r="S942" s="66"/>
    </row>
    <row r="943" spans="1:19" ht="31.5" x14ac:dyDescent="0.25">
      <c r="A943" s="214"/>
      <c r="B943" s="244"/>
      <c r="C943" s="226"/>
      <c r="D943" s="226"/>
      <c r="E943" s="226"/>
      <c r="F943" s="224"/>
      <c r="G943" s="224"/>
      <c r="H943" s="224"/>
      <c r="I943" s="65" t="s">
        <v>242</v>
      </c>
      <c r="J943" s="65">
        <v>261</v>
      </c>
      <c r="K943" s="21" t="s">
        <v>255</v>
      </c>
      <c r="L943" s="16"/>
      <c r="M943" s="16">
        <v>15.852</v>
      </c>
      <c r="N943" s="16"/>
      <c r="O943" s="16"/>
      <c r="P943" s="16"/>
      <c r="Q943" s="16"/>
      <c r="R943" s="17">
        <f t="shared" si="48"/>
        <v>15.852</v>
      </c>
      <c r="S943" s="66"/>
    </row>
    <row r="944" spans="1:19" x14ac:dyDescent="0.25">
      <c r="A944" s="214"/>
      <c r="B944" s="244"/>
      <c r="C944" s="226"/>
      <c r="D944" s="226"/>
      <c r="E944" s="226"/>
      <c r="F944" s="224"/>
      <c r="G944" s="224"/>
      <c r="H944" s="224"/>
      <c r="I944" s="65" t="s">
        <v>56</v>
      </c>
      <c r="J944" s="65">
        <v>261</v>
      </c>
      <c r="K944" s="21" t="s">
        <v>255</v>
      </c>
      <c r="L944" s="16"/>
      <c r="M944" s="16"/>
      <c r="N944" s="16">
        <v>27.311</v>
      </c>
      <c r="O944" s="16">
        <v>29.344000000000001</v>
      </c>
      <c r="P944" s="16">
        <v>28.693999999999999</v>
      </c>
      <c r="Q944" s="16"/>
      <c r="R944" s="17">
        <f t="shared" si="48"/>
        <v>85.349000000000004</v>
      </c>
      <c r="S944" s="66"/>
    </row>
    <row r="945" spans="1:19" x14ac:dyDescent="0.25">
      <c r="A945" s="214"/>
      <c r="B945" s="244"/>
      <c r="C945" s="226"/>
      <c r="D945" s="226"/>
      <c r="E945" s="226"/>
      <c r="F945" s="224"/>
      <c r="G945" s="224"/>
      <c r="H945" s="224"/>
      <c r="I945" s="65" t="s">
        <v>60</v>
      </c>
      <c r="J945" s="65">
        <v>261</v>
      </c>
      <c r="K945" s="21" t="s">
        <v>255</v>
      </c>
      <c r="L945" s="16"/>
      <c r="M945" s="16">
        <v>1.272</v>
      </c>
      <c r="N945" s="16"/>
      <c r="O945" s="16"/>
      <c r="P945" s="16"/>
      <c r="Q945" s="16"/>
      <c r="R945" s="17">
        <f t="shared" si="48"/>
        <v>1.272</v>
      </c>
      <c r="S945" s="66"/>
    </row>
    <row r="946" spans="1:19" ht="31.5" x14ac:dyDescent="0.25">
      <c r="A946" s="214"/>
      <c r="B946" s="243" t="s">
        <v>418</v>
      </c>
      <c r="C946" s="226"/>
      <c r="D946" s="226"/>
      <c r="E946" s="226"/>
      <c r="F946" s="224"/>
      <c r="G946" s="224"/>
      <c r="H946" s="224"/>
      <c r="I946" s="65" t="s">
        <v>242</v>
      </c>
      <c r="J946" s="65">
        <v>261</v>
      </c>
      <c r="K946" s="21" t="s">
        <v>244</v>
      </c>
      <c r="L946" s="16"/>
      <c r="M946" s="16">
        <v>0.28999999999999998</v>
      </c>
      <c r="N946" s="16"/>
      <c r="O946" s="16"/>
      <c r="P946" s="16"/>
      <c r="Q946" s="16"/>
      <c r="R946" s="17">
        <f t="shared" si="48"/>
        <v>0.28999999999999998</v>
      </c>
      <c r="S946" s="66"/>
    </row>
    <row r="947" spans="1:19" x14ac:dyDescent="0.25">
      <c r="A947" s="214"/>
      <c r="B947" s="244"/>
      <c r="C947" s="226"/>
      <c r="D947" s="226"/>
      <c r="E947" s="226"/>
      <c r="F947" s="224"/>
      <c r="G947" s="224"/>
      <c r="H947" s="224"/>
      <c r="I947" s="65" t="s">
        <v>56</v>
      </c>
      <c r="J947" s="65">
        <v>261</v>
      </c>
      <c r="K947" s="21" t="s">
        <v>244</v>
      </c>
      <c r="L947" s="16"/>
      <c r="M947" s="16"/>
      <c r="N947" s="46">
        <v>0.05</v>
      </c>
      <c r="O947" s="16"/>
      <c r="P947" s="16"/>
      <c r="Q947" s="16"/>
      <c r="R947" s="17">
        <f t="shared" si="48"/>
        <v>0.05</v>
      </c>
      <c r="S947" s="66"/>
    </row>
    <row r="948" spans="1:19" x14ac:dyDescent="0.25">
      <c r="A948" s="214"/>
      <c r="B948" s="244"/>
      <c r="C948" s="226"/>
      <c r="D948" s="226"/>
      <c r="E948" s="226"/>
      <c r="F948" s="224"/>
      <c r="G948" s="224"/>
      <c r="H948" s="224"/>
      <c r="I948" s="65" t="s">
        <v>56</v>
      </c>
      <c r="J948" s="65">
        <v>261</v>
      </c>
      <c r="K948" s="21" t="s">
        <v>61</v>
      </c>
      <c r="L948" s="16"/>
      <c r="M948" s="46">
        <v>2.1999999999999999E-2</v>
      </c>
      <c r="N948" s="46">
        <v>2.1999999999999999E-2</v>
      </c>
      <c r="O948" s="16"/>
      <c r="P948" s="16"/>
      <c r="Q948" s="16"/>
      <c r="R948" s="17">
        <f t="shared" si="48"/>
        <v>4.3999999999999997E-2</v>
      </c>
      <c r="S948" s="66"/>
    </row>
    <row r="949" spans="1:19" ht="31.5" x14ac:dyDescent="0.25">
      <c r="A949" s="214"/>
      <c r="B949" s="244"/>
      <c r="C949" s="226"/>
      <c r="D949" s="226"/>
      <c r="E949" s="226"/>
      <c r="F949" s="224"/>
      <c r="G949" s="224"/>
      <c r="H949" s="224"/>
      <c r="I949" s="65" t="s">
        <v>242</v>
      </c>
      <c r="J949" s="65">
        <v>261</v>
      </c>
      <c r="K949" s="21" t="s">
        <v>61</v>
      </c>
      <c r="L949" s="16"/>
      <c r="M949" s="46">
        <v>8.17</v>
      </c>
      <c r="N949" s="16"/>
      <c r="O949" s="16"/>
      <c r="P949" s="16"/>
      <c r="Q949" s="16"/>
      <c r="R949" s="17">
        <f t="shared" si="48"/>
        <v>8.17</v>
      </c>
      <c r="S949" s="66"/>
    </row>
    <row r="950" spans="1:19" x14ac:dyDescent="0.25">
      <c r="A950" s="214"/>
      <c r="B950" s="244"/>
      <c r="C950" s="226"/>
      <c r="D950" s="226"/>
      <c r="E950" s="226"/>
      <c r="F950" s="224"/>
      <c r="G950" s="224"/>
      <c r="H950" s="224"/>
      <c r="I950" s="65" t="s">
        <v>55</v>
      </c>
      <c r="J950" s="65">
        <v>261</v>
      </c>
      <c r="K950" s="21" t="s">
        <v>57</v>
      </c>
      <c r="L950" s="16"/>
      <c r="M950" s="16">
        <v>28.283000000000001</v>
      </c>
      <c r="N950" s="16"/>
      <c r="O950" s="16">
        <v>0.23100000000000001</v>
      </c>
      <c r="P950" s="16">
        <v>0.2</v>
      </c>
      <c r="Q950" s="16"/>
      <c r="R950" s="17">
        <f t="shared" si="48"/>
        <v>28.714000000000002</v>
      </c>
      <c r="S950" s="66"/>
    </row>
    <row r="951" spans="1:19" x14ac:dyDescent="0.25">
      <c r="A951" s="214"/>
      <c r="B951" s="244"/>
      <c r="C951" s="226"/>
      <c r="D951" s="226"/>
      <c r="E951" s="226"/>
      <c r="F951" s="224"/>
      <c r="G951" s="224"/>
      <c r="H951" s="224"/>
      <c r="I951" s="65" t="s">
        <v>56</v>
      </c>
      <c r="J951" s="65">
        <v>261</v>
      </c>
      <c r="K951" s="21" t="s">
        <v>57</v>
      </c>
      <c r="L951" s="16"/>
      <c r="M951" s="16"/>
      <c r="N951" s="16">
        <v>78.004999999999995</v>
      </c>
      <c r="O951" s="16"/>
      <c r="P951" s="16">
        <v>87.501000000000005</v>
      </c>
      <c r="Q951" s="16"/>
      <c r="R951" s="17">
        <f t="shared" si="48"/>
        <v>165.506</v>
      </c>
      <c r="S951" s="66"/>
    </row>
    <row r="952" spans="1:19" ht="31.5" x14ac:dyDescent="0.25">
      <c r="A952" s="214"/>
      <c r="B952" s="244"/>
      <c r="C952" s="226"/>
      <c r="D952" s="226"/>
      <c r="E952" s="226"/>
      <c r="F952" s="224"/>
      <c r="G952" s="224"/>
      <c r="H952" s="224"/>
      <c r="I952" s="65" t="s">
        <v>242</v>
      </c>
      <c r="J952" s="65">
        <v>261</v>
      </c>
      <c r="K952" s="21" t="s">
        <v>57</v>
      </c>
      <c r="L952" s="16"/>
      <c r="M952" s="46">
        <v>41.426000000000002</v>
      </c>
      <c r="N952" s="16"/>
      <c r="O952" s="16"/>
      <c r="P952" s="16"/>
      <c r="Q952" s="16"/>
      <c r="R952" s="17">
        <f t="shared" si="48"/>
        <v>41.426000000000002</v>
      </c>
      <c r="S952" s="66"/>
    </row>
    <row r="953" spans="1:19" x14ac:dyDescent="0.25">
      <c r="A953" s="214"/>
      <c r="B953" s="244"/>
      <c r="C953" s="226"/>
      <c r="D953" s="226"/>
      <c r="E953" s="226"/>
      <c r="F953" s="224"/>
      <c r="G953" s="224"/>
      <c r="H953" s="224"/>
      <c r="I953" s="65" t="s">
        <v>60</v>
      </c>
      <c r="J953" s="65">
        <v>261</v>
      </c>
      <c r="K953" s="21" t="s">
        <v>57</v>
      </c>
      <c r="L953" s="16"/>
      <c r="M953" s="46">
        <v>1.9690000000000001</v>
      </c>
      <c r="N953" s="16"/>
      <c r="O953" s="16"/>
      <c r="P953" s="16"/>
      <c r="Q953" s="16"/>
      <c r="R953" s="17">
        <f t="shared" si="48"/>
        <v>1.9690000000000001</v>
      </c>
      <c r="S953" s="66"/>
    </row>
    <row r="954" spans="1:19" x14ac:dyDescent="0.25">
      <c r="A954" s="214"/>
      <c r="B954" s="244"/>
      <c r="C954" s="226"/>
      <c r="D954" s="226"/>
      <c r="E954" s="226"/>
      <c r="F954" s="224"/>
      <c r="G954" s="224"/>
      <c r="H954" s="224"/>
      <c r="I954" s="65" t="s">
        <v>56</v>
      </c>
      <c r="J954" s="65">
        <v>261</v>
      </c>
      <c r="K954" s="21" t="s">
        <v>419</v>
      </c>
      <c r="L954" s="16"/>
      <c r="M954" s="46"/>
      <c r="N954" s="16"/>
      <c r="O954" s="16">
        <v>83.82</v>
      </c>
      <c r="P954" s="16"/>
      <c r="Q954" s="16"/>
      <c r="R954" s="17">
        <f t="shared" si="48"/>
        <v>83.82</v>
      </c>
      <c r="S954" s="66"/>
    </row>
    <row r="955" spans="1:19" ht="31.5" x14ac:dyDescent="0.25">
      <c r="A955" s="214"/>
      <c r="B955" s="243" t="s">
        <v>420</v>
      </c>
      <c r="C955" s="226"/>
      <c r="D955" s="226"/>
      <c r="E955" s="226"/>
      <c r="F955" s="224"/>
      <c r="G955" s="224"/>
      <c r="H955" s="224"/>
      <c r="I955" s="65" t="s">
        <v>242</v>
      </c>
      <c r="J955" s="65">
        <v>261</v>
      </c>
      <c r="K955" s="21" t="s">
        <v>244</v>
      </c>
      <c r="L955" s="16"/>
      <c r="M955" s="16">
        <v>0.57999999999999996</v>
      </c>
      <c r="N955" s="16"/>
      <c r="O955" s="16"/>
      <c r="P955" s="16"/>
      <c r="Q955" s="16"/>
      <c r="R955" s="17">
        <f t="shared" si="48"/>
        <v>0.57999999999999996</v>
      </c>
      <c r="S955" s="66"/>
    </row>
    <row r="956" spans="1:19" x14ac:dyDescent="0.25">
      <c r="A956" s="214"/>
      <c r="B956" s="244"/>
      <c r="C956" s="226"/>
      <c r="D956" s="226"/>
      <c r="E956" s="226"/>
      <c r="F956" s="224"/>
      <c r="G956" s="224"/>
      <c r="H956" s="224"/>
      <c r="I956" s="65" t="s">
        <v>56</v>
      </c>
      <c r="J956" s="65">
        <v>261</v>
      </c>
      <c r="K956" s="21" t="s">
        <v>61</v>
      </c>
      <c r="L956" s="16"/>
      <c r="M956" s="46">
        <v>2.1999999999999999E-2</v>
      </c>
      <c r="N956" s="16">
        <v>0.98799999999999999</v>
      </c>
      <c r="O956" s="16"/>
      <c r="P956" s="16"/>
      <c r="Q956" s="16"/>
      <c r="R956" s="17">
        <f t="shared" ref="R956:R978" si="49">SUM(L956:Q956)</f>
        <v>1.01</v>
      </c>
      <c r="S956" s="66"/>
    </row>
    <row r="957" spans="1:19" ht="31.5" x14ac:dyDescent="0.25">
      <c r="A957" s="214"/>
      <c r="B957" s="244"/>
      <c r="C957" s="226"/>
      <c r="D957" s="226"/>
      <c r="E957" s="226"/>
      <c r="F957" s="224"/>
      <c r="G957" s="224"/>
      <c r="H957" s="224"/>
      <c r="I957" s="65" t="s">
        <v>242</v>
      </c>
      <c r="J957" s="65">
        <v>261</v>
      </c>
      <c r="K957" s="21" t="s">
        <v>61</v>
      </c>
      <c r="L957" s="16"/>
      <c r="M957" s="16">
        <v>0.39</v>
      </c>
      <c r="N957" s="16"/>
      <c r="O957" s="16"/>
      <c r="P957" s="16"/>
      <c r="Q957" s="16"/>
      <c r="R957" s="17">
        <f t="shared" si="49"/>
        <v>0.39</v>
      </c>
      <c r="S957" s="66"/>
    </row>
    <row r="958" spans="1:19" x14ac:dyDescent="0.25">
      <c r="A958" s="214"/>
      <c r="B958" s="244"/>
      <c r="C958" s="226"/>
      <c r="D958" s="226"/>
      <c r="E958" s="226"/>
      <c r="F958" s="224"/>
      <c r="G958" s="224"/>
      <c r="H958" s="224"/>
      <c r="I958" s="65" t="s">
        <v>55</v>
      </c>
      <c r="J958" s="65">
        <v>261</v>
      </c>
      <c r="K958" s="21" t="s">
        <v>57</v>
      </c>
      <c r="L958" s="16"/>
      <c r="M958" s="16">
        <v>145.47999999999999</v>
      </c>
      <c r="N958" s="16"/>
      <c r="O958" s="16">
        <v>1.1100000000000001</v>
      </c>
      <c r="P958" s="16">
        <v>0.63400000000000001</v>
      </c>
      <c r="Q958" s="16"/>
      <c r="R958" s="17">
        <f t="shared" si="49"/>
        <v>147.22399999999999</v>
      </c>
      <c r="S958" s="66"/>
    </row>
    <row r="959" spans="1:19" x14ac:dyDescent="0.25">
      <c r="A959" s="214"/>
      <c r="B959" s="244"/>
      <c r="C959" s="226"/>
      <c r="D959" s="226"/>
      <c r="E959" s="226"/>
      <c r="F959" s="224"/>
      <c r="G959" s="224"/>
      <c r="H959" s="224"/>
      <c r="I959" s="65" t="s">
        <v>56</v>
      </c>
      <c r="J959" s="65">
        <v>261</v>
      </c>
      <c r="K959" s="21" t="s">
        <v>57</v>
      </c>
      <c r="L959" s="16"/>
      <c r="M959" s="16">
        <v>1.196</v>
      </c>
      <c r="N959" s="16">
        <v>409.73399999999998</v>
      </c>
      <c r="O959" s="16">
        <v>403.6</v>
      </c>
      <c r="P959" s="16">
        <v>384.238</v>
      </c>
      <c r="Q959" s="16"/>
      <c r="R959" s="17">
        <f t="shared" si="49"/>
        <v>1198.768</v>
      </c>
      <c r="S959" s="66"/>
    </row>
    <row r="960" spans="1:19" ht="31.5" x14ac:dyDescent="0.25">
      <c r="A960" s="214"/>
      <c r="B960" s="244"/>
      <c r="C960" s="226"/>
      <c r="D960" s="226"/>
      <c r="E960" s="226"/>
      <c r="F960" s="224"/>
      <c r="G960" s="224"/>
      <c r="H960" s="224"/>
      <c r="I960" s="65" t="s">
        <v>242</v>
      </c>
      <c r="J960" s="65">
        <v>261</v>
      </c>
      <c r="K960" s="21" t="s">
        <v>57</v>
      </c>
      <c r="L960" s="16"/>
      <c r="M960" s="16">
        <v>209.25</v>
      </c>
      <c r="N960" s="16"/>
      <c r="O960" s="16"/>
      <c r="P960" s="16"/>
      <c r="Q960" s="16"/>
      <c r="R960" s="17">
        <f t="shared" si="49"/>
        <v>209.25</v>
      </c>
      <c r="S960" s="66"/>
    </row>
    <row r="961" spans="1:19" x14ac:dyDescent="0.25">
      <c r="A961" s="214"/>
      <c r="B961" s="244"/>
      <c r="C961" s="226"/>
      <c r="D961" s="226"/>
      <c r="E961" s="226"/>
      <c r="F961" s="224"/>
      <c r="G961" s="224"/>
      <c r="H961" s="224"/>
      <c r="I961" s="65" t="s">
        <v>60</v>
      </c>
      <c r="J961" s="65">
        <v>261</v>
      </c>
      <c r="K961" s="21" t="s">
        <v>57</v>
      </c>
      <c r="L961" s="16"/>
      <c r="M961" s="16">
        <v>7.2830000000000004</v>
      </c>
      <c r="N961" s="16"/>
      <c r="O961" s="16"/>
      <c r="P961" s="16"/>
      <c r="Q961" s="16"/>
      <c r="R961" s="17">
        <f t="shared" si="49"/>
        <v>7.2830000000000004</v>
      </c>
      <c r="S961" s="66"/>
    </row>
    <row r="962" spans="1:19" x14ac:dyDescent="0.25">
      <c r="A962" s="214"/>
      <c r="B962" s="244"/>
      <c r="C962" s="226"/>
      <c r="D962" s="226"/>
      <c r="E962" s="226"/>
      <c r="F962" s="224"/>
      <c r="G962" s="224"/>
      <c r="H962" s="224"/>
      <c r="I962" s="65" t="s">
        <v>56</v>
      </c>
      <c r="J962" s="65">
        <v>261</v>
      </c>
      <c r="K962" s="21" t="s">
        <v>254</v>
      </c>
      <c r="L962" s="16"/>
      <c r="M962" s="16"/>
      <c r="N962" s="16">
        <v>1.601</v>
      </c>
      <c r="O962" s="16">
        <v>0.94899999999999995</v>
      </c>
      <c r="P962" s="16">
        <v>0.94899999999999995</v>
      </c>
      <c r="Q962" s="16"/>
      <c r="R962" s="17">
        <f t="shared" si="49"/>
        <v>3.4989999999999997</v>
      </c>
      <c r="S962" s="66"/>
    </row>
    <row r="963" spans="1:19" x14ac:dyDescent="0.25">
      <c r="A963" s="214"/>
      <c r="B963" s="244"/>
      <c r="C963" s="226"/>
      <c r="D963" s="226"/>
      <c r="E963" s="226"/>
      <c r="F963" s="224"/>
      <c r="G963" s="224"/>
      <c r="H963" s="224"/>
      <c r="I963" s="65" t="s">
        <v>55</v>
      </c>
      <c r="J963" s="65">
        <v>261</v>
      </c>
      <c r="K963" s="21" t="s">
        <v>255</v>
      </c>
      <c r="L963" s="16"/>
      <c r="M963" s="16">
        <v>3.7080000000000002</v>
      </c>
      <c r="N963" s="16">
        <v>0.49199999999999999</v>
      </c>
      <c r="O963" s="16">
        <v>2.0009999999999999</v>
      </c>
      <c r="P963" s="16">
        <v>1.7190000000000001</v>
      </c>
      <c r="Q963" s="16"/>
      <c r="R963" s="17">
        <f t="shared" si="49"/>
        <v>7.9200000000000008</v>
      </c>
      <c r="S963" s="66"/>
    </row>
    <row r="964" spans="1:19" ht="31.5" x14ac:dyDescent="0.25">
      <c r="A964" s="214"/>
      <c r="B964" s="244"/>
      <c r="C964" s="226"/>
      <c r="D964" s="226"/>
      <c r="E964" s="226"/>
      <c r="F964" s="224"/>
      <c r="G964" s="224"/>
      <c r="H964" s="224"/>
      <c r="I964" s="65" t="s">
        <v>242</v>
      </c>
      <c r="J964" s="65">
        <v>261</v>
      </c>
      <c r="K964" s="21" t="s">
        <v>255</v>
      </c>
      <c r="L964" s="16"/>
      <c r="M964" s="16">
        <v>6.9909999999999997</v>
      </c>
      <c r="N964" s="16"/>
      <c r="O964" s="16"/>
      <c r="P964" s="16"/>
      <c r="Q964" s="16"/>
      <c r="R964" s="17">
        <f t="shared" si="49"/>
        <v>6.9909999999999997</v>
      </c>
      <c r="S964" s="66"/>
    </row>
    <row r="965" spans="1:19" x14ac:dyDescent="0.25">
      <c r="A965" s="214"/>
      <c r="B965" s="244"/>
      <c r="C965" s="226"/>
      <c r="D965" s="226"/>
      <c r="E965" s="226"/>
      <c r="F965" s="224"/>
      <c r="G965" s="224"/>
      <c r="H965" s="224"/>
      <c r="I965" s="65" t="s">
        <v>60</v>
      </c>
      <c r="J965" s="65">
        <v>261</v>
      </c>
      <c r="K965" s="21" t="s">
        <v>255</v>
      </c>
      <c r="L965" s="16"/>
      <c r="M965" s="16">
        <v>0.99</v>
      </c>
      <c r="N965" s="16"/>
      <c r="O965" s="16"/>
      <c r="P965" s="16"/>
      <c r="Q965" s="16"/>
      <c r="R965" s="17">
        <f t="shared" si="49"/>
        <v>0.99</v>
      </c>
      <c r="S965" s="66"/>
    </row>
    <row r="966" spans="1:19" x14ac:dyDescent="0.25">
      <c r="A966" s="214"/>
      <c r="B966" s="244"/>
      <c r="C966" s="226"/>
      <c r="D966" s="226"/>
      <c r="E966" s="226"/>
      <c r="F966" s="224"/>
      <c r="G966" s="224"/>
      <c r="H966" s="224"/>
      <c r="I966" s="65" t="s">
        <v>56</v>
      </c>
      <c r="J966" s="65">
        <v>261</v>
      </c>
      <c r="K966" s="21" t="s">
        <v>255</v>
      </c>
      <c r="L966" s="16"/>
      <c r="M966" s="16"/>
      <c r="N966" s="16">
        <v>11.917</v>
      </c>
      <c r="O966" s="16">
        <v>15.391999999999999</v>
      </c>
      <c r="P966" s="16">
        <v>12.191000000000001</v>
      </c>
      <c r="Q966" s="16"/>
      <c r="R966" s="17">
        <f t="shared" si="49"/>
        <v>39.5</v>
      </c>
      <c r="S966" s="66"/>
    </row>
    <row r="967" spans="1:19" ht="31.5" x14ac:dyDescent="0.25">
      <c r="A967" s="214"/>
      <c r="B967" s="242" t="s">
        <v>421</v>
      </c>
      <c r="C967" s="226"/>
      <c r="D967" s="226"/>
      <c r="E967" s="226"/>
      <c r="F967" s="224"/>
      <c r="G967" s="224"/>
      <c r="H967" s="224"/>
      <c r="I967" s="65" t="s">
        <v>242</v>
      </c>
      <c r="J967" s="65">
        <v>261</v>
      </c>
      <c r="K967" s="21" t="s">
        <v>244</v>
      </c>
      <c r="L967" s="16"/>
      <c r="M967" s="16">
        <v>0.57999999999999996</v>
      </c>
      <c r="N967" s="16"/>
      <c r="O967" s="16"/>
      <c r="P967" s="16"/>
      <c r="Q967" s="16"/>
      <c r="R967" s="17">
        <f t="shared" si="49"/>
        <v>0.57999999999999996</v>
      </c>
      <c r="S967" s="66"/>
    </row>
    <row r="968" spans="1:19" x14ac:dyDescent="0.25">
      <c r="A968" s="214"/>
      <c r="B968" s="242"/>
      <c r="C968" s="226"/>
      <c r="D968" s="226"/>
      <c r="E968" s="226"/>
      <c r="F968" s="224"/>
      <c r="G968" s="224"/>
      <c r="H968" s="224"/>
      <c r="I968" s="65" t="s">
        <v>56</v>
      </c>
      <c r="J968" s="65">
        <v>261</v>
      </c>
      <c r="K968" s="21" t="s">
        <v>61</v>
      </c>
      <c r="L968" s="16"/>
      <c r="M968" s="46">
        <v>2.1999999999999999E-2</v>
      </c>
      <c r="N968" s="16">
        <v>9.8000000000000004E-2</v>
      </c>
      <c r="O968" s="16"/>
      <c r="P968" s="16"/>
      <c r="Q968" s="16"/>
      <c r="R968" s="17">
        <f t="shared" si="49"/>
        <v>0.12</v>
      </c>
      <c r="S968" s="66"/>
    </row>
    <row r="969" spans="1:19" ht="31.5" x14ac:dyDescent="0.25">
      <c r="A969" s="214"/>
      <c r="B969" s="242"/>
      <c r="C969" s="226"/>
      <c r="D969" s="226"/>
      <c r="E969" s="226"/>
      <c r="F969" s="224"/>
      <c r="G969" s="224"/>
      <c r="H969" s="224"/>
      <c r="I969" s="65" t="s">
        <v>242</v>
      </c>
      <c r="J969" s="65">
        <v>261</v>
      </c>
      <c r="K969" s="21" t="s">
        <v>61</v>
      </c>
      <c r="L969" s="16"/>
      <c r="M969" s="16">
        <v>10.092000000000001</v>
      </c>
      <c r="N969" s="16"/>
      <c r="O969" s="16"/>
      <c r="P969" s="16"/>
      <c r="Q969" s="16"/>
      <c r="R969" s="17">
        <f t="shared" si="49"/>
        <v>10.092000000000001</v>
      </c>
      <c r="S969" s="66"/>
    </row>
    <row r="970" spans="1:19" x14ac:dyDescent="0.25">
      <c r="A970" s="214"/>
      <c r="B970" s="242"/>
      <c r="C970" s="226"/>
      <c r="D970" s="226"/>
      <c r="E970" s="226"/>
      <c r="F970" s="224"/>
      <c r="G970" s="224"/>
      <c r="H970" s="224"/>
      <c r="I970" s="65" t="s">
        <v>56</v>
      </c>
      <c r="J970" s="65">
        <v>261</v>
      </c>
      <c r="K970" s="21" t="s">
        <v>57</v>
      </c>
      <c r="L970" s="16"/>
      <c r="M970" s="16"/>
      <c r="N970" s="16">
        <v>392.14499999999998</v>
      </c>
      <c r="O970" s="16">
        <v>405.62400000000002</v>
      </c>
      <c r="P970" s="16">
        <v>453.53800000000001</v>
      </c>
      <c r="Q970" s="16"/>
      <c r="R970" s="17">
        <f t="shared" si="49"/>
        <v>1251.307</v>
      </c>
      <c r="S970" s="66"/>
    </row>
    <row r="971" spans="1:19" x14ac:dyDescent="0.25">
      <c r="A971" s="214"/>
      <c r="B971" s="242"/>
      <c r="C971" s="226"/>
      <c r="D971" s="226"/>
      <c r="E971" s="226"/>
      <c r="F971" s="224"/>
      <c r="G971" s="224"/>
      <c r="H971" s="224"/>
      <c r="I971" s="65" t="s">
        <v>55</v>
      </c>
      <c r="J971" s="65">
        <v>261</v>
      </c>
      <c r="K971" s="21" t="s">
        <v>57</v>
      </c>
      <c r="L971" s="16"/>
      <c r="M971" s="16">
        <v>147.38800000000001</v>
      </c>
      <c r="N971" s="16"/>
      <c r="O971" s="16">
        <v>1.669</v>
      </c>
      <c r="P971" s="16">
        <v>0.53900000000000003</v>
      </c>
      <c r="Q971" s="16"/>
      <c r="R971" s="17">
        <f t="shared" si="49"/>
        <v>149.596</v>
      </c>
      <c r="S971" s="66"/>
    </row>
    <row r="972" spans="1:19" ht="31.5" x14ac:dyDescent="0.25">
      <c r="A972" s="214"/>
      <c r="B972" s="242"/>
      <c r="C972" s="226"/>
      <c r="D972" s="226"/>
      <c r="E972" s="226"/>
      <c r="F972" s="224"/>
      <c r="G972" s="224"/>
      <c r="H972" s="224"/>
      <c r="I972" s="65" t="s">
        <v>242</v>
      </c>
      <c r="J972" s="65">
        <v>261</v>
      </c>
      <c r="K972" s="21" t="s">
        <v>57</v>
      </c>
      <c r="L972" s="16"/>
      <c r="M972" s="16">
        <v>193.65</v>
      </c>
      <c r="N972" s="16"/>
      <c r="O972" s="16"/>
      <c r="P972" s="16"/>
      <c r="Q972" s="16"/>
      <c r="R972" s="17">
        <f t="shared" si="49"/>
        <v>193.65</v>
      </c>
      <c r="S972" s="66"/>
    </row>
    <row r="973" spans="1:19" x14ac:dyDescent="0.25">
      <c r="A973" s="214"/>
      <c r="B973" s="242"/>
      <c r="C973" s="226"/>
      <c r="D973" s="226"/>
      <c r="E973" s="226"/>
      <c r="F973" s="224"/>
      <c r="G973" s="224"/>
      <c r="H973" s="224"/>
      <c r="I973" s="65" t="s">
        <v>60</v>
      </c>
      <c r="J973" s="65">
        <v>261</v>
      </c>
      <c r="K973" s="21" t="s">
        <v>57</v>
      </c>
      <c r="L973" s="16"/>
      <c r="M973" s="16">
        <v>5.5609999999999999</v>
      </c>
      <c r="N973" s="16"/>
      <c r="O973" s="16"/>
      <c r="P973" s="16"/>
      <c r="Q973" s="16"/>
      <c r="R973" s="17">
        <f t="shared" si="49"/>
        <v>5.5609999999999999</v>
      </c>
      <c r="S973" s="66"/>
    </row>
    <row r="974" spans="1:19" x14ac:dyDescent="0.25">
      <c r="A974" s="214"/>
      <c r="B974" s="242"/>
      <c r="C974" s="226"/>
      <c r="D974" s="226"/>
      <c r="E974" s="226"/>
      <c r="F974" s="224"/>
      <c r="G974" s="224"/>
      <c r="H974" s="224"/>
      <c r="I974" s="65" t="s">
        <v>56</v>
      </c>
      <c r="J974" s="65">
        <v>261</v>
      </c>
      <c r="K974" s="21" t="s">
        <v>254</v>
      </c>
      <c r="L974" s="16"/>
      <c r="M974" s="16"/>
      <c r="N974" s="16">
        <v>4.1520000000000001</v>
      </c>
      <c r="O974" s="16">
        <v>3.653</v>
      </c>
      <c r="P974" s="16">
        <v>3.653</v>
      </c>
      <c r="Q974" s="16"/>
      <c r="R974" s="17">
        <f t="shared" si="49"/>
        <v>11.458</v>
      </c>
      <c r="S974" s="66"/>
    </row>
    <row r="975" spans="1:19" x14ac:dyDescent="0.25">
      <c r="A975" s="214"/>
      <c r="B975" s="242"/>
      <c r="C975" s="226"/>
      <c r="D975" s="226"/>
      <c r="E975" s="226"/>
      <c r="F975" s="224"/>
      <c r="G975" s="224"/>
      <c r="H975" s="224"/>
      <c r="I975" s="65" t="s">
        <v>55</v>
      </c>
      <c r="J975" s="65">
        <v>261</v>
      </c>
      <c r="K975" s="21" t="s">
        <v>255</v>
      </c>
      <c r="L975" s="16"/>
      <c r="M975" s="16">
        <v>8.6349999999999998</v>
      </c>
      <c r="N975" s="16">
        <v>1.167</v>
      </c>
      <c r="O975" s="16">
        <v>5.5309999999999997</v>
      </c>
      <c r="P975" s="16">
        <v>5.976</v>
      </c>
      <c r="Q975" s="16"/>
      <c r="R975" s="17">
        <f t="shared" si="49"/>
        <v>21.308999999999997</v>
      </c>
      <c r="S975" s="66"/>
    </row>
    <row r="976" spans="1:19" ht="31.5" x14ac:dyDescent="0.25">
      <c r="A976" s="214"/>
      <c r="B976" s="242"/>
      <c r="C976" s="226"/>
      <c r="D976" s="226"/>
      <c r="E976" s="226"/>
      <c r="F976" s="224"/>
      <c r="G976" s="224"/>
      <c r="H976" s="224"/>
      <c r="I976" s="65" t="s">
        <v>242</v>
      </c>
      <c r="J976" s="65">
        <v>261</v>
      </c>
      <c r="K976" s="21" t="s">
        <v>255</v>
      </c>
      <c r="L976" s="16"/>
      <c r="M976" s="16">
        <v>17.609000000000002</v>
      </c>
      <c r="N976" s="16"/>
      <c r="O976" s="16"/>
      <c r="P976" s="16"/>
      <c r="Q976" s="16"/>
      <c r="R976" s="17">
        <f t="shared" si="49"/>
        <v>17.609000000000002</v>
      </c>
      <c r="S976" s="66"/>
    </row>
    <row r="977" spans="1:19" x14ac:dyDescent="0.25">
      <c r="A977" s="214"/>
      <c r="B977" s="242"/>
      <c r="C977" s="226"/>
      <c r="D977" s="226"/>
      <c r="E977" s="226"/>
      <c r="F977" s="224"/>
      <c r="G977" s="224"/>
      <c r="H977" s="224"/>
      <c r="I977" s="65" t="s">
        <v>60</v>
      </c>
      <c r="J977" s="65">
        <v>261</v>
      </c>
      <c r="K977" s="21" t="s">
        <v>255</v>
      </c>
      <c r="L977" s="16"/>
      <c r="M977" s="16">
        <v>1.3260000000000001</v>
      </c>
      <c r="N977" s="16"/>
      <c r="O977" s="16"/>
      <c r="P977" s="16"/>
      <c r="Q977" s="16"/>
      <c r="R977" s="17">
        <f t="shared" si="49"/>
        <v>1.3260000000000001</v>
      </c>
      <c r="S977" s="66"/>
    </row>
    <row r="978" spans="1:19" x14ac:dyDescent="0.25">
      <c r="A978" s="231"/>
      <c r="B978" s="242"/>
      <c r="C978" s="226"/>
      <c r="D978" s="226"/>
      <c r="E978" s="226"/>
      <c r="F978" s="225"/>
      <c r="G978" s="225"/>
      <c r="H978" s="225"/>
      <c r="I978" s="65" t="s">
        <v>56</v>
      </c>
      <c r="J978" s="65">
        <v>261</v>
      </c>
      <c r="K978" s="21" t="s">
        <v>255</v>
      </c>
      <c r="L978" s="16"/>
      <c r="M978" s="16"/>
      <c r="N978" s="16">
        <v>27.878</v>
      </c>
      <c r="O978" s="16">
        <v>32.177999999999997</v>
      </c>
      <c r="P978" s="16">
        <v>33.542000000000002</v>
      </c>
      <c r="Q978" s="16"/>
      <c r="R978" s="17">
        <f t="shared" si="49"/>
        <v>93.597999999999999</v>
      </c>
      <c r="S978" s="66"/>
    </row>
    <row r="979" spans="1:19" x14ac:dyDescent="0.25">
      <c r="A979" s="104"/>
      <c r="B979" s="104" t="s">
        <v>422</v>
      </c>
      <c r="C979" s="240" t="s">
        <v>13</v>
      </c>
      <c r="D979" s="240"/>
      <c r="E979" s="240"/>
      <c r="F979" s="240"/>
      <c r="G979" s="240"/>
      <c r="H979" s="240"/>
      <c r="I979" s="101"/>
      <c r="J979" s="66"/>
      <c r="K979" s="102"/>
      <c r="L979" s="103"/>
      <c r="M979" s="103">
        <f>SUM(M892:M978)</f>
        <v>2626.2139999999999</v>
      </c>
      <c r="N979" s="103">
        <f t="shared" ref="N979:Q979" si="50">SUM(N892:N978)</f>
        <v>3194.0090000000005</v>
      </c>
      <c r="O979" s="103">
        <f t="shared" si="50"/>
        <v>3165.2000000000003</v>
      </c>
      <c r="P979" s="103">
        <f t="shared" si="50"/>
        <v>3375.3269999999998</v>
      </c>
      <c r="Q979" s="103">
        <f t="shared" si="50"/>
        <v>0</v>
      </c>
      <c r="R979" s="155">
        <f>SUM(L979:Q979)</f>
        <v>12360.75</v>
      </c>
      <c r="S979" s="66"/>
    </row>
    <row r="980" spans="1:19" x14ac:dyDescent="0.25">
      <c r="A980" s="29"/>
      <c r="B980" s="106" t="s">
        <v>473</v>
      </c>
      <c r="C980" s="241" t="s">
        <v>33</v>
      </c>
      <c r="D980" s="241"/>
      <c r="E980" s="241"/>
      <c r="F980" s="241"/>
      <c r="G980" s="241"/>
      <c r="H980" s="241"/>
      <c r="I980" s="241"/>
      <c r="J980" s="65"/>
      <c r="K980" s="21"/>
      <c r="L980" s="11"/>
      <c r="M980" s="11">
        <f>M751+M757+M768+M770+M874+M879+M979+M891</f>
        <v>5127.0569999999998</v>
      </c>
      <c r="N980" s="11">
        <f>N751+N757+N768+N770+N874+N879+N979+N891</f>
        <v>15079.373000000001</v>
      </c>
      <c r="O980" s="11">
        <f>O751+O757+O768+O770+O874+O879+O979+O891</f>
        <v>23245.373</v>
      </c>
      <c r="P980" s="11">
        <f>P751+P757+P768+P770+P874+P879+P979+P891</f>
        <v>62942.913</v>
      </c>
      <c r="Q980" s="11">
        <f>Q751+Q757+Q768+Q770+Q874+Q879+Q979+Q891</f>
        <v>1245.0029999999999</v>
      </c>
      <c r="R980" s="17">
        <f>SUM(L980:Q980)</f>
        <v>107639.719</v>
      </c>
      <c r="S980" s="1"/>
    </row>
    <row r="981" spans="1:19" x14ac:dyDescent="0.25">
      <c r="A981" s="86"/>
      <c r="B981" s="87"/>
      <c r="C981" s="88"/>
      <c r="D981" s="88"/>
      <c r="E981" s="88"/>
      <c r="F981" s="88"/>
      <c r="G981" s="88"/>
      <c r="H981" s="88"/>
      <c r="I981" s="88"/>
      <c r="L981" s="89"/>
      <c r="M981" s="89"/>
      <c r="N981" s="89"/>
      <c r="O981" s="89"/>
      <c r="P981" s="89"/>
      <c r="Q981" s="89"/>
      <c r="R981" s="98"/>
      <c r="S981" s="90"/>
    </row>
    <row r="982" spans="1:19" x14ac:dyDescent="0.25">
      <c r="A982" s="36"/>
      <c r="B982" s="236" t="s">
        <v>509</v>
      </c>
      <c r="C982" s="237"/>
      <c r="D982" s="237"/>
      <c r="E982" s="237"/>
      <c r="F982" s="237"/>
      <c r="G982" s="237"/>
      <c r="H982" s="237"/>
      <c r="I982" s="237"/>
      <c r="J982" s="237"/>
      <c r="K982" s="238"/>
      <c r="L982" s="37" t="e">
        <f>#REF!+L383+L463+L980</f>
        <v>#REF!</v>
      </c>
      <c r="M982" s="37">
        <f>M980++M743+M689+M378</f>
        <v>29825.748</v>
      </c>
      <c r="N982" s="37">
        <f>N980++N743+N689+N378</f>
        <v>51465.9709</v>
      </c>
      <c r="O982" s="37">
        <f>O980++O743+O689+O378</f>
        <v>62832.065399999992</v>
      </c>
      <c r="P982" s="37">
        <f>P980++P743+P689+P378</f>
        <v>102769.1168</v>
      </c>
      <c r="Q982" s="37">
        <f>Q980++Q743+Q689+Q378</f>
        <v>1797.5839999999998</v>
      </c>
      <c r="R982" s="37">
        <f>R980+R743+R689+R378</f>
        <v>248690.48509999999</v>
      </c>
      <c r="S982" s="36"/>
    </row>
    <row r="983" spans="1:19" x14ac:dyDescent="0.25">
      <c r="A983" s="86"/>
      <c r="B983" s="87"/>
      <c r="C983" s="88"/>
      <c r="D983" s="88"/>
      <c r="E983" s="88"/>
      <c r="F983" s="88"/>
      <c r="G983" s="88"/>
      <c r="H983" s="88"/>
      <c r="I983" s="88"/>
      <c r="L983" s="89"/>
      <c r="M983" s="89"/>
      <c r="N983" s="89"/>
      <c r="O983" s="89"/>
      <c r="P983" s="89"/>
      <c r="Q983" s="89"/>
      <c r="R983" s="98"/>
      <c r="S983" s="90"/>
    </row>
    <row r="984" spans="1:19" x14ac:dyDescent="0.25">
      <c r="A984" s="86"/>
      <c r="B984" s="239" t="s">
        <v>16</v>
      </c>
      <c r="C984" s="239"/>
      <c r="D984" s="239"/>
      <c r="E984" s="239"/>
      <c r="F984" s="239"/>
      <c r="G984" s="239"/>
      <c r="H984" s="239"/>
      <c r="I984" s="88"/>
      <c r="L984" s="89"/>
      <c r="M984" s="89"/>
      <c r="N984" s="89"/>
      <c r="O984" s="89"/>
      <c r="P984" s="89"/>
      <c r="Q984" s="89"/>
      <c r="R984" s="98"/>
      <c r="S984" s="90"/>
    </row>
    <row r="985" spans="1:19" x14ac:dyDescent="0.25">
      <c r="A985" s="86"/>
      <c r="B985" s="87"/>
      <c r="C985" s="88"/>
      <c r="D985" s="88"/>
      <c r="E985" s="88"/>
      <c r="F985" s="88"/>
      <c r="G985" s="88"/>
      <c r="H985" s="88"/>
      <c r="I985" s="88"/>
      <c r="L985" s="89"/>
      <c r="M985" s="89"/>
      <c r="N985" s="89"/>
      <c r="O985" s="89"/>
      <c r="P985" s="89"/>
      <c r="Q985" s="89"/>
      <c r="R985" s="98"/>
      <c r="S985" s="90"/>
    </row>
    <row r="986" spans="1:19" x14ac:dyDescent="0.25">
      <c r="A986" s="86"/>
      <c r="B986" s="87"/>
      <c r="C986" s="88"/>
      <c r="D986" s="88"/>
      <c r="E986" s="88"/>
      <c r="F986" s="88"/>
      <c r="G986" s="88"/>
      <c r="H986" s="88"/>
      <c r="I986" s="88"/>
      <c r="L986" s="89"/>
      <c r="M986" s="89"/>
      <c r="N986" s="89"/>
      <c r="O986" s="89"/>
      <c r="P986" s="89"/>
      <c r="Q986" s="89"/>
      <c r="R986" s="98"/>
      <c r="S986" s="90"/>
    </row>
  </sheetData>
  <mergeCells count="272">
    <mergeCell ref="A880:A890"/>
    <mergeCell ref="B880:B888"/>
    <mergeCell ref="C880:C888"/>
    <mergeCell ref="D880:D890"/>
    <mergeCell ref="E880:E890"/>
    <mergeCell ref="F880:F890"/>
    <mergeCell ref="G880:G890"/>
    <mergeCell ref="H880:H890"/>
    <mergeCell ref="C381:H381"/>
    <mergeCell ref="A383:B383"/>
    <mergeCell ref="C383:H383"/>
    <mergeCell ref="G752:G756"/>
    <mergeCell ref="H752:H756"/>
    <mergeCell ref="A752:A756"/>
    <mergeCell ref="H745:H750"/>
    <mergeCell ref="B644:B651"/>
    <mergeCell ref="A384:A385"/>
    <mergeCell ref="C384:C385"/>
    <mergeCell ref="C725:H725"/>
    <mergeCell ref="B782:B804"/>
    <mergeCell ref="H387:H451"/>
    <mergeCell ref="C751:H751"/>
    <mergeCell ref="A381:B381"/>
    <mergeCell ref="D699:D724"/>
    <mergeCell ref="A379:R379"/>
    <mergeCell ref="G384:G385"/>
    <mergeCell ref="H384:H385"/>
    <mergeCell ref="A387:A451"/>
    <mergeCell ref="H453:H610"/>
    <mergeCell ref="B652:B658"/>
    <mergeCell ref="F384:F385"/>
    <mergeCell ref="C261:H261"/>
    <mergeCell ref="C452:H452"/>
    <mergeCell ref="B629:B635"/>
    <mergeCell ref="B636:B643"/>
    <mergeCell ref="C745:C750"/>
    <mergeCell ref="D745:D750"/>
    <mergeCell ref="B745:B750"/>
    <mergeCell ref="E745:E750"/>
    <mergeCell ref="F745:F750"/>
    <mergeCell ref="G745:G750"/>
    <mergeCell ref="C386:H386"/>
    <mergeCell ref="C699:C724"/>
    <mergeCell ref="D384:D385"/>
    <mergeCell ref="E384:E385"/>
    <mergeCell ref="C891:H891"/>
    <mergeCell ref="E699:E724"/>
    <mergeCell ref="F699:F724"/>
    <mergeCell ref="B681:B687"/>
    <mergeCell ref="D453:D610"/>
    <mergeCell ref="E453:E610"/>
    <mergeCell ref="A698:B698"/>
    <mergeCell ref="C698:H698"/>
    <mergeCell ref="B699:B703"/>
    <mergeCell ref="B732:B735"/>
    <mergeCell ref="G699:G724"/>
    <mergeCell ref="H699:H724"/>
    <mergeCell ref="A745:A750"/>
    <mergeCell ref="H875:H878"/>
    <mergeCell ref="B673:B680"/>
    <mergeCell ref="C692:H692"/>
    <mergeCell ref="A694:B694"/>
    <mergeCell ref="C694:H694"/>
    <mergeCell ref="A696:B696"/>
    <mergeCell ref="C696:H696"/>
    <mergeCell ref="C688:H688"/>
    <mergeCell ref="C689:I689"/>
    <mergeCell ref="A690:R690"/>
    <mergeCell ref="B622:B628"/>
    <mergeCell ref="S875:S878"/>
    <mergeCell ref="A279:A376"/>
    <mergeCell ref="C279:C376"/>
    <mergeCell ref="D279:D376"/>
    <mergeCell ref="E279:E376"/>
    <mergeCell ref="F279:F376"/>
    <mergeCell ref="G279:G376"/>
    <mergeCell ref="H279:H376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B348:B354"/>
    <mergeCell ref="B355:B361"/>
    <mergeCell ref="B362:B369"/>
    <mergeCell ref="B370:B376"/>
    <mergeCell ref="G771:G873"/>
    <mergeCell ref="H771:H873"/>
    <mergeCell ref="A771:A873"/>
    <mergeCell ref="H892:H978"/>
    <mergeCell ref="B892:B899"/>
    <mergeCell ref="C892:C978"/>
    <mergeCell ref="D892:D978"/>
    <mergeCell ref="E892:E978"/>
    <mergeCell ref="B900:B907"/>
    <mergeCell ref="B908:B921"/>
    <mergeCell ref="B922:B929"/>
    <mergeCell ref="B930:B945"/>
    <mergeCell ref="B946:B954"/>
    <mergeCell ref="B955:B966"/>
    <mergeCell ref="B967:B978"/>
    <mergeCell ref="C979:H979"/>
    <mergeCell ref="A453:A610"/>
    <mergeCell ref="C453:C610"/>
    <mergeCell ref="F453:F610"/>
    <mergeCell ref="G453:G610"/>
    <mergeCell ref="A692:B692"/>
    <mergeCell ref="B659:B665"/>
    <mergeCell ref="C613:H613"/>
    <mergeCell ref="A614:A687"/>
    <mergeCell ref="B614:B621"/>
    <mergeCell ref="C614:C687"/>
    <mergeCell ref="D614:D687"/>
    <mergeCell ref="E614:E687"/>
    <mergeCell ref="F614:F687"/>
    <mergeCell ref="G614:G687"/>
    <mergeCell ref="H614:H687"/>
    <mergeCell ref="B666:B672"/>
    <mergeCell ref="A875:A878"/>
    <mergeCell ref="B771:B781"/>
    <mergeCell ref="A892:A978"/>
    <mergeCell ref="F892:F978"/>
    <mergeCell ref="G892:G978"/>
    <mergeCell ref="A699:A724"/>
    <mergeCell ref="B471:B487"/>
    <mergeCell ref="B736:B738"/>
    <mergeCell ref="B739:B741"/>
    <mergeCell ref="C726:C741"/>
    <mergeCell ref="D726:D741"/>
    <mergeCell ref="E726:E741"/>
    <mergeCell ref="B704:B709"/>
    <mergeCell ref="B710:B714"/>
    <mergeCell ref="B715:B719"/>
    <mergeCell ref="B720:B724"/>
    <mergeCell ref="H726:H741"/>
    <mergeCell ref="B726:B731"/>
    <mergeCell ref="A726:A741"/>
    <mergeCell ref="C387:C451"/>
    <mergeCell ref="F387:F451"/>
    <mergeCell ref="G387:G451"/>
    <mergeCell ref="A725:B725"/>
    <mergeCell ref="B573:B586"/>
    <mergeCell ref="B587:B598"/>
    <mergeCell ref="B392:B396"/>
    <mergeCell ref="B397:B400"/>
    <mergeCell ref="B406:B410"/>
    <mergeCell ref="B411:B415"/>
    <mergeCell ref="B432:B436"/>
    <mergeCell ref="B442:B446"/>
    <mergeCell ref="B401:B405"/>
    <mergeCell ref="B416:B421"/>
    <mergeCell ref="B437:B441"/>
    <mergeCell ref="B422:B426"/>
    <mergeCell ref="B447:B451"/>
    <mergeCell ref="B427:B431"/>
    <mergeCell ref="B387:B391"/>
    <mergeCell ref="D387:D451"/>
    <mergeCell ref="E387:E451"/>
    <mergeCell ref="B838:B845"/>
    <mergeCell ref="F771:F873"/>
    <mergeCell ref="B846:B873"/>
    <mergeCell ref="C771:C873"/>
    <mergeCell ref="B805:B829"/>
    <mergeCell ref="B830:B837"/>
    <mergeCell ref="B875:B877"/>
    <mergeCell ref="F726:F741"/>
    <mergeCell ref="G726:G741"/>
    <mergeCell ref="B752:B756"/>
    <mergeCell ref="C752:C756"/>
    <mergeCell ref="D752:D756"/>
    <mergeCell ref="E752:E756"/>
    <mergeCell ref="D758:D767"/>
    <mergeCell ref="E758:E767"/>
    <mergeCell ref="F758:F767"/>
    <mergeCell ref="G758:G767"/>
    <mergeCell ref="C768:H768"/>
    <mergeCell ref="C770:H770"/>
    <mergeCell ref="C875:C878"/>
    <mergeCell ref="D875:D878"/>
    <mergeCell ref="C874:H874"/>
    <mergeCell ref="E875:E878"/>
    <mergeCell ref="F875:F878"/>
    <mergeCell ref="G875:G878"/>
    <mergeCell ref="D771:D873"/>
    <mergeCell ref="E771:E873"/>
    <mergeCell ref="B252:B260"/>
    <mergeCell ref="B232:B236"/>
    <mergeCell ref="E209:E260"/>
    <mergeCell ref="F209:F260"/>
    <mergeCell ref="B982:K982"/>
    <mergeCell ref="B984:H984"/>
    <mergeCell ref="C879:H879"/>
    <mergeCell ref="H758:H767"/>
    <mergeCell ref="C980:I980"/>
    <mergeCell ref="B599:B610"/>
    <mergeCell ref="B488:B507"/>
    <mergeCell ref="B508:B526"/>
    <mergeCell ref="B527:B543"/>
    <mergeCell ref="B544:B556"/>
    <mergeCell ref="B557:B572"/>
    <mergeCell ref="B453:B470"/>
    <mergeCell ref="C742:H742"/>
    <mergeCell ref="C743:I743"/>
    <mergeCell ref="A744:R744"/>
    <mergeCell ref="A757:B757"/>
    <mergeCell ref="C757:H757"/>
    <mergeCell ref="A758:A767"/>
    <mergeCell ref="F752:F756"/>
    <mergeCell ref="C758:C767"/>
    <mergeCell ref="B219:B221"/>
    <mergeCell ref="B209:B213"/>
    <mergeCell ref="B214:B218"/>
    <mergeCell ref="A209:A260"/>
    <mergeCell ref="S262:S277"/>
    <mergeCell ref="C278:H278"/>
    <mergeCell ref="B279:B286"/>
    <mergeCell ref="C378:I378"/>
    <mergeCell ref="C262:C273"/>
    <mergeCell ref="C377:H377"/>
    <mergeCell ref="F262:F277"/>
    <mergeCell ref="E262:E277"/>
    <mergeCell ref="H209:H260"/>
    <mergeCell ref="B237:B241"/>
    <mergeCell ref="B242:B246"/>
    <mergeCell ref="C209:C260"/>
    <mergeCell ref="D209:D260"/>
    <mergeCell ref="B222:B226"/>
    <mergeCell ref="B227:B231"/>
    <mergeCell ref="G209:G260"/>
    <mergeCell ref="D262:D277"/>
    <mergeCell ref="H262:H277"/>
    <mergeCell ref="G262:G277"/>
    <mergeCell ref="B247:B251"/>
    <mergeCell ref="C208:H208"/>
    <mergeCell ref="S4:S5"/>
    <mergeCell ref="A7:R7"/>
    <mergeCell ref="C9:H9"/>
    <mergeCell ref="C11:H11"/>
    <mergeCell ref="S12:S193"/>
    <mergeCell ref="B39:B51"/>
    <mergeCell ref="B52:B68"/>
    <mergeCell ref="B12:B38"/>
    <mergeCell ref="B174:B192"/>
    <mergeCell ref="F12:F207"/>
    <mergeCell ref="G12:G207"/>
    <mergeCell ref="H12:H207"/>
    <mergeCell ref="B193:B207"/>
    <mergeCell ref="A12:A207"/>
    <mergeCell ref="B121:B137"/>
    <mergeCell ref="B138:B154"/>
    <mergeCell ref="B155:B173"/>
    <mergeCell ref="B69:B81"/>
    <mergeCell ref="B82:B92"/>
    <mergeCell ref="B93:B106"/>
    <mergeCell ref="B107:B120"/>
    <mergeCell ref="L1:R1"/>
    <mergeCell ref="N2:S2"/>
    <mergeCell ref="A3:R3"/>
    <mergeCell ref="A4:A5"/>
    <mergeCell ref="B4:B5"/>
    <mergeCell ref="C4:C5"/>
    <mergeCell ref="D4:D5"/>
    <mergeCell ref="E4:E5"/>
    <mergeCell ref="F4:H4"/>
    <mergeCell ref="I4:R4"/>
    <mergeCell ref="C12:C207"/>
    <mergeCell ref="D12:D207"/>
    <mergeCell ref="E12:E207"/>
  </mergeCells>
  <phoneticPr fontId="15" type="noConversion"/>
  <pageMargins left="0" right="0" top="0" bottom="0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6"/>
  <sheetViews>
    <sheetView view="pageBreakPreview" zoomScale="70" zoomScaleNormal="70" zoomScaleSheetLayoutView="70" workbookViewId="0">
      <pane ySplit="5" topLeftCell="A6" activePane="bottomLeft" state="frozen"/>
      <selection pane="bottomLeft" activeCell="S4" sqref="S4:S5"/>
    </sheetView>
  </sheetViews>
  <sheetFormatPr defaultColWidth="9.140625" defaultRowHeight="15.75" outlineLevelCol="1" x14ac:dyDescent="0.25"/>
  <cols>
    <col min="1" max="1" width="4.28515625" style="3" customWidth="1"/>
    <col min="2" max="2" width="40" style="52" customWidth="1"/>
    <col min="3" max="3" width="12.28515625" style="3" customWidth="1"/>
    <col min="4" max="4" width="14.140625" style="3" customWidth="1"/>
    <col min="5" max="5" width="48" style="3" customWidth="1"/>
    <col min="6" max="6" width="12.140625" style="3" customWidth="1"/>
    <col min="7" max="7" width="13" style="3" customWidth="1"/>
    <col min="8" max="8" width="16.42578125" style="3" customWidth="1"/>
    <col min="9" max="9" width="13.85546875" style="3" customWidth="1"/>
    <col min="10" max="10" width="12.5703125" style="3" customWidth="1"/>
    <col min="11" max="11" width="13.28515625" style="4" customWidth="1"/>
    <col min="12" max="12" width="10.5703125" style="14" hidden="1" customWidth="1" outlineLevel="1"/>
    <col min="13" max="13" width="15.140625" style="14" customWidth="1" collapsed="1"/>
    <col min="14" max="14" width="16.140625" style="14" customWidth="1"/>
    <col min="15" max="15" width="13.85546875" style="14" customWidth="1"/>
    <col min="16" max="16" width="15.85546875" style="14" customWidth="1"/>
    <col min="17" max="17" width="14" style="14" customWidth="1"/>
    <col min="18" max="18" width="15.85546875" style="14" customWidth="1"/>
    <col min="19" max="19" width="22.5703125" style="3" customWidth="1"/>
    <col min="20" max="16384" width="9.140625" style="3"/>
  </cols>
  <sheetData>
    <row r="1" spans="1:19" ht="18.75" x14ac:dyDescent="0.25">
      <c r="L1" s="209"/>
      <c r="M1" s="209"/>
      <c r="N1" s="209"/>
      <c r="O1" s="209"/>
      <c r="P1" s="209"/>
      <c r="Q1" s="209"/>
      <c r="R1" s="209"/>
    </row>
    <row r="2" spans="1:19" ht="57.75" customHeight="1" x14ac:dyDescent="0.25">
      <c r="L2" s="209" t="s">
        <v>548</v>
      </c>
      <c r="M2" s="209"/>
      <c r="N2" s="209"/>
      <c r="O2" s="209"/>
      <c r="P2" s="209"/>
      <c r="Q2" s="209"/>
      <c r="R2" s="209"/>
      <c r="S2" s="209"/>
    </row>
    <row r="3" spans="1:19" ht="20.25" x14ac:dyDescent="0.25">
      <c r="A3" s="275" t="s">
        <v>495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</row>
    <row r="4" spans="1:19" x14ac:dyDescent="0.25">
      <c r="A4" s="223" t="s">
        <v>0</v>
      </c>
      <c r="B4" s="223" t="s">
        <v>67</v>
      </c>
      <c r="C4" s="223" t="s">
        <v>68</v>
      </c>
      <c r="D4" s="223" t="s">
        <v>69</v>
      </c>
      <c r="E4" s="223" t="s">
        <v>70</v>
      </c>
      <c r="F4" s="276" t="s">
        <v>71</v>
      </c>
      <c r="G4" s="277"/>
      <c r="H4" s="278"/>
      <c r="I4" s="212" t="s">
        <v>72</v>
      </c>
      <c r="J4" s="212"/>
      <c r="K4" s="212"/>
      <c r="L4" s="212"/>
      <c r="M4" s="212"/>
      <c r="N4" s="212"/>
      <c r="O4" s="212"/>
      <c r="P4" s="212"/>
      <c r="Q4" s="212"/>
      <c r="R4" s="212"/>
      <c r="S4" s="218" t="s">
        <v>73</v>
      </c>
    </row>
    <row r="5" spans="1:19" ht="78.75" x14ac:dyDescent="0.25">
      <c r="A5" s="225"/>
      <c r="B5" s="225"/>
      <c r="C5" s="225"/>
      <c r="D5" s="225"/>
      <c r="E5" s="225"/>
      <c r="F5" s="5" t="s">
        <v>74</v>
      </c>
      <c r="G5" s="6" t="s">
        <v>75</v>
      </c>
      <c r="H5" s="5" t="s">
        <v>76</v>
      </c>
      <c r="I5" s="7" t="s">
        <v>77</v>
      </c>
      <c r="J5" s="7" t="s">
        <v>78</v>
      </c>
      <c r="K5" s="8" t="s">
        <v>79</v>
      </c>
      <c r="L5" s="15" t="s">
        <v>80</v>
      </c>
      <c r="M5" s="15" t="s">
        <v>81</v>
      </c>
      <c r="N5" s="15" t="s">
        <v>82</v>
      </c>
      <c r="O5" s="16" t="s">
        <v>83</v>
      </c>
      <c r="P5" s="15" t="s">
        <v>85</v>
      </c>
      <c r="Q5" s="15" t="s">
        <v>240</v>
      </c>
      <c r="R5" s="15" t="s">
        <v>84</v>
      </c>
      <c r="S5" s="218"/>
    </row>
    <row r="6" spans="1:19" s="57" customFormat="1" x14ac:dyDescent="0.25">
      <c r="A6" s="53">
        <v>1</v>
      </c>
      <c r="B6" s="53">
        <v>2</v>
      </c>
      <c r="C6" s="53">
        <v>3</v>
      </c>
      <c r="D6" s="53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4">
        <v>11</v>
      </c>
      <c r="L6" s="55">
        <v>12</v>
      </c>
      <c r="M6" s="55">
        <v>12</v>
      </c>
      <c r="N6" s="55">
        <v>13</v>
      </c>
      <c r="O6" s="99">
        <v>14</v>
      </c>
      <c r="P6" s="55">
        <v>15</v>
      </c>
      <c r="Q6" s="55">
        <v>16</v>
      </c>
      <c r="R6" s="55">
        <v>17</v>
      </c>
      <c r="S6" s="56">
        <v>18</v>
      </c>
    </row>
    <row r="7" spans="1:19" x14ac:dyDescent="0.25">
      <c r="A7" s="270" t="s">
        <v>130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2"/>
      <c r="S7" s="41"/>
    </row>
    <row r="8" spans="1:19" ht="60" customHeight="1" x14ac:dyDescent="0.25">
      <c r="A8" s="29">
        <v>1</v>
      </c>
      <c r="B8" s="68" t="s">
        <v>86</v>
      </c>
      <c r="C8" s="66" t="s">
        <v>87</v>
      </c>
      <c r="D8" s="66" t="s">
        <v>88</v>
      </c>
      <c r="E8" s="65" t="s">
        <v>238</v>
      </c>
      <c r="F8" s="65" t="s">
        <v>134</v>
      </c>
      <c r="G8" s="65" t="s">
        <v>134</v>
      </c>
      <c r="H8" s="65" t="s">
        <v>135</v>
      </c>
      <c r="I8" s="78"/>
      <c r="J8" s="78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44">
        <v>1</v>
      </c>
      <c r="C9" s="273" t="s">
        <v>91</v>
      </c>
      <c r="D9" s="274"/>
      <c r="E9" s="274"/>
      <c r="F9" s="274"/>
      <c r="G9" s="274"/>
      <c r="H9" s="274"/>
      <c r="I9" s="43"/>
      <c r="J9" s="78"/>
      <c r="K9" s="78"/>
      <c r="L9" s="78">
        <f>SUM(L8)</f>
        <v>0</v>
      </c>
      <c r="M9" s="78">
        <f t="shared" ref="M9:P9" si="0">SUM(M8)</f>
        <v>0</v>
      </c>
      <c r="N9" s="78">
        <f t="shared" si="0"/>
        <v>0</v>
      </c>
      <c r="O9" s="78">
        <f t="shared" si="0"/>
        <v>0</v>
      </c>
      <c r="P9" s="78">
        <f t="shared" si="0"/>
        <v>0</v>
      </c>
      <c r="Q9" s="78"/>
      <c r="R9" s="17">
        <f>SUM(L9:P9)</f>
        <v>0</v>
      </c>
      <c r="S9" s="64"/>
    </row>
    <row r="10" spans="1:19" ht="74.25" customHeight="1" x14ac:dyDescent="0.25">
      <c r="A10" s="72">
        <v>2</v>
      </c>
      <c r="B10" s="69" t="s">
        <v>334</v>
      </c>
      <c r="C10" s="65" t="s">
        <v>87</v>
      </c>
      <c r="D10" s="65" t="s">
        <v>88</v>
      </c>
      <c r="E10" s="65" t="s">
        <v>236</v>
      </c>
      <c r="F10" s="65" t="s">
        <v>134</v>
      </c>
      <c r="G10" s="65" t="s">
        <v>134</v>
      </c>
      <c r="H10" s="65" t="s">
        <v>135</v>
      </c>
      <c r="I10" s="64"/>
      <c r="J10" s="64">
        <v>459</v>
      </c>
      <c r="K10" s="2"/>
      <c r="L10" s="12"/>
      <c r="M10" s="12"/>
      <c r="N10" s="12"/>
      <c r="O10" s="17"/>
      <c r="P10" s="12"/>
      <c r="Q10" s="12"/>
      <c r="R10" s="17">
        <f>SUM(L10:Q10)</f>
        <v>0</v>
      </c>
      <c r="S10" s="64"/>
    </row>
    <row r="11" spans="1:19" x14ac:dyDescent="0.25">
      <c r="A11" s="75"/>
      <c r="B11" s="76">
        <v>1</v>
      </c>
      <c r="C11" s="273" t="s">
        <v>91</v>
      </c>
      <c r="D11" s="274"/>
      <c r="E11" s="274"/>
      <c r="F11" s="274"/>
      <c r="G11" s="274"/>
      <c r="H11" s="274"/>
      <c r="I11" s="28"/>
      <c r="J11" s="64"/>
      <c r="K11" s="2"/>
      <c r="L11" s="17">
        <f t="shared" ref="L11:O11" si="1">SUM(L10:L10)</f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7"/>
      <c r="Q11" s="17"/>
      <c r="R11" s="17">
        <f t="shared" ref="R11:R383" si="2">SUM(L11:P11)</f>
        <v>0</v>
      </c>
      <c r="S11" s="64"/>
    </row>
    <row r="12" spans="1:19" ht="15.75" customHeight="1" x14ac:dyDescent="0.25">
      <c r="A12" s="223">
        <v>3</v>
      </c>
      <c r="B12" s="207" t="s">
        <v>345</v>
      </c>
      <c r="C12" s="223" t="s">
        <v>90</v>
      </c>
      <c r="D12" s="223" t="s">
        <v>88</v>
      </c>
      <c r="E12" s="223" t="s">
        <v>237</v>
      </c>
      <c r="F12" s="223" t="s">
        <v>134</v>
      </c>
      <c r="G12" s="223" t="s">
        <v>135</v>
      </c>
      <c r="H12" s="223" t="s">
        <v>136</v>
      </c>
      <c r="I12" s="65" t="s">
        <v>55</v>
      </c>
      <c r="J12" s="65">
        <v>124</v>
      </c>
      <c r="K12" s="21" t="s">
        <v>241</v>
      </c>
      <c r="L12" s="11"/>
      <c r="M12" s="16"/>
      <c r="N12" s="129"/>
      <c r="O12" s="126">
        <v>0.06</v>
      </c>
      <c r="P12" s="126">
        <v>0.78100000000000003</v>
      </c>
      <c r="Q12" s="16"/>
      <c r="R12" s="11">
        <f>SUM(L12:Q12)</f>
        <v>0.84099999999999997</v>
      </c>
      <c r="S12" s="212"/>
    </row>
    <row r="13" spans="1:19" x14ac:dyDescent="0.25">
      <c r="A13" s="224"/>
      <c r="B13" s="208"/>
      <c r="C13" s="224"/>
      <c r="D13" s="224"/>
      <c r="E13" s="224"/>
      <c r="F13" s="224"/>
      <c r="G13" s="224"/>
      <c r="H13" s="224"/>
      <c r="I13" s="65" t="s">
        <v>108</v>
      </c>
      <c r="J13" s="65">
        <v>124</v>
      </c>
      <c r="K13" s="21" t="s">
        <v>241</v>
      </c>
      <c r="L13" s="11"/>
      <c r="M13" s="16"/>
      <c r="N13" s="126">
        <v>158.08199999999999</v>
      </c>
      <c r="O13" s="126">
        <v>178.96100000000001</v>
      </c>
      <c r="P13" s="126">
        <v>174.86099999999999</v>
      </c>
      <c r="Q13" s="16"/>
      <c r="R13" s="11">
        <f t="shared" ref="R13:R76" si="3">SUM(L13:Q13)</f>
        <v>511.904</v>
      </c>
      <c r="S13" s="212"/>
    </row>
    <row r="14" spans="1:19" x14ac:dyDescent="0.25">
      <c r="A14" s="224"/>
      <c r="B14" s="208"/>
      <c r="C14" s="224"/>
      <c r="D14" s="224"/>
      <c r="E14" s="224"/>
      <c r="F14" s="224"/>
      <c r="G14" s="224"/>
      <c r="H14" s="224"/>
      <c r="I14" s="65" t="s">
        <v>108</v>
      </c>
      <c r="J14" s="65">
        <v>124</v>
      </c>
      <c r="K14" s="21" t="s">
        <v>241</v>
      </c>
      <c r="L14" s="11"/>
      <c r="M14" s="16"/>
      <c r="N14" s="126">
        <v>3.1619999999999999</v>
      </c>
      <c r="O14" s="126">
        <v>1.2</v>
      </c>
      <c r="P14" s="126">
        <v>3.2770000000000001</v>
      </c>
      <c r="Q14" s="16"/>
      <c r="R14" s="11">
        <f t="shared" si="3"/>
        <v>7.6390000000000002</v>
      </c>
      <c r="S14" s="212"/>
    </row>
    <row r="15" spans="1:19" x14ac:dyDescent="0.25">
      <c r="A15" s="224"/>
      <c r="B15" s="208"/>
      <c r="C15" s="224"/>
      <c r="D15" s="224"/>
      <c r="E15" s="224"/>
      <c r="F15" s="224"/>
      <c r="G15" s="224"/>
      <c r="H15" s="224"/>
      <c r="I15" s="65" t="s">
        <v>108</v>
      </c>
      <c r="J15" s="65">
        <v>124</v>
      </c>
      <c r="K15" s="21" t="s">
        <v>270</v>
      </c>
      <c r="L15" s="11"/>
      <c r="M15" s="16"/>
      <c r="N15" s="126">
        <v>92.994</v>
      </c>
      <c r="O15" s="126">
        <v>103.782</v>
      </c>
      <c r="P15" s="126"/>
      <c r="Q15" s="16"/>
      <c r="R15" s="11">
        <f t="shared" si="3"/>
        <v>196.77600000000001</v>
      </c>
      <c r="S15" s="212"/>
    </row>
    <row r="16" spans="1:19" x14ac:dyDescent="0.25">
      <c r="A16" s="224"/>
      <c r="B16" s="208"/>
      <c r="C16" s="224"/>
      <c r="D16" s="224"/>
      <c r="E16" s="224"/>
      <c r="F16" s="224"/>
      <c r="G16" s="224"/>
      <c r="H16" s="224"/>
      <c r="I16" s="65" t="s">
        <v>108</v>
      </c>
      <c r="J16" s="65">
        <v>124</v>
      </c>
      <c r="K16" s="21" t="s">
        <v>270</v>
      </c>
      <c r="L16" s="11"/>
      <c r="M16" s="16"/>
      <c r="N16" s="126">
        <v>4.7750000000000004</v>
      </c>
      <c r="O16" s="126"/>
      <c r="P16" s="126"/>
      <c r="Q16" s="16"/>
      <c r="R16" s="11">
        <f t="shared" si="3"/>
        <v>4.7750000000000004</v>
      </c>
      <c r="S16" s="212"/>
    </row>
    <row r="17" spans="1:19" x14ac:dyDescent="0.25">
      <c r="A17" s="224"/>
      <c r="B17" s="208"/>
      <c r="C17" s="224"/>
      <c r="D17" s="224"/>
      <c r="E17" s="224"/>
      <c r="F17" s="224"/>
      <c r="G17" s="224"/>
      <c r="H17" s="224"/>
      <c r="I17" s="65" t="s">
        <v>55</v>
      </c>
      <c r="J17" s="65">
        <v>124</v>
      </c>
      <c r="K17" s="21" t="s">
        <v>258</v>
      </c>
      <c r="L17" s="11"/>
      <c r="M17" s="16"/>
      <c r="N17" s="126"/>
      <c r="O17" s="126">
        <v>8.6999999999999994E-2</v>
      </c>
      <c r="P17" s="126">
        <v>0.10299999999999999</v>
      </c>
      <c r="Q17" s="16"/>
      <c r="R17" s="11">
        <f t="shared" si="3"/>
        <v>0.19</v>
      </c>
      <c r="S17" s="212"/>
    </row>
    <row r="18" spans="1:19" x14ac:dyDescent="0.25">
      <c r="A18" s="224"/>
      <c r="B18" s="208"/>
      <c r="C18" s="224"/>
      <c r="D18" s="224"/>
      <c r="E18" s="224"/>
      <c r="F18" s="224"/>
      <c r="G18" s="224"/>
      <c r="H18" s="224"/>
      <c r="I18" s="65" t="s">
        <v>108</v>
      </c>
      <c r="J18" s="65">
        <v>124</v>
      </c>
      <c r="K18" s="21" t="s">
        <v>258</v>
      </c>
      <c r="L18" s="11"/>
      <c r="M18" s="16"/>
      <c r="N18" s="126">
        <v>39.18</v>
      </c>
      <c r="O18" s="126">
        <v>41.195</v>
      </c>
      <c r="P18" s="126">
        <v>48.26</v>
      </c>
      <c r="Q18" s="16"/>
      <c r="R18" s="11">
        <f t="shared" si="3"/>
        <v>128.63499999999999</v>
      </c>
      <c r="S18" s="212"/>
    </row>
    <row r="19" spans="1:19" x14ac:dyDescent="0.25">
      <c r="A19" s="224"/>
      <c r="B19" s="208"/>
      <c r="C19" s="224"/>
      <c r="D19" s="224"/>
      <c r="E19" s="224"/>
      <c r="F19" s="224"/>
      <c r="G19" s="224"/>
      <c r="H19" s="224"/>
      <c r="I19" s="65" t="s">
        <v>108</v>
      </c>
      <c r="J19" s="65">
        <v>124</v>
      </c>
      <c r="K19" s="21" t="s">
        <v>258</v>
      </c>
      <c r="L19" s="11"/>
      <c r="M19" s="16"/>
      <c r="N19" s="126">
        <v>12.013999999999999</v>
      </c>
      <c r="O19" s="126"/>
      <c r="P19" s="126"/>
      <c r="Q19" s="16"/>
      <c r="R19" s="11">
        <f t="shared" si="3"/>
        <v>12.013999999999999</v>
      </c>
      <c r="S19" s="212"/>
    </row>
    <row r="20" spans="1:19" x14ac:dyDescent="0.25">
      <c r="A20" s="224"/>
      <c r="B20" s="208"/>
      <c r="C20" s="224"/>
      <c r="D20" s="224"/>
      <c r="E20" s="224"/>
      <c r="F20" s="224"/>
      <c r="G20" s="224"/>
      <c r="H20" s="224"/>
      <c r="I20" s="65" t="s">
        <v>108</v>
      </c>
      <c r="J20" s="65">
        <v>124</v>
      </c>
      <c r="K20" s="21" t="s">
        <v>259</v>
      </c>
      <c r="L20" s="11"/>
      <c r="M20" s="16"/>
      <c r="N20" s="126">
        <v>47.713999999999999</v>
      </c>
      <c r="O20" s="126">
        <v>17.8</v>
      </c>
      <c r="P20" s="126">
        <v>63.921999999999997</v>
      </c>
      <c r="Q20" s="16"/>
      <c r="R20" s="11">
        <f t="shared" si="3"/>
        <v>129.43599999999998</v>
      </c>
      <c r="S20" s="212"/>
    </row>
    <row r="21" spans="1:19" x14ac:dyDescent="0.25">
      <c r="A21" s="224"/>
      <c r="B21" s="208"/>
      <c r="C21" s="224"/>
      <c r="D21" s="224"/>
      <c r="E21" s="224"/>
      <c r="F21" s="224"/>
      <c r="G21" s="224"/>
      <c r="H21" s="224"/>
      <c r="I21" s="65" t="s">
        <v>56</v>
      </c>
      <c r="J21" s="65">
        <v>124</v>
      </c>
      <c r="K21" s="21" t="s">
        <v>259</v>
      </c>
      <c r="L21" s="11"/>
      <c r="M21" s="16"/>
      <c r="N21" s="126">
        <v>30.946000000000002</v>
      </c>
      <c r="O21" s="126">
        <v>102.892</v>
      </c>
      <c r="P21" s="126">
        <v>35.584000000000003</v>
      </c>
      <c r="Q21" s="16"/>
      <c r="R21" s="11">
        <f t="shared" si="3"/>
        <v>169.422</v>
      </c>
      <c r="S21" s="212"/>
    </row>
    <row r="22" spans="1:19" x14ac:dyDescent="0.25">
      <c r="A22" s="224"/>
      <c r="B22" s="208"/>
      <c r="C22" s="224"/>
      <c r="D22" s="224"/>
      <c r="E22" s="224"/>
      <c r="F22" s="224"/>
      <c r="G22" s="224"/>
      <c r="H22" s="224"/>
      <c r="I22" s="65" t="s">
        <v>108</v>
      </c>
      <c r="J22" s="65">
        <v>124</v>
      </c>
      <c r="K22" s="21" t="s">
        <v>266</v>
      </c>
      <c r="L22" s="11"/>
      <c r="M22" s="16"/>
      <c r="N22" s="126">
        <v>45.633000000000003</v>
      </c>
      <c r="O22" s="126">
        <v>14.327999999999999</v>
      </c>
      <c r="P22" s="126">
        <v>33.749000000000002</v>
      </c>
      <c r="Q22" s="16"/>
      <c r="R22" s="11">
        <f t="shared" si="3"/>
        <v>93.710000000000008</v>
      </c>
      <c r="S22" s="212"/>
    </row>
    <row r="23" spans="1:19" x14ac:dyDescent="0.25">
      <c r="A23" s="224"/>
      <c r="B23" s="208"/>
      <c r="C23" s="224"/>
      <c r="D23" s="224"/>
      <c r="E23" s="224"/>
      <c r="F23" s="224"/>
      <c r="G23" s="224"/>
      <c r="H23" s="224"/>
      <c r="I23" s="65" t="s">
        <v>108</v>
      </c>
      <c r="J23" s="65">
        <v>124</v>
      </c>
      <c r="K23" s="21" t="s">
        <v>266</v>
      </c>
      <c r="L23" s="11"/>
      <c r="M23" s="16"/>
      <c r="N23" s="126"/>
      <c r="O23" s="126">
        <v>2.121</v>
      </c>
      <c r="P23" s="126">
        <v>17.350999999999999</v>
      </c>
      <c r="Q23" s="16"/>
      <c r="R23" s="11">
        <f t="shared" si="3"/>
        <v>19.471999999999998</v>
      </c>
      <c r="S23" s="212"/>
    </row>
    <row r="24" spans="1:19" x14ac:dyDescent="0.25">
      <c r="A24" s="224"/>
      <c r="B24" s="208"/>
      <c r="C24" s="224"/>
      <c r="D24" s="224"/>
      <c r="E24" s="224"/>
      <c r="F24" s="224"/>
      <c r="G24" s="224"/>
      <c r="H24" s="224"/>
      <c r="I24" s="65" t="s">
        <v>108</v>
      </c>
      <c r="J24" s="65">
        <v>124</v>
      </c>
      <c r="K24" s="21" t="s">
        <v>273</v>
      </c>
      <c r="L24" s="11"/>
      <c r="M24" s="16"/>
      <c r="N24" s="126"/>
      <c r="O24" s="126">
        <v>9.7720000000000002</v>
      </c>
      <c r="P24" s="126"/>
      <c r="Q24" s="16"/>
      <c r="R24" s="11">
        <f t="shared" si="3"/>
        <v>9.7720000000000002</v>
      </c>
      <c r="S24" s="212"/>
    </row>
    <row r="25" spans="1:19" x14ac:dyDescent="0.25">
      <c r="A25" s="224"/>
      <c r="B25" s="208"/>
      <c r="C25" s="224"/>
      <c r="D25" s="224"/>
      <c r="E25" s="224"/>
      <c r="F25" s="224"/>
      <c r="G25" s="224"/>
      <c r="H25" s="224"/>
      <c r="I25" s="65" t="s">
        <v>108</v>
      </c>
      <c r="J25" s="65">
        <v>124</v>
      </c>
      <c r="K25" s="21" t="s">
        <v>245</v>
      </c>
      <c r="L25" s="11"/>
      <c r="M25" s="16"/>
      <c r="N25" s="126">
        <v>36.946599999999997</v>
      </c>
      <c r="O25" s="126">
        <v>30.26</v>
      </c>
      <c r="P25" s="126">
        <v>249.53</v>
      </c>
      <c r="Q25" s="16"/>
      <c r="R25" s="11">
        <f t="shared" si="3"/>
        <v>316.73660000000001</v>
      </c>
      <c r="S25" s="212"/>
    </row>
    <row r="26" spans="1:19" x14ac:dyDescent="0.25">
      <c r="A26" s="224"/>
      <c r="B26" s="208"/>
      <c r="C26" s="224"/>
      <c r="D26" s="224"/>
      <c r="E26" s="224"/>
      <c r="F26" s="224"/>
      <c r="G26" s="224"/>
      <c r="H26" s="224"/>
      <c r="I26" s="65" t="s">
        <v>108</v>
      </c>
      <c r="J26" s="65">
        <v>124</v>
      </c>
      <c r="K26" s="21" t="s">
        <v>245</v>
      </c>
      <c r="L26" s="11"/>
      <c r="M26" s="16"/>
      <c r="N26" s="126">
        <v>554.30859999999996</v>
      </c>
      <c r="O26" s="126">
        <v>188.70599999999999</v>
      </c>
      <c r="P26" s="126">
        <v>114.164</v>
      </c>
      <c r="Q26" s="16"/>
      <c r="R26" s="11">
        <f t="shared" si="3"/>
        <v>857.17859999999996</v>
      </c>
      <c r="S26" s="212"/>
    </row>
    <row r="27" spans="1:19" x14ac:dyDescent="0.25">
      <c r="A27" s="224"/>
      <c r="B27" s="208"/>
      <c r="C27" s="224"/>
      <c r="D27" s="224"/>
      <c r="E27" s="224"/>
      <c r="F27" s="224"/>
      <c r="G27" s="224"/>
      <c r="H27" s="224"/>
      <c r="I27" s="65" t="s">
        <v>108</v>
      </c>
      <c r="J27" s="65">
        <v>124</v>
      </c>
      <c r="K27" s="21" t="s">
        <v>264</v>
      </c>
      <c r="L27" s="11"/>
      <c r="M27" s="16"/>
      <c r="N27" s="126">
        <v>4.4800000000000004</v>
      </c>
      <c r="O27" s="126">
        <v>5.25</v>
      </c>
      <c r="P27" s="126">
        <v>9.4130000000000003</v>
      </c>
      <c r="Q27" s="16"/>
      <c r="R27" s="11">
        <f t="shared" si="3"/>
        <v>19.143000000000001</v>
      </c>
      <c r="S27" s="212"/>
    </row>
    <row r="28" spans="1:19" x14ac:dyDescent="0.25">
      <c r="A28" s="224"/>
      <c r="B28" s="208"/>
      <c r="C28" s="224"/>
      <c r="D28" s="224"/>
      <c r="E28" s="224"/>
      <c r="F28" s="224"/>
      <c r="G28" s="224"/>
      <c r="H28" s="224"/>
      <c r="I28" s="65" t="s">
        <v>108</v>
      </c>
      <c r="J28" s="65">
        <v>124</v>
      </c>
      <c r="K28" s="21" t="s">
        <v>264</v>
      </c>
      <c r="L28" s="11"/>
      <c r="M28" s="16"/>
      <c r="N28" s="126"/>
      <c r="O28" s="126"/>
      <c r="P28" s="126">
        <v>14.436</v>
      </c>
      <c r="Q28" s="16"/>
      <c r="R28" s="11">
        <f t="shared" si="3"/>
        <v>14.436</v>
      </c>
      <c r="S28" s="212"/>
    </row>
    <row r="29" spans="1:19" x14ac:dyDescent="0.25">
      <c r="A29" s="224"/>
      <c r="B29" s="208"/>
      <c r="C29" s="224"/>
      <c r="D29" s="224"/>
      <c r="E29" s="224"/>
      <c r="F29" s="224"/>
      <c r="G29" s="224"/>
      <c r="H29" s="224"/>
      <c r="I29" s="65" t="s">
        <v>108</v>
      </c>
      <c r="J29" s="65">
        <v>124</v>
      </c>
      <c r="K29" s="21" t="s">
        <v>260</v>
      </c>
      <c r="L29" s="11"/>
      <c r="M29" s="16"/>
      <c r="N29" s="126">
        <v>5.9729999999999999</v>
      </c>
      <c r="O29" s="126">
        <v>6.0549999999999997</v>
      </c>
      <c r="P29" s="126">
        <v>16.934000000000001</v>
      </c>
      <c r="Q29" s="16"/>
      <c r="R29" s="11">
        <f t="shared" si="3"/>
        <v>28.962</v>
      </c>
      <c r="S29" s="212"/>
    </row>
    <row r="30" spans="1:19" x14ac:dyDescent="0.25">
      <c r="A30" s="224"/>
      <c r="B30" s="208"/>
      <c r="C30" s="224"/>
      <c r="D30" s="224"/>
      <c r="E30" s="224"/>
      <c r="F30" s="224"/>
      <c r="G30" s="224"/>
      <c r="H30" s="224"/>
      <c r="I30" s="65" t="s">
        <v>108</v>
      </c>
      <c r="J30" s="65">
        <v>124</v>
      </c>
      <c r="K30" s="21" t="s">
        <v>260</v>
      </c>
      <c r="L30" s="11"/>
      <c r="M30" s="16"/>
      <c r="N30" s="126">
        <v>7.9660000000000002</v>
      </c>
      <c r="O30" s="126"/>
      <c r="P30" s="126"/>
      <c r="Q30" s="16"/>
      <c r="R30" s="11">
        <f t="shared" si="3"/>
        <v>7.9660000000000002</v>
      </c>
      <c r="S30" s="212"/>
    </row>
    <row r="31" spans="1:19" x14ac:dyDescent="0.25">
      <c r="A31" s="224"/>
      <c r="B31" s="208"/>
      <c r="C31" s="224"/>
      <c r="D31" s="224"/>
      <c r="E31" s="224"/>
      <c r="F31" s="224"/>
      <c r="G31" s="224"/>
      <c r="H31" s="224"/>
      <c r="I31" s="65" t="s">
        <v>108</v>
      </c>
      <c r="J31" s="65">
        <v>124</v>
      </c>
      <c r="K31" s="21" t="s">
        <v>253</v>
      </c>
      <c r="L31" s="11"/>
      <c r="M31" s="16"/>
      <c r="N31" s="126">
        <v>1.87</v>
      </c>
      <c r="O31" s="126">
        <v>5.24</v>
      </c>
      <c r="P31" s="126">
        <v>3.4140000000000001</v>
      </c>
      <c r="Q31" s="16"/>
      <c r="R31" s="11">
        <f t="shared" si="3"/>
        <v>10.524000000000001</v>
      </c>
      <c r="S31" s="212"/>
    </row>
    <row r="32" spans="1:19" x14ac:dyDescent="0.25">
      <c r="A32" s="224"/>
      <c r="B32" s="208"/>
      <c r="C32" s="224"/>
      <c r="D32" s="224"/>
      <c r="E32" s="224"/>
      <c r="F32" s="224"/>
      <c r="G32" s="224"/>
      <c r="H32" s="224"/>
      <c r="I32" s="65" t="s">
        <v>108</v>
      </c>
      <c r="J32" s="65">
        <v>124</v>
      </c>
      <c r="K32" s="21" t="s">
        <v>263</v>
      </c>
      <c r="L32" s="11"/>
      <c r="M32" s="16"/>
      <c r="N32" s="126">
        <v>164.86500000000001</v>
      </c>
      <c r="O32" s="126">
        <v>20.231000000000002</v>
      </c>
      <c r="P32" s="126">
        <v>1E-3</v>
      </c>
      <c r="Q32" s="16"/>
      <c r="R32" s="11">
        <f t="shared" si="3"/>
        <v>185.09700000000001</v>
      </c>
      <c r="S32" s="212"/>
    </row>
    <row r="33" spans="1:19" x14ac:dyDescent="0.25">
      <c r="A33" s="224"/>
      <c r="B33" s="208"/>
      <c r="C33" s="224"/>
      <c r="D33" s="224"/>
      <c r="E33" s="224"/>
      <c r="F33" s="224"/>
      <c r="G33" s="224"/>
      <c r="H33" s="224"/>
      <c r="I33" s="65" t="s">
        <v>108</v>
      </c>
      <c r="J33" s="65">
        <v>124</v>
      </c>
      <c r="K33" s="21" t="s">
        <v>263</v>
      </c>
      <c r="L33" s="11"/>
      <c r="M33" s="16"/>
      <c r="N33" s="126">
        <v>3.6080000000000001</v>
      </c>
      <c r="O33" s="126"/>
      <c r="P33" s="126">
        <v>766.49300000000005</v>
      </c>
      <c r="Q33" s="16"/>
      <c r="R33" s="11">
        <f t="shared" si="3"/>
        <v>770.101</v>
      </c>
      <c r="S33" s="212"/>
    </row>
    <row r="34" spans="1:19" x14ac:dyDescent="0.25">
      <c r="A34" s="224"/>
      <c r="B34" s="208"/>
      <c r="C34" s="224"/>
      <c r="D34" s="224"/>
      <c r="E34" s="224"/>
      <c r="F34" s="224"/>
      <c r="G34" s="224"/>
      <c r="H34" s="224"/>
      <c r="I34" s="65" t="s">
        <v>108</v>
      </c>
      <c r="J34" s="65">
        <v>124</v>
      </c>
      <c r="K34" s="21" t="s">
        <v>263</v>
      </c>
      <c r="L34" s="11"/>
      <c r="M34" s="16"/>
      <c r="N34" s="126"/>
      <c r="O34" s="126"/>
      <c r="P34" s="126">
        <v>475.99200000000002</v>
      </c>
      <c r="Q34" s="16"/>
      <c r="R34" s="11">
        <f t="shared" si="3"/>
        <v>475.99200000000002</v>
      </c>
      <c r="S34" s="212"/>
    </row>
    <row r="35" spans="1:19" x14ac:dyDescent="0.25">
      <c r="A35" s="224"/>
      <c r="B35" s="208"/>
      <c r="C35" s="224"/>
      <c r="D35" s="224"/>
      <c r="E35" s="224"/>
      <c r="F35" s="224"/>
      <c r="G35" s="224"/>
      <c r="H35" s="224"/>
      <c r="I35" s="65" t="s">
        <v>108</v>
      </c>
      <c r="J35" s="65">
        <v>124</v>
      </c>
      <c r="K35" s="21" t="s">
        <v>261</v>
      </c>
      <c r="L35" s="11"/>
      <c r="M35" s="16"/>
      <c r="N35" s="126">
        <v>8.3459000000000003</v>
      </c>
      <c r="O35" s="126">
        <v>34.058999999999997</v>
      </c>
      <c r="P35" s="126">
        <v>24</v>
      </c>
      <c r="Q35" s="16"/>
      <c r="R35" s="11">
        <f t="shared" si="3"/>
        <v>66.404899999999998</v>
      </c>
      <c r="S35" s="212"/>
    </row>
    <row r="36" spans="1:19" x14ac:dyDescent="0.25">
      <c r="A36" s="224"/>
      <c r="B36" s="208"/>
      <c r="C36" s="224"/>
      <c r="D36" s="224"/>
      <c r="E36" s="224"/>
      <c r="F36" s="224"/>
      <c r="G36" s="224"/>
      <c r="H36" s="224"/>
      <c r="I36" s="65" t="s">
        <v>108</v>
      </c>
      <c r="J36" s="65">
        <v>124</v>
      </c>
      <c r="K36" s="21" t="s">
        <v>274</v>
      </c>
      <c r="L36" s="11"/>
      <c r="M36" s="16"/>
      <c r="N36" s="126"/>
      <c r="O36" s="126"/>
      <c r="P36" s="126">
        <v>37.320999999999998</v>
      </c>
      <c r="Q36" s="16"/>
      <c r="R36" s="11">
        <f t="shared" si="3"/>
        <v>37.320999999999998</v>
      </c>
      <c r="S36" s="212"/>
    </row>
    <row r="37" spans="1:19" x14ac:dyDescent="0.25">
      <c r="A37" s="224"/>
      <c r="B37" s="208"/>
      <c r="C37" s="224"/>
      <c r="D37" s="224"/>
      <c r="E37" s="224"/>
      <c r="F37" s="224"/>
      <c r="G37" s="224"/>
      <c r="H37" s="224"/>
      <c r="I37" s="65" t="s">
        <v>108</v>
      </c>
      <c r="J37" s="65">
        <v>124</v>
      </c>
      <c r="K37" s="21" t="s">
        <v>262</v>
      </c>
      <c r="L37" s="11"/>
      <c r="M37" s="16"/>
      <c r="N37" s="126">
        <v>238</v>
      </c>
      <c r="O37" s="126">
        <v>520.43899999999996</v>
      </c>
      <c r="P37" s="126">
        <v>481.82900000000001</v>
      </c>
      <c r="Q37" s="16"/>
      <c r="R37" s="11">
        <f t="shared" si="3"/>
        <v>1240.268</v>
      </c>
      <c r="S37" s="212"/>
    </row>
    <row r="38" spans="1:19" x14ac:dyDescent="0.25">
      <c r="A38" s="224"/>
      <c r="B38" s="208"/>
      <c r="C38" s="224"/>
      <c r="D38" s="224"/>
      <c r="E38" s="224"/>
      <c r="F38" s="224"/>
      <c r="G38" s="224"/>
      <c r="H38" s="224"/>
      <c r="I38" s="65" t="s">
        <v>108</v>
      </c>
      <c r="J38" s="65">
        <v>124</v>
      </c>
      <c r="K38" s="102" t="s">
        <v>262</v>
      </c>
      <c r="L38" s="11"/>
      <c r="M38" s="16"/>
      <c r="N38" s="126"/>
      <c r="O38" s="150"/>
      <c r="P38" s="126">
        <v>0.89300000000000002</v>
      </c>
      <c r="Q38" s="16"/>
      <c r="R38" s="11">
        <f t="shared" si="3"/>
        <v>0.89300000000000002</v>
      </c>
      <c r="S38" s="212"/>
    </row>
    <row r="39" spans="1:19" x14ac:dyDescent="0.25">
      <c r="A39" s="224"/>
      <c r="B39" s="207" t="s">
        <v>128</v>
      </c>
      <c r="C39" s="224"/>
      <c r="D39" s="224"/>
      <c r="E39" s="224"/>
      <c r="F39" s="224"/>
      <c r="G39" s="224"/>
      <c r="H39" s="224"/>
      <c r="I39" s="65" t="s">
        <v>55</v>
      </c>
      <c r="J39" s="65">
        <v>124</v>
      </c>
      <c r="K39" s="21" t="s">
        <v>241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212"/>
    </row>
    <row r="40" spans="1:19" x14ac:dyDescent="0.25">
      <c r="A40" s="224"/>
      <c r="B40" s="208"/>
      <c r="C40" s="224"/>
      <c r="D40" s="224"/>
      <c r="E40" s="224"/>
      <c r="F40" s="224"/>
      <c r="G40" s="224"/>
      <c r="H40" s="224"/>
      <c r="I40" s="65" t="s">
        <v>108</v>
      </c>
      <c r="J40" s="65">
        <v>124</v>
      </c>
      <c r="K40" s="21" t="s">
        <v>241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212"/>
    </row>
    <row r="41" spans="1:19" x14ac:dyDescent="0.25">
      <c r="A41" s="224"/>
      <c r="B41" s="208"/>
      <c r="C41" s="224"/>
      <c r="D41" s="224"/>
      <c r="E41" s="224"/>
      <c r="F41" s="224"/>
      <c r="G41" s="224"/>
      <c r="H41" s="224"/>
      <c r="I41" s="65" t="s">
        <v>108</v>
      </c>
      <c r="J41" s="65">
        <v>124</v>
      </c>
      <c r="K41" s="21" t="s">
        <v>241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212"/>
    </row>
    <row r="42" spans="1:19" x14ac:dyDescent="0.25">
      <c r="A42" s="224"/>
      <c r="B42" s="208"/>
      <c r="C42" s="224"/>
      <c r="D42" s="224"/>
      <c r="E42" s="224"/>
      <c r="F42" s="224"/>
      <c r="G42" s="224"/>
      <c r="H42" s="224"/>
      <c r="I42" s="65" t="s">
        <v>108</v>
      </c>
      <c r="J42" s="65">
        <v>124</v>
      </c>
      <c r="K42" s="21" t="s">
        <v>270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212"/>
    </row>
    <row r="43" spans="1:19" x14ac:dyDescent="0.25">
      <c r="A43" s="224"/>
      <c r="B43" s="208"/>
      <c r="C43" s="224"/>
      <c r="D43" s="224"/>
      <c r="E43" s="224"/>
      <c r="F43" s="224"/>
      <c r="G43" s="224"/>
      <c r="H43" s="224"/>
      <c r="I43" s="65" t="s">
        <v>55</v>
      </c>
      <c r="J43" s="65">
        <v>124</v>
      </c>
      <c r="K43" s="21" t="s">
        <v>258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212"/>
    </row>
    <row r="44" spans="1:19" x14ac:dyDescent="0.25">
      <c r="A44" s="224"/>
      <c r="B44" s="208"/>
      <c r="C44" s="224"/>
      <c r="D44" s="224"/>
      <c r="E44" s="224"/>
      <c r="F44" s="224"/>
      <c r="G44" s="224"/>
      <c r="H44" s="224"/>
      <c r="I44" s="65" t="s">
        <v>108</v>
      </c>
      <c r="J44" s="65">
        <v>124</v>
      </c>
      <c r="K44" s="21" t="s">
        <v>258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212"/>
    </row>
    <row r="45" spans="1:19" x14ac:dyDescent="0.25">
      <c r="A45" s="224"/>
      <c r="B45" s="208"/>
      <c r="C45" s="224"/>
      <c r="D45" s="224"/>
      <c r="E45" s="224"/>
      <c r="F45" s="224"/>
      <c r="G45" s="224"/>
      <c r="H45" s="224"/>
      <c r="I45" s="65" t="s">
        <v>108</v>
      </c>
      <c r="J45" s="65">
        <v>124</v>
      </c>
      <c r="K45" s="21" t="s">
        <v>259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212"/>
    </row>
    <row r="46" spans="1:19" x14ac:dyDescent="0.25">
      <c r="A46" s="224"/>
      <c r="B46" s="208"/>
      <c r="C46" s="224"/>
      <c r="D46" s="224"/>
      <c r="E46" s="224"/>
      <c r="F46" s="224"/>
      <c r="G46" s="224"/>
      <c r="H46" s="224"/>
      <c r="I46" s="65" t="s">
        <v>108</v>
      </c>
      <c r="J46" s="65">
        <v>124</v>
      </c>
      <c r="K46" s="21" t="s">
        <v>266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212"/>
    </row>
    <row r="47" spans="1:19" x14ac:dyDescent="0.25">
      <c r="A47" s="224"/>
      <c r="B47" s="208"/>
      <c r="C47" s="224"/>
      <c r="D47" s="224"/>
      <c r="E47" s="224"/>
      <c r="F47" s="224"/>
      <c r="G47" s="224"/>
      <c r="H47" s="224"/>
      <c r="I47" s="65" t="s">
        <v>108</v>
      </c>
      <c r="J47" s="65">
        <v>124</v>
      </c>
      <c r="K47" s="21" t="s">
        <v>245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212"/>
    </row>
    <row r="48" spans="1:19" x14ac:dyDescent="0.25">
      <c r="A48" s="224"/>
      <c r="B48" s="208"/>
      <c r="C48" s="224"/>
      <c r="D48" s="224"/>
      <c r="E48" s="224"/>
      <c r="F48" s="224"/>
      <c r="G48" s="224"/>
      <c r="H48" s="224"/>
      <c r="I48" s="65" t="s">
        <v>108</v>
      </c>
      <c r="J48" s="65">
        <v>124</v>
      </c>
      <c r="K48" s="21" t="s">
        <v>260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212"/>
    </row>
    <row r="49" spans="1:19" x14ac:dyDescent="0.25">
      <c r="A49" s="224"/>
      <c r="B49" s="208"/>
      <c r="C49" s="224"/>
      <c r="D49" s="224"/>
      <c r="E49" s="224"/>
      <c r="F49" s="224"/>
      <c r="G49" s="224"/>
      <c r="H49" s="224"/>
      <c r="I49" s="65" t="s">
        <v>108</v>
      </c>
      <c r="J49" s="65">
        <v>124</v>
      </c>
      <c r="K49" s="21" t="s">
        <v>271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212"/>
    </row>
    <row r="50" spans="1:19" ht="14.25" customHeight="1" x14ac:dyDescent="0.25">
      <c r="A50" s="224"/>
      <c r="B50" s="208"/>
      <c r="C50" s="224"/>
      <c r="D50" s="224"/>
      <c r="E50" s="224"/>
      <c r="F50" s="224"/>
      <c r="G50" s="224"/>
      <c r="H50" s="224"/>
      <c r="I50" s="65" t="s">
        <v>108</v>
      </c>
      <c r="J50" s="65">
        <v>124</v>
      </c>
      <c r="K50" s="21" t="s">
        <v>253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212"/>
    </row>
    <row r="51" spans="1:19" ht="16.5" thickBot="1" x14ac:dyDescent="0.3">
      <c r="A51" s="224"/>
      <c r="B51" s="208"/>
      <c r="C51" s="224"/>
      <c r="D51" s="224"/>
      <c r="E51" s="224"/>
      <c r="F51" s="224"/>
      <c r="G51" s="224"/>
      <c r="H51" s="224"/>
      <c r="I51" s="65" t="s">
        <v>108</v>
      </c>
      <c r="J51" s="65">
        <v>124</v>
      </c>
      <c r="K51" s="148" t="s">
        <v>261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212"/>
    </row>
    <row r="52" spans="1:19" x14ac:dyDescent="0.25">
      <c r="A52" s="224"/>
      <c r="B52" s="221" t="s">
        <v>346</v>
      </c>
      <c r="C52" s="224"/>
      <c r="D52" s="224"/>
      <c r="E52" s="224"/>
      <c r="F52" s="224"/>
      <c r="G52" s="224"/>
      <c r="H52" s="224"/>
      <c r="I52" s="67" t="s">
        <v>55</v>
      </c>
      <c r="J52" s="5">
        <v>124</v>
      </c>
      <c r="K52" s="152" t="s">
        <v>241</v>
      </c>
      <c r="L52" s="11"/>
      <c r="M52" s="16"/>
      <c r="N52" s="153"/>
      <c r="O52" s="16">
        <v>5.7000000000000002E-2</v>
      </c>
      <c r="P52" s="16">
        <v>6.6000000000000003E-2</v>
      </c>
      <c r="Q52" s="16"/>
      <c r="R52" s="11">
        <f t="shared" si="3"/>
        <v>0.123</v>
      </c>
      <c r="S52" s="212"/>
    </row>
    <row r="53" spans="1:19" x14ac:dyDescent="0.25">
      <c r="A53" s="224"/>
      <c r="B53" s="222"/>
      <c r="C53" s="224"/>
      <c r="D53" s="224"/>
      <c r="E53" s="224"/>
      <c r="F53" s="224"/>
      <c r="G53" s="224"/>
      <c r="H53" s="224"/>
      <c r="I53" s="65" t="s">
        <v>108</v>
      </c>
      <c r="J53" s="5">
        <v>124</v>
      </c>
      <c r="K53" s="21" t="s">
        <v>241</v>
      </c>
      <c r="L53" s="11"/>
      <c r="M53" s="16"/>
      <c r="N53" s="16">
        <v>33.700000000000003</v>
      </c>
      <c r="O53" s="126">
        <v>37.5</v>
      </c>
      <c r="P53" s="126">
        <v>41.2</v>
      </c>
      <c r="Q53" s="16"/>
      <c r="R53" s="11">
        <f t="shared" si="3"/>
        <v>112.4</v>
      </c>
      <c r="S53" s="212"/>
    </row>
    <row r="54" spans="1:19" x14ac:dyDescent="0.25">
      <c r="A54" s="224"/>
      <c r="B54" s="222"/>
      <c r="C54" s="224"/>
      <c r="D54" s="224"/>
      <c r="E54" s="224"/>
      <c r="F54" s="224"/>
      <c r="G54" s="224"/>
      <c r="H54" s="224"/>
      <c r="I54" s="65" t="s">
        <v>108</v>
      </c>
      <c r="J54" s="5">
        <v>124</v>
      </c>
      <c r="K54" s="21" t="s">
        <v>241</v>
      </c>
      <c r="L54" s="11"/>
      <c r="M54" s="16"/>
      <c r="N54" s="126">
        <v>3.2</v>
      </c>
      <c r="O54" s="126">
        <v>1.5</v>
      </c>
      <c r="P54" s="126">
        <v>0.7</v>
      </c>
      <c r="Q54" s="16"/>
      <c r="R54" s="11">
        <f t="shared" si="3"/>
        <v>5.4</v>
      </c>
      <c r="S54" s="212"/>
    </row>
    <row r="55" spans="1:19" x14ac:dyDescent="0.25">
      <c r="A55" s="224"/>
      <c r="B55" s="222"/>
      <c r="C55" s="224"/>
      <c r="D55" s="224"/>
      <c r="E55" s="224"/>
      <c r="F55" s="224"/>
      <c r="G55" s="224"/>
      <c r="H55" s="224"/>
      <c r="I55" s="65" t="s">
        <v>108</v>
      </c>
      <c r="J55" s="5">
        <v>124</v>
      </c>
      <c r="K55" s="21" t="s">
        <v>270</v>
      </c>
      <c r="L55" s="11"/>
      <c r="M55" s="16"/>
      <c r="N55" s="126">
        <v>7.1</v>
      </c>
      <c r="O55" s="126">
        <v>7.2</v>
      </c>
      <c r="P55" s="147"/>
      <c r="Q55" s="16"/>
      <c r="R55" s="11">
        <f t="shared" si="3"/>
        <v>14.3</v>
      </c>
      <c r="S55" s="212"/>
    </row>
    <row r="56" spans="1:19" x14ac:dyDescent="0.25">
      <c r="A56" s="224"/>
      <c r="B56" s="222"/>
      <c r="C56" s="224"/>
      <c r="D56" s="224"/>
      <c r="E56" s="224"/>
      <c r="F56" s="224"/>
      <c r="G56" s="224"/>
      <c r="H56" s="224"/>
      <c r="I56" s="65" t="s">
        <v>108</v>
      </c>
      <c r="J56" s="5">
        <v>124</v>
      </c>
      <c r="K56" s="21" t="s">
        <v>258</v>
      </c>
      <c r="L56" s="11"/>
      <c r="M56" s="16"/>
      <c r="N56" s="126">
        <v>21.1</v>
      </c>
      <c r="O56" s="126">
        <v>21.7</v>
      </c>
      <c r="P56" s="126">
        <v>25.5</v>
      </c>
      <c r="Q56" s="16"/>
      <c r="R56" s="11">
        <f t="shared" si="3"/>
        <v>68.3</v>
      </c>
      <c r="S56" s="212"/>
    </row>
    <row r="57" spans="1:19" x14ac:dyDescent="0.25">
      <c r="A57" s="224"/>
      <c r="B57" s="222"/>
      <c r="C57" s="224"/>
      <c r="D57" s="224"/>
      <c r="E57" s="224"/>
      <c r="F57" s="224"/>
      <c r="G57" s="224"/>
      <c r="H57" s="224"/>
      <c r="I57" s="65" t="s">
        <v>55</v>
      </c>
      <c r="J57" s="5">
        <v>124</v>
      </c>
      <c r="K57" s="21" t="s">
        <v>258</v>
      </c>
      <c r="L57" s="11"/>
      <c r="M57" s="16"/>
      <c r="N57" s="126"/>
      <c r="O57" s="16">
        <v>7.6999999999999999E-2</v>
      </c>
      <c r="P57" s="16">
        <v>9.0999999999999998E-2</v>
      </c>
      <c r="Q57" s="16"/>
      <c r="R57" s="11">
        <f t="shared" si="3"/>
        <v>0.16799999999999998</v>
      </c>
      <c r="S57" s="212"/>
    </row>
    <row r="58" spans="1:19" x14ac:dyDescent="0.25">
      <c r="A58" s="224"/>
      <c r="B58" s="222"/>
      <c r="C58" s="224"/>
      <c r="D58" s="224"/>
      <c r="E58" s="224"/>
      <c r="F58" s="224"/>
      <c r="G58" s="224"/>
      <c r="H58" s="224"/>
      <c r="I58" s="65" t="s">
        <v>108</v>
      </c>
      <c r="J58" s="5">
        <v>124</v>
      </c>
      <c r="K58" s="21" t="s">
        <v>259</v>
      </c>
      <c r="L58" s="11"/>
      <c r="M58" s="16"/>
      <c r="N58" s="126">
        <v>9.6</v>
      </c>
      <c r="O58" s="126">
        <v>0.4</v>
      </c>
      <c r="P58" s="126">
        <v>0.4</v>
      </c>
      <c r="Q58" s="16"/>
      <c r="R58" s="11">
        <f t="shared" si="3"/>
        <v>10.4</v>
      </c>
      <c r="S58" s="212"/>
    </row>
    <row r="59" spans="1:19" x14ac:dyDescent="0.25">
      <c r="A59" s="224"/>
      <c r="B59" s="222"/>
      <c r="C59" s="224"/>
      <c r="D59" s="224"/>
      <c r="E59" s="224"/>
      <c r="F59" s="224"/>
      <c r="G59" s="224"/>
      <c r="H59" s="224"/>
      <c r="I59" s="65" t="s">
        <v>108</v>
      </c>
      <c r="J59" s="5">
        <v>124</v>
      </c>
      <c r="K59" s="21" t="s">
        <v>259</v>
      </c>
      <c r="L59" s="11"/>
      <c r="M59" s="16"/>
      <c r="N59" s="126"/>
      <c r="O59" s="147"/>
      <c r="P59" s="147"/>
      <c r="Q59" s="16"/>
      <c r="R59" s="11">
        <f t="shared" si="3"/>
        <v>0</v>
      </c>
      <c r="S59" s="212"/>
    </row>
    <row r="60" spans="1:19" x14ac:dyDescent="0.25">
      <c r="A60" s="224"/>
      <c r="B60" s="222"/>
      <c r="C60" s="224"/>
      <c r="D60" s="224"/>
      <c r="E60" s="224"/>
      <c r="F60" s="224"/>
      <c r="G60" s="224"/>
      <c r="H60" s="224"/>
      <c r="I60" s="65" t="s">
        <v>108</v>
      </c>
      <c r="J60" s="5">
        <v>124</v>
      </c>
      <c r="K60" s="21" t="s">
        <v>266</v>
      </c>
      <c r="L60" s="11"/>
      <c r="M60" s="16"/>
      <c r="N60" s="126">
        <v>0.2</v>
      </c>
      <c r="O60" s="126">
        <v>0.2</v>
      </c>
      <c r="P60" s="126">
        <v>0.2</v>
      </c>
      <c r="Q60" s="16"/>
      <c r="R60" s="11">
        <f t="shared" si="3"/>
        <v>0.60000000000000009</v>
      </c>
      <c r="S60" s="212"/>
    </row>
    <row r="61" spans="1:19" x14ac:dyDescent="0.25">
      <c r="A61" s="224"/>
      <c r="B61" s="222"/>
      <c r="C61" s="224"/>
      <c r="D61" s="224"/>
      <c r="E61" s="224"/>
      <c r="F61" s="224"/>
      <c r="G61" s="224"/>
      <c r="H61" s="224"/>
      <c r="I61" s="65" t="s">
        <v>108</v>
      </c>
      <c r="J61" s="5">
        <v>124</v>
      </c>
      <c r="K61" s="21" t="s">
        <v>245</v>
      </c>
      <c r="L61" s="11"/>
      <c r="M61" s="16"/>
      <c r="N61" s="126">
        <v>11.6</v>
      </c>
      <c r="O61" s="126">
        <v>4.5</v>
      </c>
      <c r="P61" s="126">
        <v>23.5</v>
      </c>
      <c r="Q61" s="16"/>
      <c r="R61" s="11">
        <f t="shared" si="3"/>
        <v>39.6</v>
      </c>
      <c r="S61" s="212"/>
    </row>
    <row r="62" spans="1:19" x14ac:dyDescent="0.25">
      <c r="A62" s="224"/>
      <c r="B62" s="222"/>
      <c r="C62" s="224"/>
      <c r="D62" s="224"/>
      <c r="E62" s="224"/>
      <c r="F62" s="224"/>
      <c r="G62" s="224"/>
      <c r="H62" s="224"/>
      <c r="I62" s="65" t="s">
        <v>108</v>
      </c>
      <c r="J62" s="5">
        <v>124</v>
      </c>
      <c r="K62" s="21" t="s">
        <v>245</v>
      </c>
      <c r="L62" s="11"/>
      <c r="M62" s="16"/>
      <c r="N62" s="126"/>
      <c r="O62" s="147"/>
      <c r="P62" s="147"/>
      <c r="Q62" s="16"/>
      <c r="R62" s="11">
        <f t="shared" si="3"/>
        <v>0</v>
      </c>
      <c r="S62" s="212"/>
    </row>
    <row r="63" spans="1:19" x14ac:dyDescent="0.25">
      <c r="A63" s="224"/>
      <c r="B63" s="222"/>
      <c r="C63" s="224"/>
      <c r="D63" s="224"/>
      <c r="E63" s="224"/>
      <c r="F63" s="224"/>
      <c r="G63" s="224"/>
      <c r="H63" s="224"/>
      <c r="I63" s="65" t="s">
        <v>108</v>
      </c>
      <c r="J63" s="5">
        <v>124</v>
      </c>
      <c r="K63" s="21" t="s">
        <v>260</v>
      </c>
      <c r="L63" s="11"/>
      <c r="M63" s="16"/>
      <c r="N63" s="126"/>
      <c r="O63" s="147"/>
      <c r="P63" s="126">
        <v>3.2</v>
      </c>
      <c r="Q63" s="16"/>
      <c r="R63" s="11">
        <f t="shared" si="3"/>
        <v>3.2</v>
      </c>
      <c r="S63" s="212"/>
    </row>
    <row r="64" spans="1:19" x14ac:dyDescent="0.25">
      <c r="A64" s="224"/>
      <c r="B64" s="222"/>
      <c r="C64" s="224"/>
      <c r="D64" s="224"/>
      <c r="E64" s="224"/>
      <c r="F64" s="224"/>
      <c r="G64" s="224"/>
      <c r="H64" s="224"/>
      <c r="I64" s="65" t="s">
        <v>108</v>
      </c>
      <c r="J64" s="5">
        <v>124</v>
      </c>
      <c r="K64" s="21" t="s">
        <v>271</v>
      </c>
      <c r="L64" s="11"/>
      <c r="M64" s="16"/>
      <c r="N64" s="126">
        <v>0.2</v>
      </c>
      <c r="O64" s="126">
        <v>0.28499999999999998</v>
      </c>
      <c r="P64" s="126">
        <v>0.3</v>
      </c>
      <c r="Q64" s="16"/>
      <c r="R64" s="11">
        <f t="shared" si="3"/>
        <v>0.78499999999999992</v>
      </c>
      <c r="S64" s="212"/>
    </row>
    <row r="65" spans="1:19" x14ac:dyDescent="0.25">
      <c r="A65" s="224"/>
      <c r="B65" s="222"/>
      <c r="C65" s="224"/>
      <c r="D65" s="224"/>
      <c r="E65" s="224"/>
      <c r="F65" s="224"/>
      <c r="G65" s="224"/>
      <c r="H65" s="224"/>
      <c r="I65" s="65" t="s">
        <v>108</v>
      </c>
      <c r="J65" s="5">
        <v>124</v>
      </c>
      <c r="K65" s="21" t="s">
        <v>263</v>
      </c>
      <c r="L65" s="11"/>
      <c r="M65" s="16"/>
      <c r="N65" s="126">
        <v>24.4</v>
      </c>
      <c r="O65" s="147"/>
      <c r="P65" s="147"/>
      <c r="Q65" s="16"/>
      <c r="R65" s="11">
        <f t="shared" si="3"/>
        <v>24.4</v>
      </c>
      <c r="S65" s="212"/>
    </row>
    <row r="66" spans="1:19" x14ac:dyDescent="0.25">
      <c r="A66" s="224"/>
      <c r="B66" s="222"/>
      <c r="C66" s="224"/>
      <c r="D66" s="224"/>
      <c r="E66" s="224"/>
      <c r="F66" s="224"/>
      <c r="G66" s="224"/>
      <c r="H66" s="224"/>
      <c r="I66" s="65" t="s">
        <v>108</v>
      </c>
      <c r="J66" s="5">
        <v>124</v>
      </c>
      <c r="K66" s="21" t="s">
        <v>261</v>
      </c>
      <c r="L66" s="11"/>
      <c r="M66" s="16"/>
      <c r="N66" s="126">
        <v>0.7</v>
      </c>
      <c r="O66" s="126">
        <v>1</v>
      </c>
      <c r="P66" s="147"/>
      <c r="Q66" s="16"/>
      <c r="R66" s="11">
        <f t="shared" si="3"/>
        <v>1.7</v>
      </c>
      <c r="S66" s="212"/>
    </row>
    <row r="67" spans="1:19" x14ac:dyDescent="0.25">
      <c r="A67" s="224"/>
      <c r="B67" s="222"/>
      <c r="C67" s="224"/>
      <c r="D67" s="224"/>
      <c r="E67" s="224"/>
      <c r="F67" s="224"/>
      <c r="G67" s="224"/>
      <c r="H67" s="224"/>
      <c r="I67" s="65" t="s">
        <v>108</v>
      </c>
      <c r="J67" s="5">
        <v>124</v>
      </c>
      <c r="K67" s="21" t="s">
        <v>253</v>
      </c>
      <c r="L67" s="11"/>
      <c r="M67" s="16"/>
      <c r="N67" s="126"/>
      <c r="O67" s="126">
        <v>4.0999999999999996</v>
      </c>
      <c r="P67" s="147"/>
      <c r="Q67" s="16"/>
      <c r="R67" s="11">
        <f t="shared" si="3"/>
        <v>4.0999999999999996</v>
      </c>
      <c r="S67" s="212"/>
    </row>
    <row r="68" spans="1:19" x14ac:dyDescent="0.25">
      <c r="A68" s="224"/>
      <c r="B68" s="222"/>
      <c r="C68" s="224"/>
      <c r="D68" s="224"/>
      <c r="E68" s="224"/>
      <c r="F68" s="224"/>
      <c r="G68" s="224"/>
      <c r="H68" s="224"/>
      <c r="I68" s="65" t="s">
        <v>108</v>
      </c>
      <c r="J68" s="5">
        <v>124</v>
      </c>
      <c r="K68" s="102" t="s">
        <v>261</v>
      </c>
      <c r="L68" s="11"/>
      <c r="M68" s="16"/>
      <c r="N68" s="126"/>
      <c r="O68" s="147"/>
      <c r="P68" s="147"/>
      <c r="Q68" s="16"/>
      <c r="R68" s="11">
        <f t="shared" si="3"/>
        <v>0</v>
      </c>
      <c r="S68" s="212"/>
    </row>
    <row r="69" spans="1:19" x14ac:dyDescent="0.25">
      <c r="A69" s="224"/>
      <c r="B69" s="207" t="s">
        <v>347</v>
      </c>
      <c r="C69" s="224"/>
      <c r="D69" s="224"/>
      <c r="E69" s="224"/>
      <c r="F69" s="224"/>
      <c r="G69" s="224"/>
      <c r="H69" s="224"/>
      <c r="I69" s="67" t="s">
        <v>55</v>
      </c>
      <c r="J69" s="67">
        <v>124</v>
      </c>
      <c r="K69" s="152" t="s">
        <v>241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3"/>
        <v>0.16099999999999998</v>
      </c>
      <c r="S69" s="212"/>
    </row>
    <row r="70" spans="1:19" x14ac:dyDescent="0.25">
      <c r="A70" s="224"/>
      <c r="B70" s="208"/>
      <c r="C70" s="224"/>
      <c r="D70" s="224"/>
      <c r="E70" s="224"/>
      <c r="F70" s="224"/>
      <c r="G70" s="224"/>
      <c r="H70" s="224"/>
      <c r="I70" s="65" t="s">
        <v>108</v>
      </c>
      <c r="J70" s="65">
        <v>124</v>
      </c>
      <c r="K70" s="21" t="s">
        <v>241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3"/>
        <v>127.72699999999999</v>
      </c>
      <c r="S70" s="212"/>
    </row>
    <row r="71" spans="1:19" x14ac:dyDescent="0.25">
      <c r="A71" s="224"/>
      <c r="B71" s="208"/>
      <c r="C71" s="224"/>
      <c r="D71" s="224"/>
      <c r="E71" s="224"/>
      <c r="F71" s="224"/>
      <c r="G71" s="224"/>
      <c r="H71" s="224"/>
      <c r="I71" s="65" t="s">
        <v>108</v>
      </c>
      <c r="J71" s="65">
        <v>124</v>
      </c>
      <c r="K71" s="21" t="s">
        <v>270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3"/>
        <v>9.8239999999999998</v>
      </c>
      <c r="S71" s="212"/>
    </row>
    <row r="72" spans="1:19" x14ac:dyDescent="0.25">
      <c r="A72" s="224"/>
      <c r="B72" s="208"/>
      <c r="C72" s="224"/>
      <c r="D72" s="224"/>
      <c r="E72" s="224"/>
      <c r="F72" s="224"/>
      <c r="G72" s="224"/>
      <c r="H72" s="224"/>
      <c r="I72" s="65" t="s">
        <v>55</v>
      </c>
      <c r="J72" s="65">
        <v>124</v>
      </c>
      <c r="K72" s="21" t="s">
        <v>258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3"/>
        <v>0.15000000000000002</v>
      </c>
      <c r="S72" s="212"/>
    </row>
    <row r="73" spans="1:19" x14ac:dyDescent="0.25">
      <c r="A73" s="224"/>
      <c r="B73" s="208"/>
      <c r="C73" s="224"/>
      <c r="D73" s="224"/>
      <c r="E73" s="224"/>
      <c r="F73" s="224"/>
      <c r="G73" s="224"/>
      <c r="H73" s="224"/>
      <c r="I73" s="65" t="s">
        <v>108</v>
      </c>
      <c r="J73" s="65">
        <v>124</v>
      </c>
      <c r="K73" s="21" t="s">
        <v>258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3"/>
        <v>63.519999999999996</v>
      </c>
      <c r="S73" s="212"/>
    </row>
    <row r="74" spans="1:19" x14ac:dyDescent="0.25">
      <c r="A74" s="224"/>
      <c r="B74" s="208"/>
      <c r="C74" s="224"/>
      <c r="D74" s="224"/>
      <c r="E74" s="224"/>
      <c r="F74" s="224"/>
      <c r="G74" s="224"/>
      <c r="H74" s="224"/>
      <c r="I74" s="65" t="s">
        <v>108</v>
      </c>
      <c r="J74" s="65">
        <v>124</v>
      </c>
      <c r="K74" s="21" t="s">
        <v>259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3"/>
        <v>67.728999999999999</v>
      </c>
      <c r="S74" s="212"/>
    </row>
    <row r="75" spans="1:19" x14ac:dyDescent="0.25">
      <c r="A75" s="224"/>
      <c r="B75" s="208"/>
      <c r="C75" s="224"/>
      <c r="D75" s="224"/>
      <c r="E75" s="224"/>
      <c r="F75" s="224"/>
      <c r="G75" s="224"/>
      <c r="H75" s="224"/>
      <c r="I75" s="65" t="s">
        <v>108</v>
      </c>
      <c r="J75" s="65">
        <v>124</v>
      </c>
      <c r="K75" s="21" t="s">
        <v>266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3"/>
        <v>1.6659999999999999</v>
      </c>
      <c r="S75" s="212"/>
    </row>
    <row r="76" spans="1:19" x14ac:dyDescent="0.25">
      <c r="A76" s="224"/>
      <c r="B76" s="208"/>
      <c r="C76" s="224"/>
      <c r="D76" s="224"/>
      <c r="E76" s="224"/>
      <c r="F76" s="224"/>
      <c r="G76" s="224"/>
      <c r="H76" s="224"/>
      <c r="I76" s="65" t="s">
        <v>108</v>
      </c>
      <c r="J76" s="65">
        <v>124</v>
      </c>
      <c r="K76" s="21" t="s">
        <v>245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3"/>
        <v>54.649000000000001</v>
      </c>
      <c r="S76" s="212"/>
    </row>
    <row r="77" spans="1:19" x14ac:dyDescent="0.25">
      <c r="A77" s="224"/>
      <c r="B77" s="208"/>
      <c r="C77" s="224"/>
      <c r="D77" s="224"/>
      <c r="E77" s="224"/>
      <c r="F77" s="224"/>
      <c r="G77" s="224"/>
      <c r="H77" s="224"/>
      <c r="I77" s="65" t="s">
        <v>108</v>
      </c>
      <c r="J77" s="65">
        <v>124</v>
      </c>
      <c r="K77" s="21" t="s">
        <v>260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ref="R77:R120" si="4">SUM(L77:Q77)</f>
        <v>3.8879999999999999</v>
      </c>
      <c r="S77" s="212"/>
    </row>
    <row r="78" spans="1:19" x14ac:dyDescent="0.25">
      <c r="A78" s="224"/>
      <c r="B78" s="208"/>
      <c r="C78" s="224"/>
      <c r="D78" s="224"/>
      <c r="E78" s="224"/>
      <c r="F78" s="224"/>
      <c r="G78" s="224"/>
      <c r="H78" s="224"/>
      <c r="I78" s="65" t="s">
        <v>108</v>
      </c>
      <c r="J78" s="65">
        <v>124</v>
      </c>
      <c r="K78" s="21" t="s">
        <v>271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212"/>
    </row>
    <row r="79" spans="1:19" x14ac:dyDescent="0.25">
      <c r="A79" s="224"/>
      <c r="B79" s="208"/>
      <c r="C79" s="224"/>
      <c r="D79" s="224"/>
      <c r="E79" s="224"/>
      <c r="F79" s="224"/>
      <c r="G79" s="224"/>
      <c r="H79" s="224"/>
      <c r="I79" s="65" t="s">
        <v>108</v>
      </c>
      <c r="J79" s="65">
        <v>124</v>
      </c>
      <c r="K79" s="21" t="s">
        <v>253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212"/>
    </row>
    <row r="80" spans="1:19" x14ac:dyDescent="0.25">
      <c r="A80" s="224"/>
      <c r="B80" s="208"/>
      <c r="C80" s="224"/>
      <c r="D80" s="224"/>
      <c r="E80" s="224"/>
      <c r="F80" s="224"/>
      <c r="G80" s="224"/>
      <c r="H80" s="224"/>
      <c r="I80" s="65" t="s">
        <v>108</v>
      </c>
      <c r="J80" s="65">
        <v>124</v>
      </c>
      <c r="K80" s="21" t="s">
        <v>263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212"/>
    </row>
    <row r="81" spans="1:19" x14ac:dyDescent="0.25">
      <c r="A81" s="224"/>
      <c r="B81" s="208"/>
      <c r="C81" s="224"/>
      <c r="D81" s="224"/>
      <c r="E81" s="224"/>
      <c r="F81" s="224"/>
      <c r="G81" s="224"/>
      <c r="H81" s="224"/>
      <c r="I81" s="65" t="s">
        <v>108</v>
      </c>
      <c r="J81" s="65">
        <v>124</v>
      </c>
      <c r="K81" s="21" t="s">
        <v>261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212"/>
    </row>
    <row r="82" spans="1:19" x14ac:dyDescent="0.25">
      <c r="A82" s="224"/>
      <c r="B82" s="207" t="s">
        <v>348</v>
      </c>
      <c r="C82" s="224"/>
      <c r="D82" s="224"/>
      <c r="E82" s="224"/>
      <c r="F82" s="224"/>
      <c r="G82" s="224"/>
      <c r="H82" s="224"/>
      <c r="I82" s="65" t="s">
        <v>108</v>
      </c>
      <c r="J82" s="65">
        <v>124</v>
      </c>
      <c r="K82" s="21" t="s">
        <v>241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si="4"/>
        <v>119.96399999999998</v>
      </c>
      <c r="S82" s="212"/>
    </row>
    <row r="83" spans="1:19" x14ac:dyDescent="0.25">
      <c r="A83" s="224"/>
      <c r="B83" s="208"/>
      <c r="C83" s="224"/>
      <c r="D83" s="224"/>
      <c r="E83" s="224"/>
      <c r="F83" s="224"/>
      <c r="G83" s="224"/>
      <c r="H83" s="224"/>
      <c r="I83" s="65" t="s">
        <v>108</v>
      </c>
      <c r="J83" s="65">
        <v>124</v>
      </c>
      <c r="K83" s="21" t="s">
        <v>270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4"/>
        <v>5.109</v>
      </c>
      <c r="S83" s="212"/>
    </row>
    <row r="84" spans="1:19" x14ac:dyDescent="0.25">
      <c r="A84" s="224"/>
      <c r="B84" s="208"/>
      <c r="C84" s="224"/>
      <c r="D84" s="224"/>
      <c r="E84" s="224"/>
      <c r="F84" s="224"/>
      <c r="G84" s="224"/>
      <c r="H84" s="224"/>
      <c r="I84" s="65" t="s">
        <v>55</v>
      </c>
      <c r="J84" s="65">
        <v>124</v>
      </c>
      <c r="K84" s="21" t="s">
        <v>258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4"/>
        <v>0.15000000000000002</v>
      </c>
      <c r="S84" s="212"/>
    </row>
    <row r="85" spans="1:19" x14ac:dyDescent="0.25">
      <c r="A85" s="224"/>
      <c r="B85" s="208"/>
      <c r="C85" s="224"/>
      <c r="D85" s="224"/>
      <c r="E85" s="224"/>
      <c r="F85" s="224"/>
      <c r="G85" s="224"/>
      <c r="H85" s="224"/>
      <c r="I85" s="65" t="s">
        <v>108</v>
      </c>
      <c r="J85" s="65">
        <v>124</v>
      </c>
      <c r="K85" s="21" t="s">
        <v>258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4"/>
        <v>57.247999999999998</v>
      </c>
      <c r="S85" s="212"/>
    </row>
    <row r="86" spans="1:19" x14ac:dyDescent="0.25">
      <c r="A86" s="224"/>
      <c r="B86" s="208"/>
      <c r="C86" s="224"/>
      <c r="D86" s="224"/>
      <c r="E86" s="224"/>
      <c r="F86" s="224"/>
      <c r="G86" s="224"/>
      <c r="H86" s="224"/>
      <c r="I86" s="65" t="s">
        <v>108</v>
      </c>
      <c r="J86" s="65">
        <v>124</v>
      </c>
      <c r="K86" s="21" t="s">
        <v>259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4"/>
        <v>18.074999999999999</v>
      </c>
      <c r="S86" s="212"/>
    </row>
    <row r="87" spans="1:19" x14ac:dyDescent="0.25">
      <c r="A87" s="224"/>
      <c r="B87" s="208"/>
      <c r="C87" s="224"/>
      <c r="D87" s="224"/>
      <c r="E87" s="224"/>
      <c r="F87" s="224"/>
      <c r="G87" s="224"/>
      <c r="H87" s="224"/>
      <c r="I87" s="65" t="s">
        <v>108</v>
      </c>
      <c r="J87" s="65">
        <v>124</v>
      </c>
      <c r="K87" s="21" t="s">
        <v>266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4"/>
        <v>1.29</v>
      </c>
      <c r="S87" s="212"/>
    </row>
    <row r="88" spans="1:19" x14ac:dyDescent="0.25">
      <c r="A88" s="224"/>
      <c r="B88" s="208"/>
      <c r="C88" s="224"/>
      <c r="D88" s="224"/>
      <c r="E88" s="224"/>
      <c r="F88" s="224"/>
      <c r="G88" s="224"/>
      <c r="H88" s="224"/>
      <c r="I88" s="65" t="s">
        <v>108</v>
      </c>
      <c r="J88" s="65">
        <v>124</v>
      </c>
      <c r="K88" s="21" t="s">
        <v>245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4"/>
        <v>47.858000000000004</v>
      </c>
      <c r="S88" s="212"/>
    </row>
    <row r="89" spans="1:19" x14ac:dyDescent="0.25">
      <c r="A89" s="224"/>
      <c r="B89" s="208"/>
      <c r="C89" s="224"/>
      <c r="D89" s="224"/>
      <c r="E89" s="224"/>
      <c r="F89" s="224"/>
      <c r="G89" s="224"/>
      <c r="H89" s="224"/>
      <c r="I89" s="65" t="s">
        <v>108</v>
      </c>
      <c r="J89" s="65">
        <v>124</v>
      </c>
      <c r="K89" s="21" t="s">
        <v>260</v>
      </c>
      <c r="L89" s="11"/>
      <c r="M89" s="16"/>
      <c r="N89" s="16"/>
      <c r="O89" s="16">
        <v>2.7970000000000002</v>
      </c>
      <c r="P89" s="16"/>
      <c r="Q89" s="16"/>
      <c r="R89" s="11">
        <f t="shared" si="4"/>
        <v>2.7970000000000002</v>
      </c>
      <c r="S89" s="212"/>
    </row>
    <row r="90" spans="1:19" x14ac:dyDescent="0.25">
      <c r="A90" s="224"/>
      <c r="B90" s="208"/>
      <c r="C90" s="224"/>
      <c r="D90" s="224"/>
      <c r="E90" s="224"/>
      <c r="F90" s="224"/>
      <c r="G90" s="224"/>
      <c r="H90" s="224"/>
      <c r="I90" s="65" t="s">
        <v>108</v>
      </c>
      <c r="J90" s="65">
        <v>124</v>
      </c>
      <c r="K90" s="21" t="s">
        <v>271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4"/>
        <v>0.86099999999999999</v>
      </c>
      <c r="S90" s="212"/>
    </row>
    <row r="91" spans="1:19" x14ac:dyDescent="0.25">
      <c r="A91" s="224"/>
      <c r="B91" s="208"/>
      <c r="C91" s="224"/>
      <c r="D91" s="224"/>
      <c r="E91" s="224"/>
      <c r="F91" s="224"/>
      <c r="G91" s="224"/>
      <c r="H91" s="224"/>
      <c r="I91" s="65" t="s">
        <v>108</v>
      </c>
      <c r="J91" s="65">
        <v>124</v>
      </c>
      <c r="K91" s="21" t="s">
        <v>263</v>
      </c>
      <c r="L91" s="11"/>
      <c r="M91" s="16"/>
      <c r="N91" s="16">
        <v>47.003</v>
      </c>
      <c r="O91" s="16"/>
      <c r="P91" s="16"/>
      <c r="Q91" s="16"/>
      <c r="R91" s="11">
        <f t="shared" si="4"/>
        <v>47.003</v>
      </c>
      <c r="S91" s="212"/>
    </row>
    <row r="92" spans="1:19" x14ac:dyDescent="0.25">
      <c r="A92" s="224"/>
      <c r="B92" s="208"/>
      <c r="C92" s="224"/>
      <c r="D92" s="224"/>
      <c r="E92" s="224"/>
      <c r="F92" s="224"/>
      <c r="G92" s="224"/>
      <c r="H92" s="224"/>
      <c r="I92" s="65" t="s">
        <v>108</v>
      </c>
      <c r="J92" s="65">
        <v>124</v>
      </c>
      <c r="K92" s="21" t="s">
        <v>261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4"/>
        <v>0.95399999999999996</v>
      </c>
      <c r="S92" s="212"/>
    </row>
    <row r="93" spans="1:19" x14ac:dyDescent="0.25">
      <c r="A93" s="224"/>
      <c r="B93" s="207" t="s">
        <v>349</v>
      </c>
      <c r="C93" s="224"/>
      <c r="D93" s="224"/>
      <c r="E93" s="224"/>
      <c r="F93" s="224"/>
      <c r="G93" s="224"/>
      <c r="H93" s="224"/>
      <c r="I93" s="65" t="s">
        <v>55</v>
      </c>
      <c r="J93" s="5">
        <v>124</v>
      </c>
      <c r="K93" s="21" t="s">
        <v>241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4"/>
        <v>0.124</v>
      </c>
      <c r="S93" s="212"/>
    </row>
    <row r="94" spans="1:19" x14ac:dyDescent="0.25">
      <c r="A94" s="224"/>
      <c r="B94" s="208"/>
      <c r="C94" s="224"/>
      <c r="D94" s="224"/>
      <c r="E94" s="224"/>
      <c r="F94" s="224"/>
      <c r="G94" s="224"/>
      <c r="H94" s="224"/>
      <c r="I94" s="65" t="s">
        <v>108</v>
      </c>
      <c r="J94" s="5">
        <v>124</v>
      </c>
      <c r="K94" s="21" t="s">
        <v>241</v>
      </c>
      <c r="L94" s="11"/>
      <c r="M94" s="16"/>
      <c r="N94" s="126">
        <v>34.287999999999997</v>
      </c>
      <c r="O94" s="126">
        <v>38.146999999999998</v>
      </c>
      <c r="P94" s="126">
        <v>42.667999999999999</v>
      </c>
      <c r="Q94" s="16"/>
      <c r="R94" s="11">
        <f t="shared" si="4"/>
        <v>115.10300000000001</v>
      </c>
      <c r="S94" s="212"/>
    </row>
    <row r="95" spans="1:19" x14ac:dyDescent="0.25">
      <c r="A95" s="224"/>
      <c r="B95" s="208"/>
      <c r="C95" s="224"/>
      <c r="D95" s="224"/>
      <c r="E95" s="224"/>
      <c r="F95" s="224"/>
      <c r="G95" s="224"/>
      <c r="H95" s="224"/>
      <c r="I95" s="65" t="s">
        <v>108</v>
      </c>
      <c r="J95" s="5">
        <v>124</v>
      </c>
      <c r="K95" s="21" t="s">
        <v>241</v>
      </c>
      <c r="L95" s="11"/>
      <c r="M95" s="16"/>
      <c r="N95" s="126">
        <v>1.474</v>
      </c>
      <c r="O95" s="126"/>
      <c r="P95" s="126">
        <v>7.5999999999999998E-2</v>
      </c>
      <c r="Q95" s="16"/>
      <c r="R95" s="11">
        <f t="shared" si="4"/>
        <v>1.55</v>
      </c>
      <c r="S95" s="212"/>
    </row>
    <row r="96" spans="1:19" x14ac:dyDescent="0.25">
      <c r="A96" s="224"/>
      <c r="B96" s="208"/>
      <c r="C96" s="224"/>
      <c r="D96" s="224"/>
      <c r="E96" s="224"/>
      <c r="F96" s="224"/>
      <c r="G96" s="224"/>
      <c r="H96" s="224"/>
      <c r="I96" s="65" t="s">
        <v>108</v>
      </c>
      <c r="J96" s="5">
        <v>124</v>
      </c>
      <c r="K96" s="21" t="s">
        <v>270</v>
      </c>
      <c r="L96" s="11"/>
      <c r="M96" s="16"/>
      <c r="N96" s="126">
        <v>4.05</v>
      </c>
      <c r="O96" s="126">
        <v>4.0919999999999996</v>
      </c>
      <c r="P96" s="126"/>
      <c r="Q96" s="16"/>
      <c r="R96" s="11">
        <f t="shared" si="4"/>
        <v>8.1419999999999995</v>
      </c>
      <c r="S96" s="212"/>
    </row>
    <row r="97" spans="1:19" x14ac:dyDescent="0.25">
      <c r="A97" s="224"/>
      <c r="B97" s="208"/>
      <c r="C97" s="224"/>
      <c r="D97" s="224"/>
      <c r="E97" s="224"/>
      <c r="F97" s="224"/>
      <c r="G97" s="224"/>
      <c r="H97" s="224"/>
      <c r="I97" s="65" t="s">
        <v>108</v>
      </c>
      <c r="J97" s="5">
        <v>124</v>
      </c>
      <c r="K97" s="21" t="s">
        <v>258</v>
      </c>
      <c r="L97" s="11"/>
      <c r="M97" s="16"/>
      <c r="N97" s="126">
        <v>10.53</v>
      </c>
      <c r="O97" s="126">
        <v>12.336</v>
      </c>
      <c r="P97" s="126">
        <v>14.523999999999999</v>
      </c>
      <c r="Q97" s="16"/>
      <c r="R97" s="11">
        <f t="shared" si="4"/>
        <v>37.39</v>
      </c>
      <c r="S97" s="212"/>
    </row>
    <row r="98" spans="1:19" x14ac:dyDescent="0.25">
      <c r="A98" s="224"/>
      <c r="B98" s="208"/>
      <c r="C98" s="224"/>
      <c r="D98" s="224"/>
      <c r="E98" s="224"/>
      <c r="F98" s="224"/>
      <c r="G98" s="224"/>
      <c r="H98" s="224"/>
      <c r="I98" s="65" t="s">
        <v>108</v>
      </c>
      <c r="J98" s="5">
        <v>124</v>
      </c>
      <c r="K98" s="21" t="s">
        <v>259</v>
      </c>
      <c r="L98" s="11"/>
      <c r="M98" s="16"/>
      <c r="N98" s="126">
        <v>1</v>
      </c>
      <c r="O98" s="126">
        <v>1</v>
      </c>
      <c r="P98" s="126">
        <v>1.0649999999999999</v>
      </c>
      <c r="Q98" s="16"/>
      <c r="R98" s="11">
        <f t="shared" si="4"/>
        <v>3.0649999999999999</v>
      </c>
      <c r="S98" s="212"/>
    </row>
    <row r="99" spans="1:19" x14ac:dyDescent="0.25">
      <c r="A99" s="224"/>
      <c r="B99" s="208"/>
      <c r="C99" s="224"/>
      <c r="D99" s="224"/>
      <c r="E99" s="224"/>
      <c r="F99" s="224"/>
      <c r="G99" s="224"/>
      <c r="H99" s="224"/>
      <c r="I99" s="65" t="s">
        <v>108</v>
      </c>
      <c r="J99" s="5">
        <v>124</v>
      </c>
      <c r="K99" s="21" t="s">
        <v>259</v>
      </c>
      <c r="L99" s="11"/>
      <c r="M99" s="16"/>
      <c r="N99" s="126">
        <v>0.89800000000000002</v>
      </c>
      <c r="O99" s="126">
        <v>47.36</v>
      </c>
      <c r="P99" s="126">
        <v>5.2634999999999996</v>
      </c>
      <c r="Q99" s="16"/>
      <c r="R99" s="11">
        <f t="shared" si="4"/>
        <v>53.521500000000003</v>
      </c>
      <c r="S99" s="212"/>
    </row>
    <row r="100" spans="1:19" x14ac:dyDescent="0.25">
      <c r="A100" s="224"/>
      <c r="B100" s="208"/>
      <c r="C100" s="224"/>
      <c r="D100" s="224"/>
      <c r="E100" s="224"/>
      <c r="F100" s="224"/>
      <c r="G100" s="224"/>
      <c r="H100" s="224"/>
      <c r="I100" s="65" t="s">
        <v>108</v>
      </c>
      <c r="J100" s="5">
        <v>124</v>
      </c>
      <c r="K100" s="21" t="s">
        <v>266</v>
      </c>
      <c r="L100" s="11"/>
      <c r="M100" s="16"/>
      <c r="N100" s="126">
        <v>0.47099999999999997</v>
      </c>
      <c r="O100" s="126">
        <v>0.5</v>
      </c>
      <c r="P100" s="126">
        <v>0.53300000000000003</v>
      </c>
      <c r="Q100" s="16"/>
      <c r="R100" s="11">
        <f t="shared" si="4"/>
        <v>1.504</v>
      </c>
      <c r="S100" s="212"/>
    </row>
    <row r="101" spans="1:19" x14ac:dyDescent="0.25">
      <c r="A101" s="224"/>
      <c r="B101" s="208"/>
      <c r="C101" s="224"/>
      <c r="D101" s="224"/>
      <c r="E101" s="224"/>
      <c r="F101" s="224"/>
      <c r="G101" s="224"/>
      <c r="H101" s="224"/>
      <c r="I101" s="65" t="s">
        <v>108</v>
      </c>
      <c r="J101" s="5">
        <v>124</v>
      </c>
      <c r="K101" s="21" t="s">
        <v>245</v>
      </c>
      <c r="L101" s="11"/>
      <c r="M101" s="16"/>
      <c r="N101" s="126">
        <v>3.4660000000000002</v>
      </c>
      <c r="O101" s="126">
        <v>3.3759999999999999</v>
      </c>
      <c r="P101" s="126">
        <v>3.4257</v>
      </c>
      <c r="Q101" s="16"/>
      <c r="R101" s="11">
        <f t="shared" si="4"/>
        <v>10.267700000000001</v>
      </c>
      <c r="S101" s="212"/>
    </row>
    <row r="102" spans="1:19" x14ac:dyDescent="0.25">
      <c r="A102" s="224"/>
      <c r="B102" s="208"/>
      <c r="C102" s="224"/>
      <c r="D102" s="224"/>
      <c r="E102" s="224"/>
      <c r="F102" s="224"/>
      <c r="G102" s="224"/>
      <c r="H102" s="224"/>
      <c r="I102" s="65" t="s">
        <v>108</v>
      </c>
      <c r="J102" s="5">
        <v>124</v>
      </c>
      <c r="K102" s="21" t="s">
        <v>245</v>
      </c>
      <c r="L102" s="11"/>
      <c r="M102" s="16"/>
      <c r="N102" s="126">
        <v>6.7350000000000003</v>
      </c>
      <c r="O102" s="126"/>
      <c r="P102" s="126">
        <v>7.2187999999999999</v>
      </c>
      <c r="Q102" s="16"/>
      <c r="R102" s="11">
        <f t="shared" si="4"/>
        <v>13.953800000000001</v>
      </c>
      <c r="S102" s="212"/>
    </row>
    <row r="103" spans="1:19" x14ac:dyDescent="0.25">
      <c r="A103" s="224"/>
      <c r="B103" s="208"/>
      <c r="C103" s="224"/>
      <c r="D103" s="224"/>
      <c r="E103" s="224"/>
      <c r="F103" s="224"/>
      <c r="G103" s="224"/>
      <c r="H103" s="224"/>
      <c r="I103" s="65" t="s">
        <v>108</v>
      </c>
      <c r="J103" s="5">
        <v>124</v>
      </c>
      <c r="K103" s="21" t="s">
        <v>260</v>
      </c>
      <c r="L103" s="11"/>
      <c r="M103" s="16"/>
      <c r="N103" s="126"/>
      <c r="O103" s="126">
        <v>0.7</v>
      </c>
      <c r="P103" s="126"/>
      <c r="Q103" s="16"/>
      <c r="R103" s="11">
        <f t="shared" si="4"/>
        <v>0.7</v>
      </c>
      <c r="S103" s="212"/>
    </row>
    <row r="104" spans="1:19" x14ac:dyDescent="0.25">
      <c r="A104" s="224"/>
      <c r="B104" s="208"/>
      <c r="C104" s="224"/>
      <c r="D104" s="224"/>
      <c r="E104" s="224"/>
      <c r="F104" s="224"/>
      <c r="G104" s="224"/>
      <c r="H104" s="224"/>
      <c r="I104" s="65" t="s">
        <v>108</v>
      </c>
      <c r="J104" s="5">
        <v>124</v>
      </c>
      <c r="K104" s="21" t="s">
        <v>271</v>
      </c>
      <c r="L104" s="11"/>
      <c r="M104" s="16"/>
      <c r="N104" s="126">
        <v>0.27100000000000002</v>
      </c>
      <c r="O104" s="126">
        <v>0.28499999999999998</v>
      </c>
      <c r="P104" s="126">
        <v>0.30499999999999999</v>
      </c>
      <c r="Q104" s="16"/>
      <c r="R104" s="11">
        <f t="shared" si="4"/>
        <v>0.86099999999999999</v>
      </c>
      <c r="S104" s="212"/>
    </row>
    <row r="105" spans="1:19" x14ac:dyDescent="0.25">
      <c r="A105" s="224"/>
      <c r="B105" s="208"/>
      <c r="C105" s="224"/>
      <c r="D105" s="224"/>
      <c r="E105" s="224"/>
      <c r="F105" s="224"/>
      <c r="G105" s="224"/>
      <c r="H105" s="224"/>
      <c r="I105" s="65" t="s">
        <v>108</v>
      </c>
      <c r="J105" s="5">
        <v>124</v>
      </c>
      <c r="K105" s="21" t="s">
        <v>253</v>
      </c>
      <c r="L105" s="11"/>
      <c r="M105" s="16"/>
      <c r="N105" s="126"/>
      <c r="O105" s="126"/>
      <c r="P105" s="126">
        <v>3.4140000000000001</v>
      </c>
      <c r="Q105" s="16"/>
      <c r="R105" s="11">
        <f t="shared" si="4"/>
        <v>3.4140000000000001</v>
      </c>
      <c r="S105" s="212"/>
    </row>
    <row r="106" spans="1:19" ht="16.5" thickBot="1" x14ac:dyDescent="0.3">
      <c r="A106" s="224"/>
      <c r="B106" s="208"/>
      <c r="C106" s="224"/>
      <c r="D106" s="224"/>
      <c r="E106" s="224"/>
      <c r="F106" s="224"/>
      <c r="G106" s="224"/>
      <c r="H106" s="224"/>
      <c r="I106" s="65" t="s">
        <v>108</v>
      </c>
      <c r="J106" s="5">
        <v>124</v>
      </c>
      <c r="K106" s="144" t="s">
        <v>261</v>
      </c>
      <c r="L106" s="11"/>
      <c r="M106" s="16"/>
      <c r="N106" s="126"/>
      <c r="O106" s="126">
        <v>0.42849999999999999</v>
      </c>
      <c r="P106" s="126"/>
      <c r="Q106" s="16"/>
      <c r="R106" s="11">
        <f t="shared" si="4"/>
        <v>0.42849999999999999</v>
      </c>
      <c r="S106" s="212"/>
    </row>
    <row r="107" spans="1:19" x14ac:dyDescent="0.25">
      <c r="A107" s="224"/>
      <c r="B107" s="207" t="s">
        <v>350</v>
      </c>
      <c r="C107" s="224"/>
      <c r="D107" s="224"/>
      <c r="E107" s="224"/>
      <c r="F107" s="224"/>
      <c r="G107" s="224"/>
      <c r="H107" s="224"/>
      <c r="I107" s="145" t="s">
        <v>55</v>
      </c>
      <c r="J107" s="5">
        <v>124</v>
      </c>
      <c r="K107" s="146" t="s">
        <v>241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4"/>
        <v>8.199999999999999E-2</v>
      </c>
      <c r="S107" s="212"/>
    </row>
    <row r="108" spans="1:19" x14ac:dyDescent="0.25">
      <c r="A108" s="224"/>
      <c r="B108" s="208"/>
      <c r="C108" s="224"/>
      <c r="D108" s="224"/>
      <c r="E108" s="224"/>
      <c r="F108" s="224"/>
      <c r="G108" s="224"/>
      <c r="H108" s="224"/>
      <c r="I108" s="65" t="s">
        <v>108</v>
      </c>
      <c r="J108" s="5">
        <v>124</v>
      </c>
      <c r="K108" s="21" t="s">
        <v>241</v>
      </c>
      <c r="L108" s="11"/>
      <c r="M108" s="16"/>
      <c r="N108" s="16">
        <v>32.9</v>
      </c>
      <c r="O108" s="126">
        <v>35.1</v>
      </c>
      <c r="P108" s="126">
        <v>39.700000000000003</v>
      </c>
      <c r="Q108" s="16"/>
      <c r="R108" s="11">
        <f t="shared" si="4"/>
        <v>107.7</v>
      </c>
      <c r="S108" s="212"/>
    </row>
    <row r="109" spans="1:19" x14ac:dyDescent="0.25">
      <c r="A109" s="224"/>
      <c r="B109" s="208"/>
      <c r="C109" s="224"/>
      <c r="D109" s="224"/>
      <c r="E109" s="224"/>
      <c r="F109" s="224"/>
      <c r="G109" s="224"/>
      <c r="H109" s="224"/>
      <c r="I109" s="65" t="s">
        <v>108</v>
      </c>
      <c r="J109" s="5">
        <v>124</v>
      </c>
      <c r="K109" s="21" t="s">
        <v>241</v>
      </c>
      <c r="L109" s="11"/>
      <c r="M109" s="16"/>
      <c r="N109" s="126">
        <v>0.6</v>
      </c>
      <c r="O109" s="126">
        <v>2.2000000000000002</v>
      </c>
      <c r="P109" s="16">
        <v>1.52E-2</v>
      </c>
      <c r="Q109" s="16"/>
      <c r="R109" s="11">
        <f t="shared" si="4"/>
        <v>2.8152000000000004</v>
      </c>
      <c r="S109" s="212"/>
    </row>
    <row r="110" spans="1:19" x14ac:dyDescent="0.25">
      <c r="A110" s="224"/>
      <c r="B110" s="208"/>
      <c r="C110" s="224"/>
      <c r="D110" s="224"/>
      <c r="E110" s="224"/>
      <c r="F110" s="224"/>
      <c r="G110" s="224"/>
      <c r="H110" s="224"/>
      <c r="I110" s="65" t="s">
        <v>108</v>
      </c>
      <c r="J110" s="5">
        <v>124</v>
      </c>
      <c r="K110" s="21" t="s">
        <v>243</v>
      </c>
      <c r="L110" s="11"/>
      <c r="M110" s="16"/>
      <c r="N110" s="126"/>
      <c r="O110" s="126"/>
      <c r="P110" s="126"/>
      <c r="Q110" s="16"/>
      <c r="R110" s="11">
        <f t="shared" si="4"/>
        <v>0</v>
      </c>
      <c r="S110" s="212"/>
    </row>
    <row r="111" spans="1:19" x14ac:dyDescent="0.25">
      <c r="A111" s="224"/>
      <c r="B111" s="208"/>
      <c r="C111" s="224"/>
      <c r="D111" s="224"/>
      <c r="E111" s="224"/>
      <c r="F111" s="224"/>
      <c r="G111" s="224"/>
      <c r="H111" s="224"/>
      <c r="I111" s="65" t="s">
        <v>108</v>
      </c>
      <c r="J111" s="5">
        <v>124</v>
      </c>
      <c r="K111" s="21" t="s">
        <v>258</v>
      </c>
      <c r="L111" s="11"/>
      <c r="M111" s="16"/>
      <c r="N111" s="126">
        <v>19.100000000000001</v>
      </c>
      <c r="O111" s="126">
        <v>21.9</v>
      </c>
      <c r="P111" s="126">
        <v>25.1</v>
      </c>
      <c r="Q111" s="16"/>
      <c r="R111" s="11">
        <f t="shared" si="4"/>
        <v>66.099999999999994</v>
      </c>
      <c r="S111" s="212"/>
    </row>
    <row r="112" spans="1:19" x14ac:dyDescent="0.25">
      <c r="A112" s="224"/>
      <c r="B112" s="208"/>
      <c r="C112" s="224"/>
      <c r="D112" s="224"/>
      <c r="E112" s="224"/>
      <c r="F112" s="224"/>
      <c r="G112" s="224"/>
      <c r="H112" s="224"/>
      <c r="I112" s="65" t="s">
        <v>108</v>
      </c>
      <c r="J112" s="5">
        <v>124</v>
      </c>
      <c r="K112" s="21" t="s">
        <v>258</v>
      </c>
      <c r="L112" s="11"/>
      <c r="M112" s="16"/>
      <c r="N112" s="126"/>
      <c r="O112" s="16"/>
      <c r="P112" s="16">
        <v>9.0999999999999998E-2</v>
      </c>
      <c r="Q112" s="16"/>
      <c r="R112" s="11">
        <f t="shared" si="4"/>
        <v>9.0999999999999998E-2</v>
      </c>
      <c r="S112" s="212"/>
    </row>
    <row r="113" spans="1:19" x14ac:dyDescent="0.25">
      <c r="A113" s="224"/>
      <c r="B113" s="208"/>
      <c r="C113" s="224"/>
      <c r="D113" s="224"/>
      <c r="E113" s="224"/>
      <c r="F113" s="224"/>
      <c r="G113" s="224"/>
      <c r="H113" s="224"/>
      <c r="I113" s="65" t="s">
        <v>108</v>
      </c>
      <c r="J113" s="5">
        <v>124</v>
      </c>
      <c r="K113" s="21" t="s">
        <v>259</v>
      </c>
      <c r="L113" s="11"/>
      <c r="M113" s="16"/>
      <c r="N113" s="126"/>
      <c r="O113" s="126">
        <v>0.5</v>
      </c>
      <c r="P113" s="16">
        <v>9.1999999999999998E-2</v>
      </c>
      <c r="Q113" s="16"/>
      <c r="R113" s="11">
        <f t="shared" si="4"/>
        <v>0.59199999999999997</v>
      </c>
      <c r="S113" s="212"/>
    </row>
    <row r="114" spans="1:19" x14ac:dyDescent="0.25">
      <c r="A114" s="224"/>
      <c r="B114" s="208"/>
      <c r="C114" s="224"/>
      <c r="D114" s="224"/>
      <c r="E114" s="224"/>
      <c r="F114" s="224"/>
      <c r="G114" s="224"/>
      <c r="H114" s="224"/>
      <c r="I114" s="65" t="s">
        <v>108</v>
      </c>
      <c r="J114" s="5">
        <v>124</v>
      </c>
      <c r="K114" s="21" t="s">
        <v>259</v>
      </c>
      <c r="L114" s="11"/>
      <c r="M114" s="16"/>
      <c r="N114" s="126"/>
      <c r="O114" s="126"/>
      <c r="P114" s="126"/>
      <c r="Q114" s="16"/>
      <c r="R114" s="11">
        <f t="shared" si="4"/>
        <v>0</v>
      </c>
      <c r="S114" s="212"/>
    </row>
    <row r="115" spans="1:19" x14ac:dyDescent="0.25">
      <c r="A115" s="224"/>
      <c r="B115" s="208"/>
      <c r="C115" s="224"/>
      <c r="D115" s="224"/>
      <c r="E115" s="224"/>
      <c r="F115" s="224"/>
      <c r="G115" s="224"/>
      <c r="H115" s="224"/>
      <c r="I115" s="65" t="s">
        <v>108</v>
      </c>
      <c r="J115" s="5">
        <v>124</v>
      </c>
      <c r="K115" s="21" t="s">
        <v>266</v>
      </c>
      <c r="L115" s="11"/>
      <c r="M115" s="16"/>
      <c r="N115" s="126"/>
      <c r="O115" s="126"/>
      <c r="P115" s="126">
        <v>9.2200000000000004E-2</v>
      </c>
      <c r="Q115" s="16"/>
      <c r="R115" s="11">
        <f t="shared" si="4"/>
        <v>9.2200000000000004E-2</v>
      </c>
      <c r="S115" s="212"/>
    </row>
    <row r="116" spans="1:19" x14ac:dyDescent="0.25">
      <c r="A116" s="224"/>
      <c r="B116" s="208"/>
      <c r="C116" s="224"/>
      <c r="D116" s="224"/>
      <c r="E116" s="224"/>
      <c r="F116" s="224"/>
      <c r="G116" s="224"/>
      <c r="H116" s="224"/>
      <c r="I116" s="65" t="s">
        <v>108</v>
      </c>
      <c r="J116" s="5">
        <v>124</v>
      </c>
      <c r="K116" s="21" t="s">
        <v>245</v>
      </c>
      <c r="L116" s="11"/>
      <c r="M116" s="16"/>
      <c r="N116" s="126">
        <v>6.8</v>
      </c>
      <c r="O116" s="126">
        <v>1.8</v>
      </c>
      <c r="P116" s="126">
        <v>10.9</v>
      </c>
      <c r="Q116" s="16"/>
      <c r="R116" s="11">
        <f t="shared" si="4"/>
        <v>19.5</v>
      </c>
      <c r="S116" s="212"/>
    </row>
    <row r="117" spans="1:19" x14ac:dyDescent="0.25">
      <c r="A117" s="224"/>
      <c r="B117" s="208"/>
      <c r="C117" s="224"/>
      <c r="D117" s="224"/>
      <c r="E117" s="224"/>
      <c r="F117" s="224"/>
      <c r="G117" s="224"/>
      <c r="H117" s="224"/>
      <c r="I117" s="65" t="s">
        <v>108</v>
      </c>
      <c r="J117" s="5">
        <v>124</v>
      </c>
      <c r="K117" s="21" t="s">
        <v>245</v>
      </c>
      <c r="L117" s="11"/>
      <c r="M117" s="16"/>
      <c r="N117" s="126"/>
      <c r="O117" s="126"/>
      <c r="P117" s="126"/>
      <c r="Q117" s="16"/>
      <c r="R117" s="11">
        <f t="shared" si="4"/>
        <v>0</v>
      </c>
      <c r="S117" s="212"/>
    </row>
    <row r="118" spans="1:19" x14ac:dyDescent="0.25">
      <c r="A118" s="224"/>
      <c r="B118" s="208"/>
      <c r="C118" s="224"/>
      <c r="D118" s="224"/>
      <c r="E118" s="224"/>
      <c r="F118" s="224"/>
      <c r="G118" s="224"/>
      <c r="H118" s="224"/>
      <c r="I118" s="65" t="s">
        <v>108</v>
      </c>
      <c r="J118" s="5">
        <v>124</v>
      </c>
      <c r="K118" s="21" t="s">
        <v>260</v>
      </c>
      <c r="L118" s="11"/>
      <c r="M118" s="16"/>
      <c r="N118" s="126"/>
      <c r="O118" s="126">
        <v>1</v>
      </c>
      <c r="P118" s="126"/>
      <c r="Q118" s="16"/>
      <c r="R118" s="11">
        <f t="shared" si="4"/>
        <v>1</v>
      </c>
      <c r="S118" s="212"/>
    </row>
    <row r="119" spans="1:19" x14ac:dyDescent="0.25">
      <c r="A119" s="224"/>
      <c r="B119" s="208"/>
      <c r="C119" s="224"/>
      <c r="D119" s="224"/>
      <c r="E119" s="224"/>
      <c r="F119" s="224"/>
      <c r="G119" s="224"/>
      <c r="H119" s="224"/>
      <c r="I119" s="65" t="s">
        <v>108</v>
      </c>
      <c r="J119" s="5">
        <v>124</v>
      </c>
      <c r="K119" s="21" t="s">
        <v>271</v>
      </c>
      <c r="L119" s="11"/>
      <c r="M119" s="16"/>
      <c r="N119" s="126"/>
      <c r="O119" s="126">
        <v>0.28499999999999998</v>
      </c>
      <c r="P119" s="126">
        <v>0.3</v>
      </c>
      <c r="Q119" s="16"/>
      <c r="R119" s="11">
        <f t="shared" si="4"/>
        <v>0.58499999999999996</v>
      </c>
      <c r="S119" s="212"/>
    </row>
    <row r="120" spans="1:19" x14ac:dyDescent="0.25">
      <c r="A120" s="224"/>
      <c r="B120" s="208"/>
      <c r="C120" s="224"/>
      <c r="D120" s="224"/>
      <c r="E120" s="224"/>
      <c r="F120" s="224"/>
      <c r="G120" s="224"/>
      <c r="H120" s="224"/>
      <c r="I120" s="65" t="s">
        <v>108</v>
      </c>
      <c r="J120" s="5">
        <v>124</v>
      </c>
      <c r="K120" s="21" t="s">
        <v>263</v>
      </c>
      <c r="L120" s="11"/>
      <c r="M120" s="16"/>
      <c r="N120" s="126"/>
      <c r="O120" s="126">
        <v>1.1000000000000001</v>
      </c>
      <c r="P120" s="126">
        <v>25</v>
      </c>
      <c r="Q120" s="16"/>
      <c r="R120" s="11">
        <f t="shared" si="4"/>
        <v>26.1</v>
      </c>
      <c r="S120" s="212"/>
    </row>
    <row r="121" spans="1:19" x14ac:dyDescent="0.25">
      <c r="A121" s="224"/>
      <c r="B121" s="223" t="s">
        <v>351</v>
      </c>
      <c r="C121" s="224"/>
      <c r="D121" s="224"/>
      <c r="E121" s="224"/>
      <c r="F121" s="224"/>
      <c r="G121" s="224"/>
      <c r="H121" s="224"/>
      <c r="I121" s="65" t="s">
        <v>55</v>
      </c>
      <c r="J121" s="5">
        <v>124</v>
      </c>
      <c r="K121" s="21" t="s">
        <v>241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2">
        <f>SUM(O121:Q121)</f>
        <v>0.123</v>
      </c>
      <c r="S121" s="212"/>
    </row>
    <row r="122" spans="1:19" x14ac:dyDescent="0.25">
      <c r="A122" s="224"/>
      <c r="B122" s="224"/>
      <c r="C122" s="224"/>
      <c r="D122" s="224"/>
      <c r="E122" s="224"/>
      <c r="F122" s="224"/>
      <c r="G122" s="224"/>
      <c r="H122" s="224"/>
      <c r="I122" s="65" t="s">
        <v>108</v>
      </c>
      <c r="J122" s="5">
        <v>124</v>
      </c>
      <c r="K122" s="21" t="s">
        <v>241</v>
      </c>
      <c r="L122" s="11"/>
      <c r="M122" s="16"/>
      <c r="N122" s="126">
        <v>36.109000000000002</v>
      </c>
      <c r="O122" s="126">
        <v>38.848999999999997</v>
      </c>
      <c r="P122" s="126">
        <v>43.21</v>
      </c>
      <c r="Q122" s="16"/>
      <c r="R122" s="142">
        <f>SUM(N122:Q122)</f>
        <v>118.16800000000001</v>
      </c>
      <c r="S122" s="212"/>
    </row>
    <row r="123" spans="1:19" x14ac:dyDescent="0.25">
      <c r="A123" s="224"/>
      <c r="B123" s="224"/>
      <c r="C123" s="224"/>
      <c r="D123" s="224"/>
      <c r="E123" s="224"/>
      <c r="F123" s="224"/>
      <c r="G123" s="224"/>
      <c r="H123" s="224"/>
      <c r="I123" s="65" t="s">
        <v>108</v>
      </c>
      <c r="J123" s="5">
        <v>124</v>
      </c>
      <c r="K123" s="21" t="s">
        <v>241</v>
      </c>
      <c r="L123" s="11"/>
      <c r="M123" s="16"/>
      <c r="N123" s="126">
        <v>0.89600000000000002</v>
      </c>
      <c r="O123" s="126">
        <v>1.2689999999999999</v>
      </c>
      <c r="P123" s="126">
        <v>0.77400000000000002</v>
      </c>
      <c r="Q123" s="16"/>
      <c r="R123" s="142">
        <f t="shared" ref="R123:R137" si="5">SUM(N123:Q123)</f>
        <v>2.9390000000000001</v>
      </c>
      <c r="S123" s="212"/>
    </row>
    <row r="124" spans="1:19" x14ac:dyDescent="0.25">
      <c r="A124" s="224"/>
      <c r="B124" s="224"/>
      <c r="C124" s="224"/>
      <c r="D124" s="224"/>
      <c r="E124" s="224"/>
      <c r="F124" s="224"/>
      <c r="G124" s="224"/>
      <c r="H124" s="224"/>
      <c r="I124" s="65" t="s">
        <v>108</v>
      </c>
      <c r="J124" s="5">
        <v>124</v>
      </c>
      <c r="K124" s="21" t="s">
        <v>270</v>
      </c>
      <c r="L124" s="11"/>
      <c r="M124" s="16"/>
      <c r="N124" s="126">
        <v>3.036</v>
      </c>
      <c r="O124" s="126">
        <v>3.069</v>
      </c>
      <c r="P124" s="126"/>
      <c r="Q124" s="16"/>
      <c r="R124" s="142">
        <f t="shared" si="5"/>
        <v>6.1050000000000004</v>
      </c>
      <c r="S124" s="212"/>
    </row>
    <row r="125" spans="1:19" x14ac:dyDescent="0.25">
      <c r="A125" s="224"/>
      <c r="B125" s="224"/>
      <c r="C125" s="224"/>
      <c r="D125" s="224"/>
      <c r="E125" s="224"/>
      <c r="F125" s="224"/>
      <c r="G125" s="224"/>
      <c r="H125" s="224"/>
      <c r="I125" s="65" t="s">
        <v>55</v>
      </c>
      <c r="J125" s="5">
        <v>124</v>
      </c>
      <c r="K125" s="21" t="s">
        <v>258</v>
      </c>
      <c r="L125" s="11"/>
      <c r="M125" s="16"/>
      <c r="N125" s="126"/>
      <c r="O125" s="126">
        <v>6.9000000000000006E-2</v>
      </c>
      <c r="P125" s="126">
        <v>0.08</v>
      </c>
      <c r="Q125" s="16"/>
      <c r="R125" s="142">
        <f t="shared" si="5"/>
        <v>0.14900000000000002</v>
      </c>
      <c r="S125" s="212"/>
    </row>
    <row r="126" spans="1:19" x14ac:dyDescent="0.25">
      <c r="A126" s="224"/>
      <c r="B126" s="224"/>
      <c r="C126" s="224"/>
      <c r="D126" s="224"/>
      <c r="E126" s="224"/>
      <c r="F126" s="224"/>
      <c r="G126" s="224"/>
      <c r="H126" s="224"/>
      <c r="I126" s="65" t="s">
        <v>108</v>
      </c>
      <c r="J126" s="5">
        <v>124</v>
      </c>
      <c r="K126" s="21" t="s">
        <v>258</v>
      </c>
      <c r="L126" s="11"/>
      <c r="M126" s="16"/>
      <c r="N126" s="126">
        <v>18.323</v>
      </c>
      <c r="O126" s="126">
        <v>21.152000000000001</v>
      </c>
      <c r="P126" s="126">
        <v>24.913</v>
      </c>
      <c r="Q126" s="16"/>
      <c r="R126" s="142">
        <f t="shared" si="5"/>
        <v>64.388000000000005</v>
      </c>
      <c r="S126" s="212"/>
    </row>
    <row r="127" spans="1:19" x14ac:dyDescent="0.25">
      <c r="A127" s="224"/>
      <c r="B127" s="224"/>
      <c r="C127" s="224"/>
      <c r="D127" s="224"/>
      <c r="E127" s="224"/>
      <c r="F127" s="224"/>
      <c r="G127" s="224"/>
      <c r="H127" s="224"/>
      <c r="I127" s="65" t="s">
        <v>108</v>
      </c>
      <c r="J127" s="5">
        <v>124</v>
      </c>
      <c r="K127" s="21" t="s">
        <v>258</v>
      </c>
      <c r="L127" s="11"/>
      <c r="M127" s="16"/>
      <c r="N127" s="126"/>
      <c r="O127" s="126">
        <v>0.39</v>
      </c>
      <c r="P127" s="126">
        <v>0.107</v>
      </c>
      <c r="Q127" s="16"/>
      <c r="R127" s="142">
        <f t="shared" si="5"/>
        <v>0.497</v>
      </c>
      <c r="S127" s="212"/>
    </row>
    <row r="128" spans="1:19" x14ac:dyDescent="0.25">
      <c r="A128" s="224"/>
      <c r="B128" s="224"/>
      <c r="C128" s="224"/>
      <c r="D128" s="224"/>
      <c r="E128" s="224"/>
      <c r="F128" s="224"/>
      <c r="G128" s="224"/>
      <c r="H128" s="224"/>
      <c r="I128" s="65" t="s">
        <v>108</v>
      </c>
      <c r="J128" s="5">
        <v>124</v>
      </c>
      <c r="K128" s="21" t="s">
        <v>259</v>
      </c>
      <c r="L128" s="11"/>
      <c r="M128" s="16"/>
      <c r="N128" s="126">
        <v>0.25900000000000001</v>
      </c>
      <c r="O128" s="126">
        <v>1.0069999999999999</v>
      </c>
      <c r="P128" s="126">
        <v>1.599</v>
      </c>
      <c r="Q128" s="16"/>
      <c r="R128" s="142">
        <f t="shared" si="5"/>
        <v>2.8650000000000002</v>
      </c>
      <c r="S128" s="212"/>
    </row>
    <row r="129" spans="1:19" x14ac:dyDescent="0.25">
      <c r="A129" s="224"/>
      <c r="B129" s="224"/>
      <c r="C129" s="224"/>
      <c r="D129" s="224"/>
      <c r="E129" s="224"/>
      <c r="F129" s="224"/>
      <c r="G129" s="224"/>
      <c r="H129" s="224"/>
      <c r="I129" s="65" t="s">
        <v>108</v>
      </c>
      <c r="J129" s="5">
        <v>124</v>
      </c>
      <c r="K129" s="21" t="s">
        <v>259</v>
      </c>
      <c r="L129" s="11"/>
      <c r="M129" s="16"/>
      <c r="N129" s="126">
        <v>1.48</v>
      </c>
      <c r="O129" s="126"/>
      <c r="P129" s="126"/>
      <c r="Q129" s="16"/>
      <c r="R129" s="142">
        <f t="shared" si="5"/>
        <v>1.48</v>
      </c>
      <c r="S129" s="212"/>
    </row>
    <row r="130" spans="1:19" x14ac:dyDescent="0.25">
      <c r="A130" s="224"/>
      <c r="B130" s="224"/>
      <c r="C130" s="224"/>
      <c r="D130" s="224"/>
      <c r="E130" s="224"/>
      <c r="F130" s="224"/>
      <c r="G130" s="224"/>
      <c r="H130" s="224"/>
      <c r="I130" s="65" t="s">
        <v>108</v>
      </c>
      <c r="J130" s="5">
        <v>124</v>
      </c>
      <c r="K130" s="21" t="s">
        <v>266</v>
      </c>
      <c r="L130" s="11"/>
      <c r="M130" s="16"/>
      <c r="N130" s="126">
        <v>0.23400000000000001</v>
      </c>
      <c r="O130" s="126">
        <v>0.23400000000000001</v>
      </c>
      <c r="P130" s="126">
        <v>0.249</v>
      </c>
      <c r="Q130" s="16"/>
      <c r="R130" s="142">
        <f t="shared" si="5"/>
        <v>0.71700000000000008</v>
      </c>
      <c r="S130" s="212"/>
    </row>
    <row r="131" spans="1:19" x14ac:dyDescent="0.25">
      <c r="A131" s="224"/>
      <c r="B131" s="224"/>
      <c r="C131" s="224"/>
      <c r="D131" s="224"/>
      <c r="E131" s="224"/>
      <c r="F131" s="224"/>
      <c r="G131" s="224"/>
      <c r="H131" s="224"/>
      <c r="I131" s="65" t="s">
        <v>108</v>
      </c>
      <c r="J131" s="5">
        <v>124</v>
      </c>
      <c r="K131" s="21" t="s">
        <v>245</v>
      </c>
      <c r="L131" s="11"/>
      <c r="M131" s="16"/>
      <c r="N131" s="126">
        <v>7.4630000000000001</v>
      </c>
      <c r="O131" s="126">
        <v>5.1660000000000004</v>
      </c>
      <c r="P131" s="126">
        <v>8.9540000000000006</v>
      </c>
      <c r="Q131" s="16"/>
      <c r="R131" s="142">
        <f t="shared" si="5"/>
        <v>21.583000000000002</v>
      </c>
      <c r="S131" s="212"/>
    </row>
    <row r="132" spans="1:19" x14ac:dyDescent="0.25">
      <c r="A132" s="224"/>
      <c r="B132" s="224"/>
      <c r="C132" s="224"/>
      <c r="D132" s="224"/>
      <c r="E132" s="224"/>
      <c r="F132" s="224"/>
      <c r="G132" s="224"/>
      <c r="H132" s="224"/>
      <c r="I132" s="65" t="s">
        <v>108</v>
      </c>
      <c r="J132" s="5">
        <v>124</v>
      </c>
      <c r="K132" s="21" t="s">
        <v>245</v>
      </c>
      <c r="L132" s="11"/>
      <c r="M132" s="16"/>
      <c r="N132" s="126">
        <v>7.3520000000000003</v>
      </c>
      <c r="O132" s="126">
        <v>2.3969999999999998</v>
      </c>
      <c r="P132" s="126">
        <v>6.07</v>
      </c>
      <c r="Q132" s="16"/>
      <c r="R132" s="142">
        <f t="shared" si="5"/>
        <v>15.819000000000001</v>
      </c>
      <c r="S132" s="212"/>
    </row>
    <row r="133" spans="1:19" x14ac:dyDescent="0.25">
      <c r="A133" s="224"/>
      <c r="B133" s="224"/>
      <c r="C133" s="224"/>
      <c r="D133" s="224"/>
      <c r="E133" s="224"/>
      <c r="F133" s="224"/>
      <c r="G133" s="224"/>
      <c r="H133" s="224"/>
      <c r="I133" s="65" t="s">
        <v>108</v>
      </c>
      <c r="J133" s="5">
        <v>124</v>
      </c>
      <c r="K133" s="21" t="s">
        <v>260</v>
      </c>
      <c r="L133" s="11"/>
      <c r="M133" s="16"/>
      <c r="N133" s="126"/>
      <c r="O133" s="126">
        <v>0.70299999999999996</v>
      </c>
      <c r="P133" s="126"/>
      <c r="Q133" s="16"/>
      <c r="R133" s="142">
        <f t="shared" si="5"/>
        <v>0.70299999999999996</v>
      </c>
      <c r="S133" s="212"/>
    </row>
    <row r="134" spans="1:19" x14ac:dyDescent="0.25">
      <c r="A134" s="224"/>
      <c r="B134" s="224"/>
      <c r="C134" s="224"/>
      <c r="D134" s="224"/>
      <c r="E134" s="224"/>
      <c r="F134" s="224"/>
      <c r="G134" s="224"/>
      <c r="H134" s="224"/>
      <c r="I134" s="65" t="s">
        <v>108</v>
      </c>
      <c r="J134" s="5">
        <v>124</v>
      </c>
      <c r="K134" s="21" t="s">
        <v>271</v>
      </c>
      <c r="L134" s="11"/>
      <c r="M134" s="16"/>
      <c r="N134" s="126">
        <v>0.27100000000000002</v>
      </c>
      <c r="O134" s="126">
        <v>0.28499999999999998</v>
      </c>
      <c r="P134" s="126">
        <v>0.30499999999999999</v>
      </c>
      <c r="Q134" s="16"/>
      <c r="R134" s="142">
        <f t="shared" si="5"/>
        <v>0.86099999999999999</v>
      </c>
      <c r="S134" s="212"/>
    </row>
    <row r="135" spans="1:19" x14ac:dyDescent="0.25">
      <c r="A135" s="224"/>
      <c r="B135" s="224"/>
      <c r="C135" s="224"/>
      <c r="D135" s="224"/>
      <c r="E135" s="224"/>
      <c r="F135" s="224"/>
      <c r="G135" s="224"/>
      <c r="H135" s="224"/>
      <c r="I135" s="65" t="s">
        <v>108</v>
      </c>
      <c r="J135" s="5">
        <v>124</v>
      </c>
      <c r="K135" s="21" t="s">
        <v>253</v>
      </c>
      <c r="L135" s="11"/>
      <c r="M135" s="16"/>
      <c r="N135" s="126"/>
      <c r="O135" s="126">
        <v>3.4140000000000001</v>
      </c>
      <c r="P135" s="126"/>
      <c r="Q135" s="16"/>
      <c r="R135" s="142">
        <f t="shared" si="5"/>
        <v>3.4140000000000001</v>
      </c>
      <c r="S135" s="212"/>
    </row>
    <row r="136" spans="1:19" x14ac:dyDescent="0.25">
      <c r="A136" s="224"/>
      <c r="B136" s="224"/>
      <c r="C136" s="224"/>
      <c r="D136" s="224"/>
      <c r="E136" s="224"/>
      <c r="F136" s="224"/>
      <c r="G136" s="224"/>
      <c r="H136" s="224"/>
      <c r="I136" s="65" t="s">
        <v>108</v>
      </c>
      <c r="J136" s="5">
        <v>124</v>
      </c>
      <c r="K136" s="21" t="s">
        <v>263</v>
      </c>
      <c r="L136" s="11"/>
      <c r="M136" s="16"/>
      <c r="N136" s="126"/>
      <c r="O136" s="126">
        <v>2.1120000000000001</v>
      </c>
      <c r="P136" s="126">
        <v>40.390999999999998</v>
      </c>
      <c r="Q136" s="16"/>
      <c r="R136" s="142">
        <f t="shared" si="5"/>
        <v>42.503</v>
      </c>
      <c r="S136" s="212"/>
    </row>
    <row r="137" spans="1:19" x14ac:dyDescent="0.25">
      <c r="A137" s="224"/>
      <c r="B137" s="224"/>
      <c r="C137" s="224"/>
      <c r="D137" s="224"/>
      <c r="E137" s="224"/>
      <c r="F137" s="224"/>
      <c r="G137" s="224"/>
      <c r="H137" s="224"/>
      <c r="I137" s="65" t="s">
        <v>108</v>
      </c>
      <c r="J137" s="5">
        <v>124</v>
      </c>
      <c r="K137" s="21" t="s">
        <v>261</v>
      </c>
      <c r="L137" s="11"/>
      <c r="M137" s="16"/>
      <c r="N137" s="126">
        <v>1E-4</v>
      </c>
      <c r="O137" s="126">
        <v>2.0870000000000002</v>
      </c>
      <c r="P137" s="126">
        <v>5.0000000000000001E-4</v>
      </c>
      <c r="Q137" s="16"/>
      <c r="R137" s="142">
        <f t="shared" si="5"/>
        <v>2.0876000000000006</v>
      </c>
      <c r="S137" s="212"/>
    </row>
    <row r="138" spans="1:19" x14ac:dyDescent="0.25">
      <c r="A138" s="224"/>
      <c r="B138" s="207" t="s">
        <v>352</v>
      </c>
      <c r="C138" s="224"/>
      <c r="D138" s="224"/>
      <c r="E138" s="224"/>
      <c r="F138" s="224"/>
      <c r="G138" s="224"/>
      <c r="H138" s="224"/>
      <c r="I138" s="65" t="s">
        <v>55</v>
      </c>
      <c r="J138" s="65">
        <v>124</v>
      </c>
      <c r="K138" s="21" t="s">
        <v>241</v>
      </c>
      <c r="L138" s="11"/>
      <c r="M138" s="16"/>
      <c r="N138" s="126"/>
      <c r="O138" s="126">
        <v>6.5000000000000002E-2</v>
      </c>
      <c r="P138" s="126">
        <v>7.6999999999999999E-2</v>
      </c>
      <c r="Q138" s="16"/>
      <c r="R138" s="33">
        <f t="shared" ref="R138" si="6">SUM(O138:Q138)</f>
        <v>0.14200000000000002</v>
      </c>
      <c r="S138" s="212"/>
    </row>
    <row r="139" spans="1:19" x14ac:dyDescent="0.25">
      <c r="A139" s="224"/>
      <c r="B139" s="208"/>
      <c r="C139" s="224"/>
      <c r="D139" s="224"/>
      <c r="E139" s="224"/>
      <c r="F139" s="224"/>
      <c r="G139" s="224"/>
      <c r="H139" s="224"/>
      <c r="I139" s="65" t="s">
        <v>108</v>
      </c>
      <c r="J139" s="5">
        <v>124</v>
      </c>
      <c r="K139" s="21" t="s">
        <v>241</v>
      </c>
      <c r="L139" s="11"/>
      <c r="M139" s="16"/>
      <c r="N139" s="126">
        <v>37.421999999999997</v>
      </c>
      <c r="O139" s="126">
        <v>40.268999999999998</v>
      </c>
      <c r="P139" s="126">
        <v>46.633299999999998</v>
      </c>
      <c r="Q139" s="16"/>
      <c r="R139" s="33">
        <f>SUM(N139:Q139)</f>
        <v>124.32429999999999</v>
      </c>
      <c r="S139" s="212"/>
    </row>
    <row r="140" spans="1:19" x14ac:dyDescent="0.25">
      <c r="A140" s="224"/>
      <c r="B140" s="208"/>
      <c r="C140" s="224"/>
      <c r="D140" s="224"/>
      <c r="E140" s="224"/>
      <c r="F140" s="224"/>
      <c r="G140" s="224"/>
      <c r="H140" s="224"/>
      <c r="I140" s="65" t="s">
        <v>108</v>
      </c>
      <c r="J140" s="5">
        <v>124</v>
      </c>
      <c r="K140" s="21" t="s">
        <v>241</v>
      </c>
      <c r="L140" s="11"/>
      <c r="M140" s="16"/>
      <c r="N140" s="126">
        <v>4.12</v>
      </c>
      <c r="O140" s="126">
        <v>2.0169999999999999</v>
      </c>
      <c r="P140" s="126">
        <v>6.0229999999999997</v>
      </c>
      <c r="Q140" s="16"/>
      <c r="R140" s="33">
        <f t="shared" ref="R140:R154" si="7">SUM(N140:Q140)</f>
        <v>12.16</v>
      </c>
      <c r="S140" s="212"/>
    </row>
    <row r="141" spans="1:19" x14ac:dyDescent="0.25">
      <c r="A141" s="224"/>
      <c r="B141" s="208"/>
      <c r="C141" s="224"/>
      <c r="D141" s="224"/>
      <c r="E141" s="224"/>
      <c r="F141" s="224"/>
      <c r="G141" s="224"/>
      <c r="H141" s="224"/>
      <c r="I141" s="65" t="s">
        <v>108</v>
      </c>
      <c r="J141" s="5">
        <v>124</v>
      </c>
      <c r="K141" s="21" t="s">
        <v>270</v>
      </c>
      <c r="L141" s="11"/>
      <c r="M141" s="16"/>
      <c r="N141" s="126">
        <v>5.093</v>
      </c>
      <c r="O141" s="126">
        <v>5.1459999999999999</v>
      </c>
      <c r="P141" s="126"/>
      <c r="Q141" s="16"/>
      <c r="R141" s="33">
        <f t="shared" si="7"/>
        <v>10.239000000000001</v>
      </c>
      <c r="S141" s="212"/>
    </row>
    <row r="142" spans="1:19" x14ac:dyDescent="0.25">
      <c r="A142" s="224"/>
      <c r="B142" s="208"/>
      <c r="C142" s="224"/>
      <c r="D142" s="224"/>
      <c r="E142" s="224"/>
      <c r="F142" s="224"/>
      <c r="G142" s="224"/>
      <c r="H142" s="224"/>
      <c r="I142" s="65" t="s">
        <v>55</v>
      </c>
      <c r="J142" s="5">
        <v>124</v>
      </c>
      <c r="K142" s="21" t="s">
        <v>258</v>
      </c>
      <c r="L142" s="11"/>
      <c r="M142" s="16"/>
      <c r="N142" s="126"/>
      <c r="O142" s="126">
        <v>5.0999999999999997E-2</v>
      </c>
      <c r="P142" s="126">
        <v>5.7000000000000002E-2</v>
      </c>
      <c r="Q142" s="16"/>
      <c r="R142" s="33">
        <f t="shared" si="7"/>
        <v>0.108</v>
      </c>
      <c r="S142" s="212"/>
    </row>
    <row r="143" spans="1:19" x14ac:dyDescent="0.25">
      <c r="A143" s="224"/>
      <c r="B143" s="208"/>
      <c r="C143" s="224"/>
      <c r="D143" s="224"/>
      <c r="E143" s="224"/>
      <c r="F143" s="224"/>
      <c r="G143" s="224"/>
      <c r="H143" s="224"/>
      <c r="I143" s="65" t="s">
        <v>108</v>
      </c>
      <c r="J143" s="5">
        <v>124</v>
      </c>
      <c r="K143" s="21" t="s">
        <v>258</v>
      </c>
      <c r="L143" s="11"/>
      <c r="M143" s="16"/>
      <c r="N143" s="126">
        <v>15.896000000000001</v>
      </c>
      <c r="O143" s="126">
        <v>18.506</v>
      </c>
      <c r="P143" s="126">
        <v>21.396999999999998</v>
      </c>
      <c r="Q143" s="16"/>
      <c r="R143" s="33">
        <f t="shared" si="7"/>
        <v>55.798999999999999</v>
      </c>
      <c r="S143" s="212"/>
    </row>
    <row r="144" spans="1:19" x14ac:dyDescent="0.25">
      <c r="A144" s="224"/>
      <c r="B144" s="208"/>
      <c r="C144" s="224"/>
      <c r="D144" s="224"/>
      <c r="E144" s="224"/>
      <c r="F144" s="224"/>
      <c r="G144" s="224"/>
      <c r="H144" s="224"/>
      <c r="I144" s="65" t="s">
        <v>108</v>
      </c>
      <c r="J144" s="5">
        <v>124</v>
      </c>
      <c r="K144" s="21" t="s">
        <v>258</v>
      </c>
      <c r="L144" s="11"/>
      <c r="M144" s="16"/>
      <c r="N144" s="126"/>
      <c r="O144" s="126">
        <v>8.0579999999999998</v>
      </c>
      <c r="P144" s="126">
        <v>29.945</v>
      </c>
      <c r="Q144" s="16"/>
      <c r="R144" s="33">
        <f t="shared" si="7"/>
        <v>38.003</v>
      </c>
      <c r="S144" s="212"/>
    </row>
    <row r="145" spans="1:19" x14ac:dyDescent="0.25">
      <c r="A145" s="224"/>
      <c r="B145" s="208"/>
      <c r="C145" s="224"/>
      <c r="D145" s="224"/>
      <c r="E145" s="224"/>
      <c r="F145" s="224"/>
      <c r="G145" s="224"/>
      <c r="H145" s="224"/>
      <c r="I145" s="65" t="s">
        <v>108</v>
      </c>
      <c r="J145" s="5">
        <v>124</v>
      </c>
      <c r="K145" s="21" t="s">
        <v>259</v>
      </c>
      <c r="L145" s="11"/>
      <c r="M145" s="16"/>
      <c r="N145" s="126">
        <v>0.97499999999999998</v>
      </c>
      <c r="O145" s="126">
        <v>1.024</v>
      </c>
      <c r="P145" s="126">
        <v>8.0139999999999993</v>
      </c>
      <c r="Q145" s="16"/>
      <c r="R145" s="33">
        <f t="shared" si="7"/>
        <v>10.013</v>
      </c>
      <c r="S145" s="212"/>
    </row>
    <row r="146" spans="1:19" x14ac:dyDescent="0.25">
      <c r="A146" s="224"/>
      <c r="B146" s="208"/>
      <c r="C146" s="224"/>
      <c r="D146" s="224"/>
      <c r="E146" s="224"/>
      <c r="F146" s="224"/>
      <c r="G146" s="224"/>
      <c r="H146" s="224"/>
      <c r="I146" s="65" t="s">
        <v>108</v>
      </c>
      <c r="J146" s="5">
        <v>124</v>
      </c>
      <c r="K146" s="21" t="s">
        <v>259</v>
      </c>
      <c r="L146" s="11"/>
      <c r="M146" s="16"/>
      <c r="N146" s="126">
        <v>3.1760000000000002</v>
      </c>
      <c r="O146" s="126">
        <v>3.13</v>
      </c>
      <c r="P146" s="126">
        <v>29.995000000000001</v>
      </c>
      <c r="Q146" s="16"/>
      <c r="R146" s="33">
        <f t="shared" si="7"/>
        <v>36.301000000000002</v>
      </c>
      <c r="S146" s="212"/>
    </row>
    <row r="147" spans="1:19" x14ac:dyDescent="0.25">
      <c r="A147" s="224"/>
      <c r="B147" s="208"/>
      <c r="C147" s="224"/>
      <c r="D147" s="224"/>
      <c r="E147" s="224"/>
      <c r="F147" s="224"/>
      <c r="G147" s="224"/>
      <c r="H147" s="224"/>
      <c r="I147" s="65" t="s">
        <v>108</v>
      </c>
      <c r="J147" s="5">
        <v>124</v>
      </c>
      <c r="K147" s="21" t="s">
        <v>266</v>
      </c>
      <c r="L147" s="11"/>
      <c r="M147" s="16"/>
      <c r="N147" s="126">
        <v>0.38040000000000002</v>
      </c>
      <c r="O147" s="126">
        <v>0.80900000000000005</v>
      </c>
      <c r="P147" s="126">
        <v>0.88200000000000001</v>
      </c>
      <c r="Q147" s="16"/>
      <c r="R147" s="33">
        <f t="shared" si="7"/>
        <v>2.0714000000000001</v>
      </c>
      <c r="S147" s="212"/>
    </row>
    <row r="148" spans="1:19" x14ac:dyDescent="0.25">
      <c r="A148" s="224"/>
      <c r="B148" s="208"/>
      <c r="C148" s="224"/>
      <c r="D148" s="224"/>
      <c r="E148" s="224"/>
      <c r="F148" s="224"/>
      <c r="G148" s="224"/>
      <c r="H148" s="224"/>
      <c r="I148" s="65" t="s">
        <v>108</v>
      </c>
      <c r="J148" s="5">
        <v>124</v>
      </c>
      <c r="K148" s="21" t="s">
        <v>245</v>
      </c>
      <c r="L148" s="11"/>
      <c r="M148" s="16"/>
      <c r="N148" s="126">
        <v>7.5970000000000004</v>
      </c>
      <c r="O148" s="126">
        <v>8.9770000000000003</v>
      </c>
      <c r="P148" s="126">
        <v>8.9967000000000006</v>
      </c>
      <c r="Q148" s="16"/>
      <c r="R148" s="33">
        <f t="shared" si="7"/>
        <v>25.570700000000002</v>
      </c>
      <c r="S148" s="212"/>
    </row>
    <row r="149" spans="1:19" x14ac:dyDescent="0.25">
      <c r="A149" s="224"/>
      <c r="B149" s="208"/>
      <c r="C149" s="224"/>
      <c r="D149" s="224"/>
      <c r="E149" s="224"/>
      <c r="F149" s="224"/>
      <c r="G149" s="224"/>
      <c r="H149" s="224"/>
      <c r="I149" s="65" t="s">
        <v>108</v>
      </c>
      <c r="J149" s="5">
        <v>124</v>
      </c>
      <c r="K149" s="21" t="s">
        <v>245</v>
      </c>
      <c r="L149" s="11"/>
      <c r="M149" s="16"/>
      <c r="N149" s="126">
        <v>16.223600000000001</v>
      </c>
      <c r="O149" s="126"/>
      <c r="P149" s="126">
        <v>16.812000000000001</v>
      </c>
      <c r="Q149" s="16"/>
      <c r="R149" s="33">
        <f t="shared" si="7"/>
        <v>33.035600000000002</v>
      </c>
      <c r="S149" s="212"/>
    </row>
    <row r="150" spans="1:19" x14ac:dyDescent="0.25">
      <c r="A150" s="224"/>
      <c r="B150" s="208"/>
      <c r="C150" s="224"/>
      <c r="D150" s="224"/>
      <c r="E150" s="224"/>
      <c r="F150" s="224"/>
      <c r="G150" s="224"/>
      <c r="H150" s="224"/>
      <c r="I150" s="65" t="s">
        <v>108</v>
      </c>
      <c r="J150" s="5">
        <v>124</v>
      </c>
      <c r="K150" s="21" t="s">
        <v>260</v>
      </c>
      <c r="L150" s="11"/>
      <c r="M150" s="16"/>
      <c r="N150" s="126"/>
      <c r="O150" s="126">
        <v>4.2779999999999996</v>
      </c>
      <c r="P150" s="126"/>
      <c r="Q150" s="16"/>
      <c r="R150" s="33">
        <f t="shared" si="7"/>
        <v>4.2779999999999996</v>
      </c>
      <c r="S150" s="212"/>
    </row>
    <row r="151" spans="1:19" x14ac:dyDescent="0.25">
      <c r="A151" s="224"/>
      <c r="B151" s="208"/>
      <c r="C151" s="224"/>
      <c r="D151" s="224"/>
      <c r="E151" s="224"/>
      <c r="F151" s="224"/>
      <c r="G151" s="224"/>
      <c r="H151" s="224"/>
      <c r="I151" s="65" t="s">
        <v>108</v>
      </c>
      <c r="J151" s="5">
        <v>124</v>
      </c>
      <c r="K151" s="21" t="s">
        <v>271</v>
      </c>
      <c r="L151" s="11"/>
      <c r="M151" s="16"/>
      <c r="N151" s="126">
        <v>0.27100000000000002</v>
      </c>
      <c r="O151" s="126">
        <v>0.28499999999999998</v>
      </c>
      <c r="P151" s="126">
        <v>0.30499999999999999</v>
      </c>
      <c r="Q151" s="16"/>
      <c r="R151" s="33">
        <f t="shared" si="7"/>
        <v>0.86099999999999999</v>
      </c>
      <c r="S151" s="212"/>
    </row>
    <row r="152" spans="1:19" x14ac:dyDescent="0.25">
      <c r="A152" s="224"/>
      <c r="B152" s="208"/>
      <c r="C152" s="224"/>
      <c r="D152" s="224"/>
      <c r="E152" s="224"/>
      <c r="F152" s="224"/>
      <c r="G152" s="224"/>
      <c r="H152" s="224"/>
      <c r="I152" s="65" t="s">
        <v>108</v>
      </c>
      <c r="J152" s="5">
        <v>124</v>
      </c>
      <c r="K152" s="21" t="s">
        <v>253</v>
      </c>
      <c r="L152" s="11"/>
      <c r="M152" s="16"/>
      <c r="N152" s="126"/>
      <c r="O152" s="126">
        <v>6.27</v>
      </c>
      <c r="P152" s="126"/>
      <c r="Q152" s="16"/>
      <c r="R152" s="33">
        <f t="shared" si="7"/>
        <v>6.27</v>
      </c>
      <c r="S152" s="212"/>
    </row>
    <row r="153" spans="1:19" x14ac:dyDescent="0.25">
      <c r="A153" s="224"/>
      <c r="B153" s="208"/>
      <c r="C153" s="224"/>
      <c r="D153" s="224"/>
      <c r="E153" s="224"/>
      <c r="F153" s="224"/>
      <c r="G153" s="224"/>
      <c r="H153" s="224"/>
      <c r="I153" s="65" t="s">
        <v>108</v>
      </c>
      <c r="J153" s="5">
        <v>124</v>
      </c>
      <c r="K153" s="21" t="s">
        <v>263</v>
      </c>
      <c r="L153" s="11"/>
      <c r="M153" s="16"/>
      <c r="N153" s="126">
        <v>30.187000000000001</v>
      </c>
      <c r="O153" s="126"/>
      <c r="P153" s="126"/>
      <c r="Q153" s="16"/>
      <c r="R153" s="33">
        <f t="shared" si="7"/>
        <v>30.187000000000001</v>
      </c>
      <c r="S153" s="212"/>
    </row>
    <row r="154" spans="1:19" x14ac:dyDescent="0.25">
      <c r="A154" s="224"/>
      <c r="B154" s="208"/>
      <c r="C154" s="224"/>
      <c r="D154" s="224"/>
      <c r="E154" s="224"/>
      <c r="F154" s="224"/>
      <c r="G154" s="224"/>
      <c r="H154" s="224"/>
      <c r="I154" s="65" t="s">
        <v>108</v>
      </c>
      <c r="J154" s="5">
        <v>124</v>
      </c>
      <c r="K154" s="21" t="s">
        <v>261</v>
      </c>
      <c r="L154" s="11"/>
      <c r="M154" s="16"/>
      <c r="N154" s="126">
        <v>1E-3</v>
      </c>
      <c r="O154" s="126">
        <v>3.4129</v>
      </c>
      <c r="P154" s="126">
        <v>2.9999999999999997E-4</v>
      </c>
      <c r="Q154" s="16"/>
      <c r="R154" s="33">
        <f t="shared" si="7"/>
        <v>3.4142000000000001</v>
      </c>
      <c r="S154" s="212"/>
    </row>
    <row r="155" spans="1:19" x14ac:dyDescent="0.25">
      <c r="A155" s="224"/>
      <c r="B155" s="207" t="s">
        <v>353</v>
      </c>
      <c r="C155" s="224"/>
      <c r="D155" s="224"/>
      <c r="E155" s="224"/>
      <c r="F155" s="224"/>
      <c r="G155" s="224"/>
      <c r="H155" s="224"/>
      <c r="I155" s="65" t="s">
        <v>55</v>
      </c>
      <c r="J155" s="5">
        <v>124</v>
      </c>
      <c r="K155" s="21" t="s">
        <v>241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2">
        <f>SUM(O155:Q155)</f>
        <v>0.124</v>
      </c>
      <c r="S155" s="212"/>
    </row>
    <row r="156" spans="1:19" x14ac:dyDescent="0.25">
      <c r="A156" s="224"/>
      <c r="B156" s="208"/>
      <c r="C156" s="224"/>
      <c r="D156" s="224"/>
      <c r="E156" s="224"/>
      <c r="F156" s="224"/>
      <c r="G156" s="224"/>
      <c r="H156" s="224"/>
      <c r="I156" s="65" t="s">
        <v>108</v>
      </c>
      <c r="J156" s="65">
        <v>124</v>
      </c>
      <c r="K156" s="21" t="s">
        <v>241</v>
      </c>
      <c r="L156" s="11"/>
      <c r="M156" s="16"/>
      <c r="N156" s="126">
        <v>38.332000000000001</v>
      </c>
      <c r="O156" s="126">
        <v>42.832000000000001</v>
      </c>
      <c r="P156" s="126">
        <v>50.753999999999998</v>
      </c>
      <c r="Q156" s="16"/>
      <c r="R156" s="142">
        <f>SUM(N156:Q156)</f>
        <v>131.91800000000001</v>
      </c>
      <c r="S156" s="212"/>
    </row>
    <row r="157" spans="1:19" x14ac:dyDescent="0.25">
      <c r="A157" s="224"/>
      <c r="B157" s="208"/>
      <c r="C157" s="224"/>
      <c r="D157" s="224"/>
      <c r="E157" s="224"/>
      <c r="F157" s="224"/>
      <c r="G157" s="224"/>
      <c r="H157" s="224"/>
      <c r="I157" s="65" t="s">
        <v>108</v>
      </c>
      <c r="J157" s="5">
        <v>124</v>
      </c>
      <c r="K157" s="21" t="s">
        <v>241</v>
      </c>
      <c r="L157" s="11"/>
      <c r="M157" s="16"/>
      <c r="N157" s="126">
        <v>2.008</v>
      </c>
      <c r="O157" s="126">
        <v>4.7089999999999996</v>
      </c>
      <c r="P157" s="126">
        <v>0.78900000000000003</v>
      </c>
      <c r="Q157" s="16"/>
      <c r="R157" s="142">
        <f t="shared" ref="R157:R173" si="8">SUM(N157:Q157)</f>
        <v>7.5059999999999993</v>
      </c>
      <c r="S157" s="212"/>
    </row>
    <row r="158" spans="1:19" x14ac:dyDescent="0.25">
      <c r="A158" s="224"/>
      <c r="B158" s="208"/>
      <c r="C158" s="224"/>
      <c r="D158" s="224"/>
      <c r="E158" s="224"/>
      <c r="F158" s="224"/>
      <c r="G158" s="224"/>
      <c r="H158" s="224"/>
      <c r="I158" s="65" t="s">
        <v>108</v>
      </c>
      <c r="J158" s="5">
        <v>124</v>
      </c>
      <c r="K158" s="21" t="s">
        <v>270</v>
      </c>
      <c r="L158" s="11"/>
      <c r="M158" s="16"/>
      <c r="N158" s="126">
        <v>4.05</v>
      </c>
      <c r="O158" s="126">
        <v>4.1369999999999996</v>
      </c>
      <c r="P158" s="126"/>
      <c r="Q158" s="16"/>
      <c r="R158" s="142">
        <f t="shared" si="8"/>
        <v>8.1869999999999994</v>
      </c>
      <c r="S158" s="212"/>
    </row>
    <row r="159" spans="1:19" x14ac:dyDescent="0.25">
      <c r="A159" s="224"/>
      <c r="B159" s="208"/>
      <c r="C159" s="224"/>
      <c r="D159" s="224"/>
      <c r="E159" s="224"/>
      <c r="F159" s="224"/>
      <c r="G159" s="224"/>
      <c r="H159" s="224"/>
      <c r="I159" s="65" t="s">
        <v>55</v>
      </c>
      <c r="J159" s="5">
        <v>124</v>
      </c>
      <c r="K159" s="21" t="s">
        <v>258</v>
      </c>
      <c r="L159" s="11"/>
      <c r="M159" s="16"/>
      <c r="N159" s="126"/>
      <c r="O159" s="126">
        <v>6.9000000000000006E-2</v>
      </c>
      <c r="P159" s="126">
        <v>8.1000000000000003E-2</v>
      </c>
      <c r="Q159" s="16"/>
      <c r="R159" s="142">
        <f t="shared" si="8"/>
        <v>0.15000000000000002</v>
      </c>
      <c r="S159" s="212"/>
    </row>
    <row r="160" spans="1:19" x14ac:dyDescent="0.25">
      <c r="A160" s="224"/>
      <c r="B160" s="208"/>
      <c r="C160" s="224"/>
      <c r="D160" s="224"/>
      <c r="E160" s="224"/>
      <c r="F160" s="224"/>
      <c r="G160" s="224"/>
      <c r="H160" s="224"/>
      <c r="I160" s="65" t="s">
        <v>108</v>
      </c>
      <c r="J160" s="5">
        <v>124</v>
      </c>
      <c r="K160" s="21" t="s">
        <v>258</v>
      </c>
      <c r="L160" s="11"/>
      <c r="M160" s="16"/>
      <c r="N160" s="126">
        <v>17.616</v>
      </c>
      <c r="O160" s="126">
        <v>20.613</v>
      </c>
      <c r="P160" s="126">
        <v>24.116</v>
      </c>
      <c r="Q160" s="16"/>
      <c r="R160" s="142">
        <f t="shared" si="8"/>
        <v>62.344999999999999</v>
      </c>
      <c r="S160" s="212"/>
    </row>
    <row r="161" spans="1:19" x14ac:dyDescent="0.25">
      <c r="A161" s="224"/>
      <c r="B161" s="208"/>
      <c r="C161" s="224"/>
      <c r="D161" s="224"/>
      <c r="E161" s="224"/>
      <c r="F161" s="224"/>
      <c r="G161" s="224"/>
      <c r="H161" s="224"/>
      <c r="I161" s="65" t="s">
        <v>108</v>
      </c>
      <c r="J161" s="5">
        <v>124</v>
      </c>
      <c r="K161" s="21" t="s">
        <v>258</v>
      </c>
      <c r="L161" s="11"/>
      <c r="M161" s="16"/>
      <c r="N161" s="126"/>
      <c r="O161" s="126"/>
      <c r="P161" s="126">
        <v>7.5999999999999998E-2</v>
      </c>
      <c r="Q161" s="16"/>
      <c r="R161" s="142">
        <f t="shared" si="8"/>
        <v>7.5999999999999998E-2</v>
      </c>
      <c r="S161" s="212"/>
    </row>
    <row r="162" spans="1:19" x14ac:dyDescent="0.25">
      <c r="A162" s="224"/>
      <c r="B162" s="208"/>
      <c r="C162" s="224"/>
      <c r="D162" s="224"/>
      <c r="E162" s="224"/>
      <c r="F162" s="224"/>
      <c r="G162" s="224"/>
      <c r="H162" s="224"/>
      <c r="I162" s="65" t="s">
        <v>108</v>
      </c>
      <c r="J162" s="5">
        <v>124</v>
      </c>
      <c r="K162" s="21" t="s">
        <v>259</v>
      </c>
      <c r="L162" s="11"/>
      <c r="M162" s="16"/>
      <c r="N162" s="126">
        <v>0.83399999999999996</v>
      </c>
      <c r="O162" s="126">
        <v>1.1659999999999999</v>
      </c>
      <c r="P162" s="126">
        <v>2.8660000000000001</v>
      </c>
      <c r="Q162" s="16"/>
      <c r="R162" s="142">
        <f t="shared" si="8"/>
        <v>4.8659999999999997</v>
      </c>
      <c r="S162" s="212"/>
    </row>
    <row r="163" spans="1:19" x14ac:dyDescent="0.25">
      <c r="A163" s="224"/>
      <c r="B163" s="208"/>
      <c r="C163" s="224"/>
      <c r="D163" s="224"/>
      <c r="E163" s="224"/>
      <c r="F163" s="224"/>
      <c r="G163" s="224"/>
      <c r="H163" s="224"/>
      <c r="I163" s="65" t="s">
        <v>108</v>
      </c>
      <c r="J163" s="5">
        <v>124</v>
      </c>
      <c r="K163" s="21" t="s">
        <v>259</v>
      </c>
      <c r="L163" s="11"/>
      <c r="M163" s="16"/>
      <c r="N163" s="126"/>
      <c r="O163" s="126"/>
      <c r="P163" s="126"/>
      <c r="Q163" s="16"/>
      <c r="R163" s="142">
        <f t="shared" si="8"/>
        <v>0</v>
      </c>
      <c r="S163" s="212"/>
    </row>
    <row r="164" spans="1:19" x14ac:dyDescent="0.25">
      <c r="A164" s="224"/>
      <c r="B164" s="208"/>
      <c r="C164" s="224"/>
      <c r="D164" s="224"/>
      <c r="E164" s="224"/>
      <c r="F164" s="224"/>
      <c r="G164" s="224"/>
      <c r="H164" s="224"/>
      <c r="I164" s="65" t="s">
        <v>108</v>
      </c>
      <c r="J164" s="5">
        <v>124</v>
      </c>
      <c r="K164" s="21" t="s">
        <v>266</v>
      </c>
      <c r="L164" s="11"/>
      <c r="M164" s="16"/>
      <c r="N164" s="126">
        <v>0.27100000000000002</v>
      </c>
      <c r="O164" s="126">
        <v>0.28499999999999998</v>
      </c>
      <c r="P164" s="126">
        <v>0.30399999999999999</v>
      </c>
      <c r="Q164" s="16"/>
      <c r="R164" s="142">
        <f t="shared" si="8"/>
        <v>0.8600000000000001</v>
      </c>
      <c r="S164" s="212"/>
    </row>
    <row r="165" spans="1:19" x14ac:dyDescent="0.25">
      <c r="A165" s="224"/>
      <c r="B165" s="208"/>
      <c r="C165" s="224"/>
      <c r="D165" s="224"/>
      <c r="E165" s="224"/>
      <c r="F165" s="224"/>
      <c r="G165" s="224"/>
      <c r="H165" s="224"/>
      <c r="I165" s="65" t="s">
        <v>108</v>
      </c>
      <c r="J165" s="5">
        <v>124</v>
      </c>
      <c r="K165" s="21" t="s">
        <v>245</v>
      </c>
      <c r="L165" s="11"/>
      <c r="M165" s="16"/>
      <c r="N165" s="126">
        <v>7.6050000000000004</v>
      </c>
      <c r="O165" s="126">
        <v>11.853999999999999</v>
      </c>
      <c r="P165" s="126">
        <v>12.994</v>
      </c>
      <c r="Q165" s="16"/>
      <c r="R165" s="142">
        <f t="shared" si="8"/>
        <v>32.453000000000003</v>
      </c>
      <c r="S165" s="212"/>
    </row>
    <row r="166" spans="1:19" x14ac:dyDescent="0.25">
      <c r="A166" s="224"/>
      <c r="B166" s="208"/>
      <c r="C166" s="224"/>
      <c r="D166" s="224"/>
      <c r="E166" s="224"/>
      <c r="F166" s="224"/>
      <c r="G166" s="224"/>
      <c r="H166" s="224"/>
      <c r="I166" s="65" t="s">
        <v>108</v>
      </c>
      <c r="J166" s="5">
        <v>124</v>
      </c>
      <c r="K166" s="21" t="s">
        <v>245</v>
      </c>
      <c r="L166" s="11"/>
      <c r="M166" s="16"/>
      <c r="N166" s="126">
        <v>29.835000000000001</v>
      </c>
      <c r="O166" s="126">
        <v>14.262</v>
      </c>
      <c r="P166" s="126"/>
      <c r="Q166" s="16"/>
      <c r="R166" s="142">
        <f t="shared" si="8"/>
        <v>44.097000000000001</v>
      </c>
      <c r="S166" s="212"/>
    </row>
    <row r="167" spans="1:19" x14ac:dyDescent="0.25">
      <c r="A167" s="224"/>
      <c r="B167" s="208"/>
      <c r="C167" s="224"/>
      <c r="D167" s="224"/>
      <c r="E167" s="224"/>
      <c r="F167" s="224"/>
      <c r="G167" s="224"/>
      <c r="H167" s="224"/>
      <c r="I167" s="65" t="s">
        <v>108</v>
      </c>
      <c r="J167" s="5">
        <v>124</v>
      </c>
      <c r="K167" s="21" t="s">
        <v>260</v>
      </c>
      <c r="L167" s="11"/>
      <c r="M167" s="16"/>
      <c r="N167" s="126">
        <v>1.4039999999999999</v>
      </c>
      <c r="O167" s="126"/>
      <c r="P167" s="126">
        <v>1.444</v>
      </c>
      <c r="Q167" s="16"/>
      <c r="R167" s="142">
        <f t="shared" si="8"/>
        <v>2.8479999999999999</v>
      </c>
      <c r="S167" s="212"/>
    </row>
    <row r="168" spans="1:19" x14ac:dyDescent="0.25">
      <c r="A168" s="224"/>
      <c r="B168" s="208"/>
      <c r="C168" s="224"/>
      <c r="D168" s="224"/>
      <c r="E168" s="224"/>
      <c r="F168" s="224"/>
      <c r="G168" s="224"/>
      <c r="H168" s="224"/>
      <c r="I168" s="65" t="s">
        <v>108</v>
      </c>
      <c r="J168" s="5">
        <v>124</v>
      </c>
      <c r="K168" s="21" t="s">
        <v>271</v>
      </c>
      <c r="L168" s="11"/>
      <c r="M168" s="16"/>
      <c r="N168" s="126">
        <v>0.27100000000000002</v>
      </c>
      <c r="O168" s="126">
        <v>0.28499999999999998</v>
      </c>
      <c r="P168" s="126">
        <v>0.30499999999999999</v>
      </c>
      <c r="Q168" s="16"/>
      <c r="R168" s="142">
        <f t="shared" si="8"/>
        <v>0.86099999999999999</v>
      </c>
      <c r="S168" s="212"/>
    </row>
    <row r="169" spans="1:19" x14ac:dyDescent="0.25">
      <c r="A169" s="224"/>
      <c r="B169" s="208"/>
      <c r="C169" s="224"/>
      <c r="D169" s="224"/>
      <c r="E169" s="224"/>
      <c r="F169" s="224"/>
      <c r="G169" s="224"/>
      <c r="H169" s="224"/>
      <c r="I169" s="65" t="s">
        <v>108</v>
      </c>
      <c r="J169" s="5">
        <v>124</v>
      </c>
      <c r="K169" s="21" t="s">
        <v>253</v>
      </c>
      <c r="L169" s="11"/>
      <c r="M169" s="16"/>
      <c r="N169" s="126">
        <v>2.8</v>
      </c>
      <c r="O169" s="126"/>
      <c r="P169" s="126"/>
      <c r="Q169" s="16"/>
      <c r="R169" s="142">
        <f t="shared" si="8"/>
        <v>2.8</v>
      </c>
      <c r="S169" s="212"/>
    </row>
    <row r="170" spans="1:19" x14ac:dyDescent="0.25">
      <c r="A170" s="224"/>
      <c r="B170" s="208"/>
      <c r="C170" s="224"/>
      <c r="D170" s="224"/>
      <c r="E170" s="224"/>
      <c r="F170" s="224"/>
      <c r="G170" s="224"/>
      <c r="H170" s="224"/>
      <c r="I170" s="65" t="s">
        <v>108</v>
      </c>
      <c r="J170" s="5">
        <v>124</v>
      </c>
      <c r="K170" s="21" t="s">
        <v>263</v>
      </c>
      <c r="L170" s="11"/>
      <c r="M170" s="16"/>
      <c r="N170" s="126">
        <v>0.98899999999999999</v>
      </c>
      <c r="O170" s="126">
        <v>52.654000000000003</v>
      </c>
      <c r="P170" s="126">
        <v>2.0049999999999999</v>
      </c>
      <c r="Q170" s="16"/>
      <c r="R170" s="142">
        <f t="shared" si="8"/>
        <v>55.648000000000003</v>
      </c>
      <c r="S170" s="212"/>
    </row>
    <row r="171" spans="1:19" x14ac:dyDescent="0.25">
      <c r="A171" s="224"/>
      <c r="B171" s="208"/>
      <c r="C171" s="224"/>
      <c r="D171" s="224"/>
      <c r="E171" s="224"/>
      <c r="F171" s="224"/>
      <c r="G171" s="224"/>
      <c r="H171" s="224"/>
      <c r="I171" s="65" t="s">
        <v>108</v>
      </c>
      <c r="J171" s="5">
        <v>124</v>
      </c>
      <c r="K171" s="21" t="s">
        <v>263</v>
      </c>
      <c r="L171" s="11"/>
      <c r="M171" s="16"/>
      <c r="N171" s="126">
        <v>1.4039999999999999</v>
      </c>
      <c r="O171" s="126"/>
      <c r="P171" s="126"/>
      <c r="Q171" s="16"/>
      <c r="R171" s="142">
        <f t="shared" si="8"/>
        <v>1.4039999999999999</v>
      </c>
      <c r="S171" s="212"/>
    </row>
    <row r="172" spans="1:19" x14ac:dyDescent="0.25">
      <c r="A172" s="224"/>
      <c r="B172" s="208"/>
      <c r="C172" s="224"/>
      <c r="D172" s="224"/>
      <c r="E172" s="224"/>
      <c r="F172" s="224"/>
      <c r="G172" s="224"/>
      <c r="H172" s="224"/>
      <c r="I172" s="65" t="s">
        <v>108</v>
      </c>
      <c r="J172" s="5">
        <v>124</v>
      </c>
      <c r="K172" s="21" t="s">
        <v>261</v>
      </c>
      <c r="L172" s="11"/>
      <c r="M172" s="16"/>
      <c r="N172" s="126">
        <v>8.0000000000000004E-4</v>
      </c>
      <c r="O172" s="126">
        <v>7.6920000000000002</v>
      </c>
      <c r="P172" s="126">
        <v>4.1599999999999998E-2</v>
      </c>
      <c r="Q172" s="16"/>
      <c r="R172" s="142">
        <f t="shared" si="8"/>
        <v>7.7343999999999999</v>
      </c>
      <c r="S172" s="212"/>
    </row>
    <row r="173" spans="1:19" x14ac:dyDescent="0.25">
      <c r="A173" s="224"/>
      <c r="B173" s="208"/>
      <c r="C173" s="224"/>
      <c r="D173" s="224"/>
      <c r="E173" s="224"/>
      <c r="F173" s="224"/>
      <c r="G173" s="224"/>
      <c r="H173" s="224"/>
      <c r="I173" s="65" t="s">
        <v>108</v>
      </c>
      <c r="J173" s="5">
        <v>124</v>
      </c>
      <c r="K173" s="21" t="s">
        <v>262</v>
      </c>
      <c r="L173" s="11"/>
      <c r="M173" s="16"/>
      <c r="N173" s="126">
        <v>150.02500000000001</v>
      </c>
      <c r="O173" s="126"/>
      <c r="P173" s="126">
        <v>46.444000000000003</v>
      </c>
      <c r="Q173" s="16"/>
      <c r="R173" s="142">
        <f t="shared" si="8"/>
        <v>196.46899999999999</v>
      </c>
      <c r="S173" s="212"/>
    </row>
    <row r="174" spans="1:19" x14ac:dyDescent="0.25">
      <c r="A174" s="224"/>
      <c r="B174" s="207" t="s">
        <v>354</v>
      </c>
      <c r="C174" s="224"/>
      <c r="D174" s="224"/>
      <c r="E174" s="224"/>
      <c r="F174" s="224"/>
      <c r="G174" s="224"/>
      <c r="H174" s="224"/>
      <c r="I174" s="65" t="s">
        <v>55</v>
      </c>
      <c r="J174" s="5">
        <v>124</v>
      </c>
      <c r="K174" s="21" t="s">
        <v>241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212"/>
    </row>
    <row r="175" spans="1:19" x14ac:dyDescent="0.25">
      <c r="A175" s="224"/>
      <c r="B175" s="208"/>
      <c r="C175" s="224"/>
      <c r="D175" s="224"/>
      <c r="E175" s="224"/>
      <c r="F175" s="224"/>
      <c r="G175" s="224"/>
      <c r="H175" s="224"/>
      <c r="I175" s="65" t="s">
        <v>108</v>
      </c>
      <c r="J175" s="5">
        <v>124</v>
      </c>
      <c r="K175" s="21" t="s">
        <v>241</v>
      </c>
      <c r="L175" s="11"/>
      <c r="M175" s="16"/>
      <c r="N175" s="126">
        <v>37.96</v>
      </c>
      <c r="O175" s="126">
        <v>42.420999999999999</v>
      </c>
      <c r="P175" s="126">
        <v>49.704999999999998</v>
      </c>
      <c r="Q175" s="16"/>
      <c r="R175" s="33">
        <f>SUM(N175:Q175)</f>
        <v>130.08600000000001</v>
      </c>
      <c r="S175" s="212"/>
    </row>
    <row r="176" spans="1:19" x14ac:dyDescent="0.25">
      <c r="A176" s="224"/>
      <c r="B176" s="208"/>
      <c r="C176" s="224"/>
      <c r="D176" s="224"/>
      <c r="E176" s="224"/>
      <c r="F176" s="224"/>
      <c r="G176" s="224"/>
      <c r="H176" s="224"/>
      <c r="I176" s="65" t="s">
        <v>108</v>
      </c>
      <c r="J176" s="5">
        <v>124</v>
      </c>
      <c r="K176" s="21" t="s">
        <v>241</v>
      </c>
      <c r="L176" s="11"/>
      <c r="M176" s="16"/>
      <c r="N176" s="126">
        <v>0.68</v>
      </c>
      <c r="O176" s="126">
        <v>3.1909999999999998</v>
      </c>
      <c r="P176" s="126">
        <v>0.24299999999999999</v>
      </c>
      <c r="Q176" s="16"/>
      <c r="R176" s="33">
        <f t="shared" ref="R176:R192" si="9">SUM(N176:Q176)</f>
        <v>4.1139999999999999</v>
      </c>
      <c r="S176" s="212"/>
    </row>
    <row r="177" spans="1:19" x14ac:dyDescent="0.25">
      <c r="A177" s="224"/>
      <c r="B177" s="208"/>
      <c r="C177" s="224"/>
      <c r="D177" s="224"/>
      <c r="E177" s="224"/>
      <c r="F177" s="224"/>
      <c r="G177" s="224"/>
      <c r="H177" s="224"/>
      <c r="I177" s="65" t="s">
        <v>108</v>
      </c>
      <c r="J177" s="5">
        <v>124</v>
      </c>
      <c r="K177" s="21" t="s">
        <v>270</v>
      </c>
      <c r="L177" s="11"/>
      <c r="M177" s="16"/>
      <c r="N177" s="126">
        <v>4.0060000000000002</v>
      </c>
      <c r="O177" s="126">
        <v>5.0590000000000002</v>
      </c>
      <c r="P177" s="126"/>
      <c r="Q177" s="16"/>
      <c r="R177" s="33">
        <f t="shared" si="9"/>
        <v>9.0650000000000013</v>
      </c>
      <c r="S177" s="212"/>
    </row>
    <row r="178" spans="1:19" x14ac:dyDescent="0.25">
      <c r="A178" s="224"/>
      <c r="B178" s="208"/>
      <c r="C178" s="224"/>
      <c r="D178" s="224"/>
      <c r="E178" s="224"/>
      <c r="F178" s="224"/>
      <c r="G178" s="224"/>
      <c r="H178" s="224"/>
      <c r="I178" s="65" t="s">
        <v>55</v>
      </c>
      <c r="J178" s="5">
        <v>124</v>
      </c>
      <c r="K178" s="21" t="s">
        <v>258</v>
      </c>
      <c r="L178" s="11"/>
      <c r="M178" s="16"/>
      <c r="N178" s="126"/>
      <c r="O178" s="126">
        <v>0.114</v>
      </c>
      <c r="P178" s="126">
        <v>0.13500000000000001</v>
      </c>
      <c r="Q178" s="16"/>
      <c r="R178" s="33">
        <f t="shared" si="9"/>
        <v>0.249</v>
      </c>
      <c r="S178" s="212"/>
    </row>
    <row r="179" spans="1:19" x14ac:dyDescent="0.25">
      <c r="A179" s="224"/>
      <c r="B179" s="208"/>
      <c r="C179" s="224"/>
      <c r="D179" s="224"/>
      <c r="E179" s="224"/>
      <c r="F179" s="224"/>
      <c r="G179" s="224"/>
      <c r="H179" s="224"/>
      <c r="I179" s="65" t="s">
        <v>108</v>
      </c>
      <c r="J179" s="5">
        <v>124</v>
      </c>
      <c r="K179" s="21" t="s">
        <v>258</v>
      </c>
      <c r="L179" s="11"/>
      <c r="M179" s="16"/>
      <c r="N179" s="126">
        <v>23.844000000000001</v>
      </c>
      <c r="O179" s="126">
        <v>31.172999999999998</v>
      </c>
      <c r="P179" s="126">
        <v>36.957999999999998</v>
      </c>
      <c r="Q179" s="16"/>
      <c r="R179" s="33">
        <f t="shared" si="9"/>
        <v>91.974999999999994</v>
      </c>
      <c r="S179" s="212"/>
    </row>
    <row r="180" spans="1:19" x14ac:dyDescent="0.25">
      <c r="A180" s="224"/>
      <c r="B180" s="208"/>
      <c r="C180" s="224"/>
      <c r="D180" s="224"/>
      <c r="E180" s="224"/>
      <c r="F180" s="224"/>
      <c r="G180" s="224"/>
      <c r="H180" s="224"/>
      <c r="I180" s="65" t="s">
        <v>108</v>
      </c>
      <c r="J180" s="5">
        <v>124</v>
      </c>
      <c r="K180" s="21" t="s">
        <v>258</v>
      </c>
      <c r="L180" s="11"/>
      <c r="M180" s="16"/>
      <c r="N180" s="126">
        <v>5.6050000000000004</v>
      </c>
      <c r="O180" s="126"/>
      <c r="P180" s="126">
        <v>0.17100000000000001</v>
      </c>
      <c r="Q180" s="16"/>
      <c r="R180" s="33">
        <f t="shared" si="9"/>
        <v>5.7760000000000007</v>
      </c>
      <c r="S180" s="212"/>
    </row>
    <row r="181" spans="1:19" x14ac:dyDescent="0.25">
      <c r="A181" s="224"/>
      <c r="B181" s="208"/>
      <c r="C181" s="224"/>
      <c r="D181" s="224"/>
      <c r="E181" s="224"/>
      <c r="F181" s="224"/>
      <c r="G181" s="224"/>
      <c r="H181" s="224"/>
      <c r="I181" s="65" t="s">
        <v>108</v>
      </c>
      <c r="J181" s="5">
        <v>124</v>
      </c>
      <c r="K181" s="21" t="s">
        <v>259</v>
      </c>
      <c r="L181" s="11"/>
      <c r="M181" s="16"/>
      <c r="N181" s="126">
        <v>1.367</v>
      </c>
      <c r="O181" s="126">
        <v>1.7709999999999999</v>
      </c>
      <c r="P181" s="126">
        <v>10.202</v>
      </c>
      <c r="Q181" s="16"/>
      <c r="R181" s="33">
        <f t="shared" si="9"/>
        <v>13.34</v>
      </c>
      <c r="S181" s="212"/>
    </row>
    <row r="182" spans="1:19" x14ac:dyDescent="0.25">
      <c r="A182" s="224"/>
      <c r="B182" s="208"/>
      <c r="C182" s="224"/>
      <c r="D182" s="224"/>
      <c r="E182" s="224"/>
      <c r="F182" s="224"/>
      <c r="G182" s="224"/>
      <c r="H182" s="224"/>
      <c r="I182" s="65" t="s">
        <v>108</v>
      </c>
      <c r="J182" s="5">
        <v>124</v>
      </c>
      <c r="K182" s="21" t="s">
        <v>259</v>
      </c>
      <c r="L182" s="11"/>
      <c r="M182" s="16"/>
      <c r="N182" s="126">
        <v>1.2090000000000001</v>
      </c>
      <c r="O182" s="126">
        <v>71.941999999999993</v>
      </c>
      <c r="P182" s="126"/>
      <c r="Q182" s="16"/>
      <c r="R182" s="33">
        <f t="shared" si="9"/>
        <v>73.150999999999996</v>
      </c>
      <c r="S182" s="212"/>
    </row>
    <row r="183" spans="1:19" x14ac:dyDescent="0.25">
      <c r="A183" s="224"/>
      <c r="B183" s="208"/>
      <c r="C183" s="224"/>
      <c r="D183" s="224"/>
      <c r="E183" s="224"/>
      <c r="F183" s="224"/>
      <c r="G183" s="224"/>
      <c r="H183" s="224"/>
      <c r="I183" s="65" t="s">
        <v>108</v>
      </c>
      <c r="J183" s="5">
        <v>124</v>
      </c>
      <c r="K183" s="21" t="s">
        <v>266</v>
      </c>
      <c r="L183" s="11"/>
      <c r="M183" s="16"/>
      <c r="N183" s="126">
        <v>0.25</v>
      </c>
      <c r="O183" s="126">
        <v>0.26300000000000001</v>
      </c>
      <c r="P183" s="126">
        <v>0.28000000000000003</v>
      </c>
      <c r="Q183" s="16"/>
      <c r="R183" s="33">
        <f t="shared" si="9"/>
        <v>0.79300000000000004</v>
      </c>
      <c r="S183" s="212"/>
    </row>
    <row r="184" spans="1:19" x14ac:dyDescent="0.25">
      <c r="A184" s="224"/>
      <c r="B184" s="208"/>
      <c r="C184" s="224"/>
      <c r="D184" s="224"/>
      <c r="E184" s="224"/>
      <c r="F184" s="224"/>
      <c r="G184" s="224"/>
      <c r="H184" s="224"/>
      <c r="I184" s="65" t="s">
        <v>108</v>
      </c>
      <c r="J184" s="5">
        <v>124</v>
      </c>
      <c r="K184" s="21" t="s">
        <v>245</v>
      </c>
      <c r="L184" s="11"/>
      <c r="M184" s="16"/>
      <c r="N184" s="126">
        <v>5.6989999999999998</v>
      </c>
      <c r="O184" s="126">
        <v>5.984</v>
      </c>
      <c r="P184" s="126">
        <v>6.3719999999999999</v>
      </c>
      <c r="Q184" s="16"/>
      <c r="R184" s="33">
        <f t="shared" si="9"/>
        <v>18.055</v>
      </c>
      <c r="S184" s="212"/>
    </row>
    <row r="185" spans="1:19" x14ac:dyDescent="0.25">
      <c r="A185" s="224"/>
      <c r="B185" s="208"/>
      <c r="C185" s="224"/>
      <c r="D185" s="224"/>
      <c r="E185" s="224"/>
      <c r="F185" s="224"/>
      <c r="G185" s="224"/>
      <c r="H185" s="224"/>
      <c r="I185" s="65" t="s">
        <v>108</v>
      </c>
      <c r="J185" s="5">
        <v>124</v>
      </c>
      <c r="K185" s="21" t="s">
        <v>245</v>
      </c>
      <c r="L185" s="11"/>
      <c r="M185" s="16"/>
      <c r="N185" s="126">
        <v>1.0589999999999999</v>
      </c>
      <c r="O185" s="126"/>
      <c r="P185" s="126">
        <v>0.30499999999999999</v>
      </c>
      <c r="Q185" s="16"/>
      <c r="R185" s="33">
        <f t="shared" si="9"/>
        <v>1.3639999999999999</v>
      </c>
      <c r="S185" s="212"/>
    </row>
    <row r="186" spans="1:19" x14ac:dyDescent="0.25">
      <c r="A186" s="224"/>
      <c r="B186" s="208"/>
      <c r="C186" s="224"/>
      <c r="D186" s="224"/>
      <c r="E186" s="224"/>
      <c r="F186" s="224"/>
      <c r="G186" s="224"/>
      <c r="H186" s="224"/>
      <c r="I186" s="65" t="s">
        <v>108</v>
      </c>
      <c r="J186" s="5">
        <v>124</v>
      </c>
      <c r="K186" s="21" t="s">
        <v>260</v>
      </c>
      <c r="L186" s="11"/>
      <c r="M186" s="16"/>
      <c r="N186" s="126">
        <v>0.39</v>
      </c>
      <c r="O186" s="126">
        <v>1.772</v>
      </c>
      <c r="P186" s="126"/>
      <c r="Q186" s="16"/>
      <c r="R186" s="33">
        <f t="shared" si="9"/>
        <v>2.1619999999999999</v>
      </c>
      <c r="S186" s="212"/>
    </row>
    <row r="187" spans="1:19" x14ac:dyDescent="0.25">
      <c r="A187" s="224"/>
      <c r="B187" s="208"/>
      <c r="C187" s="224"/>
      <c r="D187" s="224"/>
      <c r="E187" s="224"/>
      <c r="F187" s="224"/>
      <c r="G187" s="224"/>
      <c r="H187" s="224"/>
      <c r="I187" s="65" t="s">
        <v>108</v>
      </c>
      <c r="J187" s="5">
        <v>124</v>
      </c>
      <c r="K187" s="21" t="s">
        <v>271</v>
      </c>
      <c r="L187" s="11"/>
      <c r="M187" s="16"/>
      <c r="N187" s="126">
        <v>0.27100000000000002</v>
      </c>
      <c r="O187" s="126">
        <v>0.28499999999999998</v>
      </c>
      <c r="P187" s="126"/>
      <c r="Q187" s="16"/>
      <c r="R187" s="33">
        <f t="shared" si="9"/>
        <v>0.55600000000000005</v>
      </c>
      <c r="S187" s="212"/>
    </row>
    <row r="188" spans="1:19" x14ac:dyDescent="0.25">
      <c r="A188" s="224"/>
      <c r="B188" s="208"/>
      <c r="C188" s="224"/>
      <c r="D188" s="224"/>
      <c r="E188" s="224"/>
      <c r="F188" s="224"/>
      <c r="G188" s="224"/>
      <c r="H188" s="224"/>
      <c r="I188" s="65" t="s">
        <v>108</v>
      </c>
      <c r="J188" s="5">
        <v>124</v>
      </c>
      <c r="K188" s="21" t="s">
        <v>253</v>
      </c>
      <c r="L188" s="11"/>
      <c r="M188" s="16"/>
      <c r="N188" s="126"/>
      <c r="O188" s="126">
        <v>3.0369999999999999</v>
      </c>
      <c r="P188" s="126"/>
      <c r="Q188" s="16"/>
      <c r="R188" s="33">
        <f t="shared" si="9"/>
        <v>3.0369999999999999</v>
      </c>
      <c r="S188" s="212"/>
    </row>
    <row r="189" spans="1:19" x14ac:dyDescent="0.25">
      <c r="A189" s="224"/>
      <c r="B189" s="208"/>
      <c r="C189" s="224"/>
      <c r="D189" s="224"/>
      <c r="E189" s="224"/>
      <c r="F189" s="224"/>
      <c r="G189" s="224"/>
      <c r="H189" s="224"/>
      <c r="I189" s="65" t="s">
        <v>108</v>
      </c>
      <c r="J189" s="5">
        <v>124</v>
      </c>
      <c r="K189" s="21" t="s">
        <v>263</v>
      </c>
      <c r="L189" s="11"/>
      <c r="M189" s="16"/>
      <c r="N189" s="126">
        <v>1.534</v>
      </c>
      <c r="O189" s="126"/>
      <c r="P189" s="126">
        <v>1.0069999999999999</v>
      </c>
      <c r="Q189" s="16"/>
      <c r="R189" s="33">
        <f t="shared" si="9"/>
        <v>2.5409999999999999</v>
      </c>
      <c r="S189" s="212"/>
    </row>
    <row r="190" spans="1:19" x14ac:dyDescent="0.25">
      <c r="A190" s="224"/>
      <c r="B190" s="208"/>
      <c r="C190" s="224"/>
      <c r="D190" s="224"/>
      <c r="E190" s="224"/>
      <c r="F190" s="224"/>
      <c r="G190" s="224"/>
      <c r="H190" s="224"/>
      <c r="I190" s="65" t="s">
        <v>108</v>
      </c>
      <c r="J190" s="5">
        <v>124</v>
      </c>
      <c r="K190" s="21" t="s">
        <v>263</v>
      </c>
      <c r="L190" s="11"/>
      <c r="M190" s="16"/>
      <c r="N190" s="126">
        <v>75.302999999999997</v>
      </c>
      <c r="O190" s="126"/>
      <c r="P190" s="126">
        <v>60.844000000000001</v>
      </c>
      <c r="Q190" s="16"/>
      <c r="R190" s="33">
        <f t="shared" si="9"/>
        <v>136.14699999999999</v>
      </c>
      <c r="S190" s="212"/>
    </row>
    <row r="191" spans="1:19" x14ac:dyDescent="0.25">
      <c r="A191" s="224"/>
      <c r="B191" s="208"/>
      <c r="C191" s="224"/>
      <c r="D191" s="224"/>
      <c r="E191" s="224"/>
      <c r="F191" s="224"/>
      <c r="G191" s="224"/>
      <c r="H191" s="224"/>
      <c r="I191" s="65" t="s">
        <v>108</v>
      </c>
      <c r="J191" s="5">
        <v>124</v>
      </c>
      <c r="K191" s="21" t="s">
        <v>263</v>
      </c>
      <c r="L191" s="11"/>
      <c r="M191" s="16"/>
      <c r="N191" s="126">
        <v>1.9430000000000001</v>
      </c>
      <c r="O191" s="126"/>
      <c r="P191" s="126">
        <v>3.67</v>
      </c>
      <c r="Q191" s="16"/>
      <c r="R191" s="33">
        <f t="shared" si="9"/>
        <v>5.6129999999999995</v>
      </c>
      <c r="S191" s="212"/>
    </row>
    <row r="192" spans="1:19" x14ac:dyDescent="0.25">
      <c r="A192" s="224"/>
      <c r="B192" s="208"/>
      <c r="C192" s="224"/>
      <c r="D192" s="224"/>
      <c r="E192" s="224"/>
      <c r="F192" s="224"/>
      <c r="G192" s="224"/>
      <c r="H192" s="224"/>
      <c r="I192" s="65" t="s">
        <v>108</v>
      </c>
      <c r="J192" s="5">
        <v>124</v>
      </c>
      <c r="K192" s="21" t="s">
        <v>261</v>
      </c>
      <c r="L192" s="11"/>
      <c r="M192" s="16"/>
      <c r="N192" s="126">
        <v>3.3999999999999998E-3</v>
      </c>
      <c r="O192" s="126">
        <v>6.9999999999999999E-4</v>
      </c>
      <c r="P192" s="126">
        <v>1.6000000000000001E-3</v>
      </c>
      <c r="Q192" s="16"/>
      <c r="R192" s="33">
        <f t="shared" si="9"/>
        <v>5.6999999999999993E-3</v>
      </c>
      <c r="S192" s="212"/>
    </row>
    <row r="193" spans="1:19" x14ac:dyDescent="0.25">
      <c r="A193" s="224"/>
      <c r="B193" s="207" t="s">
        <v>355</v>
      </c>
      <c r="C193" s="224"/>
      <c r="D193" s="224"/>
      <c r="E193" s="224"/>
      <c r="F193" s="224"/>
      <c r="G193" s="224"/>
      <c r="H193" s="224"/>
      <c r="I193" s="65" t="s">
        <v>55</v>
      </c>
      <c r="J193" s="65">
        <v>124</v>
      </c>
      <c r="K193" s="21" t="s">
        <v>241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0">SUM(O193:Q193)</f>
        <v>0.124</v>
      </c>
      <c r="S193" s="212"/>
    </row>
    <row r="194" spans="1:19" x14ac:dyDescent="0.25">
      <c r="A194" s="224"/>
      <c r="B194" s="208"/>
      <c r="C194" s="224"/>
      <c r="D194" s="224"/>
      <c r="E194" s="224"/>
      <c r="F194" s="224"/>
      <c r="G194" s="224"/>
      <c r="H194" s="224"/>
      <c r="I194" s="65" t="s">
        <v>108</v>
      </c>
      <c r="J194" s="65">
        <v>124</v>
      </c>
      <c r="K194" s="21" t="s">
        <v>241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224"/>
      <c r="B195" s="208"/>
      <c r="C195" s="224"/>
      <c r="D195" s="224"/>
      <c r="E195" s="224"/>
      <c r="F195" s="224"/>
      <c r="G195" s="224"/>
      <c r="H195" s="224"/>
      <c r="I195" s="65" t="s">
        <v>108</v>
      </c>
      <c r="J195" s="65">
        <v>124</v>
      </c>
      <c r="K195" s="21" t="s">
        <v>243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1">SUM(N195:Q195)</f>
        <v>0.10100000000000001</v>
      </c>
      <c r="S195" s="65"/>
    </row>
    <row r="196" spans="1:19" x14ac:dyDescent="0.25">
      <c r="A196" s="224"/>
      <c r="B196" s="208"/>
      <c r="C196" s="224"/>
      <c r="D196" s="224"/>
      <c r="E196" s="224"/>
      <c r="F196" s="224"/>
      <c r="G196" s="224"/>
      <c r="H196" s="224"/>
      <c r="I196" s="65" t="s">
        <v>108</v>
      </c>
      <c r="J196" s="65">
        <v>124</v>
      </c>
      <c r="K196" s="21" t="s">
        <v>270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1"/>
        <v>10.327</v>
      </c>
      <c r="S196" s="65"/>
    </row>
    <row r="197" spans="1:19" x14ac:dyDescent="0.25">
      <c r="A197" s="224"/>
      <c r="B197" s="208"/>
      <c r="C197" s="224"/>
      <c r="D197" s="224"/>
      <c r="E197" s="224"/>
      <c r="F197" s="224"/>
      <c r="G197" s="224"/>
      <c r="H197" s="224"/>
      <c r="I197" s="65" t="s">
        <v>55</v>
      </c>
      <c r="J197" s="65">
        <v>124</v>
      </c>
      <c r="K197" s="21" t="s">
        <v>258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1"/>
        <v>0.14100000000000001</v>
      </c>
      <c r="S197" s="65"/>
    </row>
    <row r="198" spans="1:19" x14ac:dyDescent="0.25">
      <c r="A198" s="224"/>
      <c r="B198" s="208"/>
      <c r="C198" s="224"/>
      <c r="D198" s="224"/>
      <c r="E198" s="224"/>
      <c r="F198" s="224"/>
      <c r="G198" s="224"/>
      <c r="H198" s="224"/>
      <c r="I198" s="65" t="s">
        <v>108</v>
      </c>
      <c r="J198" s="65">
        <v>124</v>
      </c>
      <c r="K198" s="21" t="s">
        <v>258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1"/>
        <v>94.100999999999999</v>
      </c>
      <c r="S198" s="65"/>
    </row>
    <row r="199" spans="1:19" x14ac:dyDescent="0.25">
      <c r="A199" s="224"/>
      <c r="B199" s="208"/>
      <c r="C199" s="224"/>
      <c r="D199" s="224"/>
      <c r="E199" s="224"/>
      <c r="F199" s="224"/>
      <c r="G199" s="224"/>
      <c r="H199" s="224"/>
      <c r="I199" s="65" t="s">
        <v>108</v>
      </c>
      <c r="J199" s="65">
        <v>124</v>
      </c>
      <c r="K199" s="21" t="s">
        <v>259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1"/>
        <v>13.866</v>
      </c>
      <c r="S199" s="65"/>
    </row>
    <row r="200" spans="1:19" x14ac:dyDescent="0.25">
      <c r="A200" s="224"/>
      <c r="B200" s="208"/>
      <c r="C200" s="224"/>
      <c r="D200" s="224"/>
      <c r="E200" s="224"/>
      <c r="F200" s="224"/>
      <c r="G200" s="224"/>
      <c r="H200" s="224"/>
      <c r="I200" s="65" t="s">
        <v>108</v>
      </c>
      <c r="J200" s="65">
        <v>124</v>
      </c>
      <c r="K200" s="21" t="s">
        <v>266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1"/>
        <v>2.1440000000000001</v>
      </c>
      <c r="S200" s="65"/>
    </row>
    <row r="201" spans="1:19" x14ac:dyDescent="0.25">
      <c r="A201" s="224"/>
      <c r="B201" s="208"/>
      <c r="C201" s="224"/>
      <c r="D201" s="224"/>
      <c r="E201" s="224"/>
      <c r="F201" s="224"/>
      <c r="G201" s="224"/>
      <c r="H201" s="224"/>
      <c r="I201" s="65" t="s">
        <v>108</v>
      </c>
      <c r="J201" s="65">
        <v>124</v>
      </c>
      <c r="K201" s="21" t="s">
        <v>245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1"/>
        <v>45.988</v>
      </c>
      <c r="S201" s="65"/>
    </row>
    <row r="202" spans="1:19" x14ac:dyDescent="0.25">
      <c r="A202" s="224"/>
      <c r="B202" s="208"/>
      <c r="C202" s="224"/>
      <c r="D202" s="224"/>
      <c r="E202" s="224"/>
      <c r="F202" s="224"/>
      <c r="G202" s="224"/>
      <c r="H202" s="224"/>
      <c r="I202" s="65" t="s">
        <v>108</v>
      </c>
      <c r="J202" s="65">
        <v>124</v>
      </c>
      <c r="K202" s="21" t="s">
        <v>260</v>
      </c>
      <c r="L202" s="11"/>
      <c r="M202" s="16"/>
      <c r="N202" s="46"/>
      <c r="O202" s="16">
        <v>3.9260000000000002</v>
      </c>
      <c r="P202" s="16"/>
      <c r="Q202" s="16"/>
      <c r="R202" s="11">
        <f t="shared" si="11"/>
        <v>3.9260000000000002</v>
      </c>
      <c r="S202" s="65"/>
    </row>
    <row r="203" spans="1:19" x14ac:dyDescent="0.25">
      <c r="A203" s="224"/>
      <c r="B203" s="208"/>
      <c r="C203" s="224"/>
      <c r="D203" s="224"/>
      <c r="E203" s="224"/>
      <c r="F203" s="224"/>
      <c r="G203" s="224"/>
      <c r="H203" s="224"/>
      <c r="I203" s="65" t="s">
        <v>108</v>
      </c>
      <c r="J203" s="65">
        <v>124</v>
      </c>
      <c r="K203" s="21" t="s">
        <v>271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1"/>
        <v>0.86099999999999999</v>
      </c>
      <c r="S203" s="65"/>
    </row>
    <row r="204" spans="1:19" x14ac:dyDescent="0.25">
      <c r="A204" s="224"/>
      <c r="B204" s="208"/>
      <c r="C204" s="224"/>
      <c r="D204" s="224"/>
      <c r="E204" s="224"/>
      <c r="F204" s="224"/>
      <c r="G204" s="224"/>
      <c r="H204" s="224"/>
      <c r="I204" s="65" t="s">
        <v>108</v>
      </c>
      <c r="J204" s="65">
        <v>124</v>
      </c>
      <c r="K204" s="21" t="s">
        <v>253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1"/>
        <v>5.3040000000000003</v>
      </c>
      <c r="S204" s="65"/>
    </row>
    <row r="205" spans="1:19" x14ac:dyDescent="0.25">
      <c r="A205" s="224"/>
      <c r="B205" s="208"/>
      <c r="C205" s="224"/>
      <c r="D205" s="224"/>
      <c r="E205" s="224"/>
      <c r="F205" s="224"/>
      <c r="G205" s="224"/>
      <c r="H205" s="224"/>
      <c r="I205" s="65" t="s">
        <v>108</v>
      </c>
      <c r="J205" s="65">
        <v>124</v>
      </c>
      <c r="K205" s="21" t="s">
        <v>263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1"/>
        <v>263.81100000000004</v>
      </c>
      <c r="S205" s="65"/>
    </row>
    <row r="206" spans="1:19" x14ac:dyDescent="0.25">
      <c r="A206" s="224"/>
      <c r="B206" s="208"/>
      <c r="C206" s="224"/>
      <c r="D206" s="224"/>
      <c r="E206" s="224"/>
      <c r="F206" s="224"/>
      <c r="G206" s="224"/>
      <c r="H206" s="224"/>
      <c r="I206" s="65" t="s">
        <v>108</v>
      </c>
      <c r="J206" s="65">
        <v>124</v>
      </c>
      <c r="K206" s="21" t="s">
        <v>261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1"/>
        <v>2.2690000000000001</v>
      </c>
      <c r="S206" s="65"/>
    </row>
    <row r="207" spans="1:19" x14ac:dyDescent="0.25">
      <c r="A207" s="224"/>
      <c r="B207" s="208"/>
      <c r="C207" s="225"/>
      <c r="D207" s="225"/>
      <c r="E207" s="225"/>
      <c r="F207" s="224"/>
      <c r="G207" s="224"/>
      <c r="H207" s="224"/>
      <c r="I207" s="65" t="s">
        <v>56</v>
      </c>
      <c r="J207" s="65">
        <v>124</v>
      </c>
      <c r="K207" s="21" t="s">
        <v>262</v>
      </c>
      <c r="L207" s="11"/>
      <c r="M207" s="16"/>
      <c r="N207" s="46"/>
      <c r="O207" s="45"/>
      <c r="P207" s="16">
        <v>65.534000000000006</v>
      </c>
      <c r="Q207" s="16"/>
      <c r="R207" s="11">
        <f t="shared" si="11"/>
        <v>65.534000000000006</v>
      </c>
      <c r="S207" s="65"/>
    </row>
    <row r="208" spans="1:19" ht="15.75" customHeight="1" x14ac:dyDescent="0.25">
      <c r="A208" s="73"/>
      <c r="B208" s="73">
        <v>12</v>
      </c>
      <c r="C208" s="232" t="s">
        <v>91</v>
      </c>
      <c r="D208" s="233"/>
      <c r="E208" s="233"/>
      <c r="F208" s="233"/>
      <c r="G208" s="233"/>
      <c r="H208" s="233"/>
      <c r="I208" s="154"/>
      <c r="J208" s="67"/>
      <c r="K208" s="152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" si="12">SUM(L208:Q208)</f>
        <v>9535.9356999999982</v>
      </c>
      <c r="S208" s="67"/>
    </row>
    <row r="209" spans="1:19" x14ac:dyDescent="0.25">
      <c r="A209" s="281">
        <v>4</v>
      </c>
      <c r="B209" s="215" t="s">
        <v>291</v>
      </c>
      <c r="C209" s="213" t="s">
        <v>90</v>
      </c>
      <c r="D209" s="213" t="s">
        <v>88</v>
      </c>
      <c r="E209" s="213" t="s">
        <v>410</v>
      </c>
      <c r="F209" s="213" t="s">
        <v>136</v>
      </c>
      <c r="G209" s="213" t="s">
        <v>136</v>
      </c>
      <c r="H209" s="213" t="s">
        <v>315</v>
      </c>
      <c r="I209" s="1" t="s">
        <v>55</v>
      </c>
      <c r="J209" s="65" t="s">
        <v>276</v>
      </c>
      <c r="K209" s="21" t="s">
        <v>258</v>
      </c>
      <c r="L209" s="11"/>
      <c r="M209" s="12"/>
      <c r="N209" s="17"/>
      <c r="O209" s="12">
        <v>1.0580000000000001</v>
      </c>
      <c r="P209" s="12">
        <v>1.181</v>
      </c>
      <c r="Q209" s="17"/>
      <c r="R209" s="11">
        <f t="shared" ref="R209:R239" si="13">SUM(L209:P209)</f>
        <v>2.2389999999999999</v>
      </c>
      <c r="S209" s="65"/>
    </row>
    <row r="210" spans="1:19" ht="31.5" x14ac:dyDescent="0.25">
      <c r="A210" s="282"/>
      <c r="B210" s="216"/>
      <c r="C210" s="214"/>
      <c r="D210" s="214"/>
      <c r="E210" s="214"/>
      <c r="F210" s="214"/>
      <c r="G210" s="214"/>
      <c r="H210" s="214"/>
      <c r="I210" s="1" t="s">
        <v>257</v>
      </c>
      <c r="J210" s="65" t="s">
        <v>276</v>
      </c>
      <c r="K210" s="21" t="s">
        <v>258</v>
      </c>
      <c r="L210" s="11"/>
      <c r="M210" s="12"/>
      <c r="N210" s="17"/>
      <c r="O210" s="12"/>
      <c r="P210" s="17"/>
      <c r="Q210" s="17"/>
      <c r="R210" s="11">
        <f t="shared" si="13"/>
        <v>0</v>
      </c>
      <c r="S210" s="65"/>
    </row>
    <row r="211" spans="1:19" x14ac:dyDescent="0.25">
      <c r="A211" s="282"/>
      <c r="B211" s="216"/>
      <c r="C211" s="214"/>
      <c r="D211" s="214"/>
      <c r="E211" s="214"/>
      <c r="F211" s="214"/>
      <c r="G211" s="214"/>
      <c r="H211" s="214"/>
      <c r="I211" s="29" t="s">
        <v>108</v>
      </c>
      <c r="J211" s="64" t="s">
        <v>276</v>
      </c>
      <c r="K211" s="2" t="s">
        <v>258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x14ac:dyDescent="0.25">
      <c r="A212" s="282"/>
      <c r="B212" s="216"/>
      <c r="C212" s="214"/>
      <c r="D212" s="214"/>
      <c r="E212" s="214"/>
      <c r="F212" s="214"/>
      <c r="G212" s="214"/>
      <c r="H212" s="214"/>
      <c r="I212" s="29" t="s">
        <v>60</v>
      </c>
      <c r="J212" s="64" t="s">
        <v>276</v>
      </c>
      <c r="K212" s="2" t="s">
        <v>258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x14ac:dyDescent="0.25">
      <c r="A213" s="282"/>
      <c r="B213" s="216"/>
      <c r="C213" s="214"/>
      <c r="D213" s="214"/>
      <c r="E213" s="214"/>
      <c r="F213" s="214"/>
      <c r="G213" s="214"/>
      <c r="H213" s="214"/>
      <c r="I213" s="29" t="s">
        <v>56</v>
      </c>
      <c r="J213" s="64" t="s">
        <v>276</v>
      </c>
      <c r="K213" s="2" t="s">
        <v>253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x14ac:dyDescent="0.25">
      <c r="A214" s="282"/>
      <c r="B214" s="215" t="s">
        <v>292</v>
      </c>
      <c r="C214" s="214"/>
      <c r="D214" s="214"/>
      <c r="E214" s="214"/>
      <c r="F214" s="214"/>
      <c r="G214" s="214"/>
      <c r="H214" s="214"/>
      <c r="I214" s="29" t="s">
        <v>55</v>
      </c>
      <c r="J214" s="64" t="s">
        <v>276</v>
      </c>
      <c r="K214" s="2" t="s">
        <v>258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x14ac:dyDescent="0.25">
      <c r="A215" s="282"/>
      <c r="B215" s="216"/>
      <c r="C215" s="214"/>
      <c r="D215" s="214"/>
      <c r="E215" s="214"/>
      <c r="F215" s="214"/>
      <c r="G215" s="214"/>
      <c r="H215" s="214"/>
      <c r="I215" s="29" t="s">
        <v>108</v>
      </c>
      <c r="J215" s="64" t="s">
        <v>276</v>
      </c>
      <c r="K215" s="2" t="s">
        <v>258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ht="31.5" x14ac:dyDescent="0.25">
      <c r="A216" s="282"/>
      <c r="B216" s="216"/>
      <c r="C216" s="214"/>
      <c r="D216" s="214"/>
      <c r="E216" s="214"/>
      <c r="F216" s="214"/>
      <c r="G216" s="214"/>
      <c r="H216" s="214"/>
      <c r="I216" s="29" t="s">
        <v>257</v>
      </c>
      <c r="J216" s="64" t="s">
        <v>276</v>
      </c>
      <c r="K216" s="2" t="s">
        <v>258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x14ac:dyDescent="0.25">
      <c r="A217" s="282"/>
      <c r="B217" s="216"/>
      <c r="C217" s="214"/>
      <c r="D217" s="214"/>
      <c r="E217" s="214"/>
      <c r="F217" s="214"/>
      <c r="G217" s="214"/>
      <c r="H217" s="214"/>
      <c r="I217" s="29" t="s">
        <v>60</v>
      </c>
      <c r="J217" s="64" t="s">
        <v>276</v>
      </c>
      <c r="K217" s="2" t="s">
        <v>258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x14ac:dyDescent="0.25">
      <c r="A218" s="282"/>
      <c r="B218" s="216"/>
      <c r="C218" s="214"/>
      <c r="D218" s="214"/>
      <c r="E218" s="214"/>
      <c r="F218" s="214"/>
      <c r="G218" s="214"/>
      <c r="H218" s="214"/>
      <c r="I218" s="29" t="s">
        <v>108</v>
      </c>
      <c r="J218" s="64" t="s">
        <v>276</v>
      </c>
      <c r="K218" s="2" t="s">
        <v>253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x14ac:dyDescent="0.25">
      <c r="A219" s="282"/>
      <c r="B219" s="215" t="s">
        <v>446</v>
      </c>
      <c r="C219" s="214"/>
      <c r="D219" s="214"/>
      <c r="E219" s="214"/>
      <c r="F219" s="214"/>
      <c r="G219" s="214"/>
      <c r="H219" s="214"/>
      <c r="I219" s="29" t="s">
        <v>108</v>
      </c>
      <c r="J219" s="64" t="s">
        <v>276</v>
      </c>
      <c r="K219" s="2" t="s">
        <v>258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x14ac:dyDescent="0.25">
      <c r="A220" s="282"/>
      <c r="B220" s="216"/>
      <c r="C220" s="214"/>
      <c r="D220" s="214"/>
      <c r="E220" s="214"/>
      <c r="F220" s="214"/>
      <c r="G220" s="214"/>
      <c r="H220" s="214"/>
      <c r="I220" s="29" t="s">
        <v>55</v>
      </c>
      <c r="J220" s="64" t="s">
        <v>276</v>
      </c>
      <c r="K220" s="2" t="s">
        <v>258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x14ac:dyDescent="0.25">
      <c r="A221" s="282"/>
      <c r="B221" s="216"/>
      <c r="C221" s="214"/>
      <c r="D221" s="214"/>
      <c r="E221" s="214"/>
      <c r="F221" s="214"/>
      <c r="G221" s="214"/>
      <c r="H221" s="214"/>
      <c r="I221" s="29" t="s">
        <v>108</v>
      </c>
      <c r="J221" s="64" t="s">
        <v>276</v>
      </c>
      <c r="K221" s="2" t="s">
        <v>253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x14ac:dyDescent="0.25">
      <c r="A222" s="282"/>
      <c r="B222" s="215" t="s">
        <v>447</v>
      </c>
      <c r="C222" s="214"/>
      <c r="D222" s="214"/>
      <c r="E222" s="214"/>
      <c r="F222" s="214"/>
      <c r="G222" s="214"/>
      <c r="H222" s="214"/>
      <c r="I222" s="29" t="s">
        <v>55</v>
      </c>
      <c r="J222" s="64" t="s">
        <v>276</v>
      </c>
      <c r="K222" s="2" t="s">
        <v>258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ht="31.5" x14ac:dyDescent="0.25">
      <c r="A223" s="282"/>
      <c r="B223" s="216"/>
      <c r="C223" s="214"/>
      <c r="D223" s="214"/>
      <c r="E223" s="214"/>
      <c r="F223" s="214"/>
      <c r="G223" s="214"/>
      <c r="H223" s="214"/>
      <c r="I223" s="29" t="s">
        <v>257</v>
      </c>
      <c r="J223" s="64" t="s">
        <v>276</v>
      </c>
      <c r="K223" s="2" t="s">
        <v>258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x14ac:dyDescent="0.25">
      <c r="A224" s="282"/>
      <c r="B224" s="216"/>
      <c r="C224" s="214"/>
      <c r="D224" s="214"/>
      <c r="E224" s="214"/>
      <c r="F224" s="214"/>
      <c r="G224" s="214"/>
      <c r="H224" s="214"/>
      <c r="I224" s="29" t="s">
        <v>60</v>
      </c>
      <c r="J224" s="64" t="s">
        <v>276</v>
      </c>
      <c r="K224" s="2" t="s">
        <v>258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x14ac:dyDescent="0.25">
      <c r="A225" s="282"/>
      <c r="B225" s="216"/>
      <c r="C225" s="214"/>
      <c r="D225" s="214"/>
      <c r="E225" s="214"/>
      <c r="F225" s="214"/>
      <c r="G225" s="214"/>
      <c r="H225" s="214"/>
      <c r="I225" s="29" t="s">
        <v>108</v>
      </c>
      <c r="J225" s="64" t="s">
        <v>276</v>
      </c>
      <c r="K225" s="2" t="s">
        <v>258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x14ac:dyDescent="0.25">
      <c r="A226" s="282"/>
      <c r="B226" s="216"/>
      <c r="C226" s="214"/>
      <c r="D226" s="214"/>
      <c r="E226" s="214"/>
      <c r="F226" s="214"/>
      <c r="G226" s="214"/>
      <c r="H226" s="214"/>
      <c r="I226" s="29" t="s">
        <v>108</v>
      </c>
      <c r="J226" s="64" t="s">
        <v>276</v>
      </c>
      <c r="K226" s="2" t="s">
        <v>253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x14ac:dyDescent="0.25">
      <c r="A227" s="282"/>
      <c r="B227" s="215" t="s">
        <v>448</v>
      </c>
      <c r="C227" s="214"/>
      <c r="D227" s="214"/>
      <c r="E227" s="214"/>
      <c r="F227" s="214"/>
      <c r="G227" s="214"/>
      <c r="H227" s="214"/>
      <c r="I227" s="29" t="s">
        <v>55</v>
      </c>
      <c r="J227" s="64" t="s">
        <v>276</v>
      </c>
      <c r="K227" s="2" t="s">
        <v>258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x14ac:dyDescent="0.25">
      <c r="A228" s="282"/>
      <c r="B228" s="216"/>
      <c r="C228" s="214"/>
      <c r="D228" s="214"/>
      <c r="E228" s="214"/>
      <c r="F228" s="214"/>
      <c r="G228" s="214"/>
      <c r="H228" s="214"/>
      <c r="I228" s="29" t="s">
        <v>108</v>
      </c>
      <c r="J228" s="64" t="s">
        <v>276</v>
      </c>
      <c r="K228" s="2" t="s">
        <v>258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ht="31.5" x14ac:dyDescent="0.25">
      <c r="A229" s="282"/>
      <c r="B229" s="216"/>
      <c r="C229" s="214"/>
      <c r="D229" s="214"/>
      <c r="E229" s="214"/>
      <c r="F229" s="214"/>
      <c r="G229" s="214"/>
      <c r="H229" s="214"/>
      <c r="I229" s="29" t="s">
        <v>257</v>
      </c>
      <c r="J229" s="64" t="s">
        <v>276</v>
      </c>
      <c r="K229" s="2" t="s">
        <v>258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x14ac:dyDescent="0.25">
      <c r="A230" s="282"/>
      <c r="B230" s="216"/>
      <c r="C230" s="214"/>
      <c r="D230" s="214"/>
      <c r="E230" s="214"/>
      <c r="F230" s="214"/>
      <c r="G230" s="214"/>
      <c r="H230" s="214"/>
      <c r="I230" s="29" t="s">
        <v>60</v>
      </c>
      <c r="J230" s="64" t="s">
        <v>276</v>
      </c>
      <c r="K230" s="2" t="s">
        <v>258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x14ac:dyDescent="0.25">
      <c r="A231" s="282"/>
      <c r="B231" s="216"/>
      <c r="C231" s="214"/>
      <c r="D231" s="214"/>
      <c r="E231" s="214"/>
      <c r="F231" s="214"/>
      <c r="G231" s="214"/>
      <c r="H231" s="214"/>
      <c r="I231" s="29" t="s">
        <v>108</v>
      </c>
      <c r="J231" s="64" t="s">
        <v>276</v>
      </c>
      <c r="K231" s="2" t="s">
        <v>253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x14ac:dyDescent="0.25">
      <c r="A232" s="282"/>
      <c r="B232" s="215" t="s">
        <v>449</v>
      </c>
      <c r="C232" s="214"/>
      <c r="D232" s="214"/>
      <c r="E232" s="214"/>
      <c r="F232" s="214"/>
      <c r="G232" s="214"/>
      <c r="H232" s="214"/>
      <c r="I232" s="29" t="s">
        <v>55</v>
      </c>
      <c r="J232" s="64" t="s">
        <v>276</v>
      </c>
      <c r="K232" s="2" t="s">
        <v>258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x14ac:dyDescent="0.25">
      <c r="A233" s="282"/>
      <c r="B233" s="216"/>
      <c r="C233" s="214"/>
      <c r="D233" s="214"/>
      <c r="E233" s="214"/>
      <c r="F233" s="214"/>
      <c r="G233" s="214"/>
      <c r="H233" s="214"/>
      <c r="I233" s="29" t="s">
        <v>108</v>
      </c>
      <c r="J233" s="64" t="s">
        <v>276</v>
      </c>
      <c r="K233" s="2" t="s">
        <v>258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ht="31.5" x14ac:dyDescent="0.25">
      <c r="A234" s="282"/>
      <c r="B234" s="216"/>
      <c r="C234" s="214"/>
      <c r="D234" s="214"/>
      <c r="E234" s="214"/>
      <c r="F234" s="214"/>
      <c r="G234" s="214"/>
      <c r="H234" s="214"/>
      <c r="I234" s="29" t="s">
        <v>257</v>
      </c>
      <c r="J234" s="64" t="s">
        <v>276</v>
      </c>
      <c r="K234" s="2" t="s">
        <v>258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x14ac:dyDescent="0.25">
      <c r="A235" s="282"/>
      <c r="B235" s="216"/>
      <c r="C235" s="214"/>
      <c r="D235" s="214"/>
      <c r="E235" s="214"/>
      <c r="F235" s="214"/>
      <c r="G235" s="214"/>
      <c r="H235" s="214"/>
      <c r="I235" s="29" t="s">
        <v>60</v>
      </c>
      <c r="J235" s="64" t="s">
        <v>276</v>
      </c>
      <c r="K235" s="2" t="s">
        <v>258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x14ac:dyDescent="0.25">
      <c r="A236" s="282"/>
      <c r="B236" s="216"/>
      <c r="C236" s="214"/>
      <c r="D236" s="214"/>
      <c r="E236" s="214"/>
      <c r="F236" s="214"/>
      <c r="G236" s="214"/>
      <c r="H236" s="214"/>
      <c r="I236" s="29" t="s">
        <v>108</v>
      </c>
      <c r="J236" s="64" t="s">
        <v>276</v>
      </c>
      <c r="K236" s="2" t="s">
        <v>253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x14ac:dyDescent="0.25">
      <c r="A237" s="282"/>
      <c r="B237" s="215" t="s">
        <v>450</v>
      </c>
      <c r="C237" s="214"/>
      <c r="D237" s="214"/>
      <c r="E237" s="214"/>
      <c r="F237" s="214"/>
      <c r="G237" s="214"/>
      <c r="H237" s="214"/>
      <c r="I237" s="29" t="s">
        <v>55</v>
      </c>
      <c r="J237" s="64" t="s">
        <v>276</v>
      </c>
      <c r="K237" s="2" t="s">
        <v>258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x14ac:dyDescent="0.25">
      <c r="A238" s="282"/>
      <c r="B238" s="216"/>
      <c r="C238" s="214"/>
      <c r="D238" s="214"/>
      <c r="E238" s="214"/>
      <c r="F238" s="214"/>
      <c r="G238" s="214"/>
      <c r="H238" s="214"/>
      <c r="I238" s="29" t="s">
        <v>108</v>
      </c>
      <c r="J238" s="64" t="s">
        <v>276</v>
      </c>
      <c r="K238" s="2" t="s">
        <v>258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ht="31.5" x14ac:dyDescent="0.25">
      <c r="A239" s="282"/>
      <c r="B239" s="216"/>
      <c r="C239" s="214"/>
      <c r="D239" s="214"/>
      <c r="E239" s="214"/>
      <c r="F239" s="214"/>
      <c r="G239" s="214"/>
      <c r="H239" s="214"/>
      <c r="I239" s="29" t="s">
        <v>257</v>
      </c>
      <c r="J239" s="64" t="s">
        <v>276</v>
      </c>
      <c r="K239" s="2" t="s">
        <v>258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x14ac:dyDescent="0.25">
      <c r="A240" s="282"/>
      <c r="B240" s="216"/>
      <c r="C240" s="214"/>
      <c r="D240" s="214"/>
      <c r="E240" s="214"/>
      <c r="F240" s="214"/>
      <c r="G240" s="214"/>
      <c r="H240" s="214"/>
      <c r="I240" s="29" t="s">
        <v>60</v>
      </c>
      <c r="J240" s="64" t="s">
        <v>276</v>
      </c>
      <c r="K240" s="2" t="s">
        <v>258</v>
      </c>
      <c r="L240" s="17"/>
      <c r="M240" s="12"/>
      <c r="N240" s="12"/>
      <c r="O240" s="12"/>
      <c r="P240" s="17"/>
      <c r="Q240" s="17"/>
      <c r="R240" s="17">
        <f t="shared" ref="R240:R261" si="14">SUM(L240:P240)</f>
        <v>0</v>
      </c>
      <c r="S240" s="64"/>
    </row>
    <row r="241" spans="1:19" x14ac:dyDescent="0.25">
      <c r="A241" s="282"/>
      <c r="B241" s="216"/>
      <c r="C241" s="214"/>
      <c r="D241" s="214"/>
      <c r="E241" s="214"/>
      <c r="F241" s="214"/>
      <c r="G241" s="214"/>
      <c r="H241" s="214"/>
      <c r="I241" s="29" t="s">
        <v>108</v>
      </c>
      <c r="J241" s="64" t="s">
        <v>276</v>
      </c>
      <c r="K241" s="2" t="s">
        <v>253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x14ac:dyDescent="0.25">
      <c r="A242" s="282"/>
      <c r="B242" s="215" t="s">
        <v>451</v>
      </c>
      <c r="C242" s="214"/>
      <c r="D242" s="214"/>
      <c r="E242" s="214"/>
      <c r="F242" s="214"/>
      <c r="G242" s="214"/>
      <c r="H242" s="214"/>
      <c r="I242" s="29" t="s">
        <v>55</v>
      </c>
      <c r="J242" s="64" t="s">
        <v>276</v>
      </c>
      <c r="K242" s="2" t="s">
        <v>258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x14ac:dyDescent="0.25">
      <c r="A243" s="282"/>
      <c r="B243" s="216"/>
      <c r="C243" s="214"/>
      <c r="D243" s="214"/>
      <c r="E243" s="214"/>
      <c r="F243" s="214"/>
      <c r="G243" s="214"/>
      <c r="H243" s="214"/>
      <c r="I243" s="29" t="s">
        <v>108</v>
      </c>
      <c r="J243" s="64" t="s">
        <v>276</v>
      </c>
      <c r="K243" s="2" t="s">
        <v>258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ht="31.5" x14ac:dyDescent="0.25">
      <c r="A244" s="282"/>
      <c r="B244" s="216"/>
      <c r="C244" s="214"/>
      <c r="D244" s="214"/>
      <c r="E244" s="214"/>
      <c r="F244" s="214"/>
      <c r="G244" s="214"/>
      <c r="H244" s="214"/>
      <c r="I244" s="29" t="s">
        <v>257</v>
      </c>
      <c r="J244" s="64" t="s">
        <v>276</v>
      </c>
      <c r="K244" s="2" t="s">
        <v>258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x14ac:dyDescent="0.25">
      <c r="A245" s="282"/>
      <c r="B245" s="216"/>
      <c r="C245" s="214"/>
      <c r="D245" s="214"/>
      <c r="E245" s="214"/>
      <c r="F245" s="214"/>
      <c r="G245" s="214"/>
      <c r="H245" s="214"/>
      <c r="I245" s="29" t="s">
        <v>60</v>
      </c>
      <c r="J245" s="64" t="s">
        <v>276</v>
      </c>
      <c r="K245" s="2" t="s">
        <v>258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x14ac:dyDescent="0.25">
      <c r="A246" s="282"/>
      <c r="B246" s="216"/>
      <c r="C246" s="214"/>
      <c r="D246" s="214"/>
      <c r="E246" s="214"/>
      <c r="F246" s="214"/>
      <c r="G246" s="214"/>
      <c r="H246" s="214"/>
      <c r="I246" s="29" t="s">
        <v>108</v>
      </c>
      <c r="J246" s="64" t="s">
        <v>276</v>
      </c>
      <c r="K246" s="2" t="s">
        <v>253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x14ac:dyDescent="0.25">
      <c r="A247" s="282"/>
      <c r="B247" s="215" t="s">
        <v>452</v>
      </c>
      <c r="C247" s="214"/>
      <c r="D247" s="214"/>
      <c r="E247" s="214"/>
      <c r="F247" s="214"/>
      <c r="G247" s="214"/>
      <c r="H247" s="214"/>
      <c r="I247" s="29" t="s">
        <v>55</v>
      </c>
      <c r="J247" s="64" t="s">
        <v>276</v>
      </c>
      <c r="K247" s="2" t="s">
        <v>258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x14ac:dyDescent="0.25">
      <c r="A248" s="282"/>
      <c r="B248" s="216"/>
      <c r="C248" s="214"/>
      <c r="D248" s="214"/>
      <c r="E248" s="214"/>
      <c r="F248" s="214"/>
      <c r="G248" s="214"/>
      <c r="H248" s="214"/>
      <c r="I248" s="29" t="s">
        <v>108</v>
      </c>
      <c r="J248" s="64" t="s">
        <v>276</v>
      </c>
      <c r="K248" s="2" t="s">
        <v>258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ht="31.5" x14ac:dyDescent="0.25">
      <c r="A249" s="282"/>
      <c r="B249" s="216"/>
      <c r="C249" s="214"/>
      <c r="D249" s="214"/>
      <c r="E249" s="214"/>
      <c r="F249" s="214"/>
      <c r="G249" s="214"/>
      <c r="H249" s="214"/>
      <c r="I249" s="29" t="s">
        <v>257</v>
      </c>
      <c r="J249" s="64" t="s">
        <v>276</v>
      </c>
      <c r="K249" s="2" t="s">
        <v>258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x14ac:dyDescent="0.25">
      <c r="A250" s="282"/>
      <c r="B250" s="216"/>
      <c r="C250" s="214"/>
      <c r="D250" s="214"/>
      <c r="E250" s="214"/>
      <c r="F250" s="214"/>
      <c r="G250" s="214"/>
      <c r="H250" s="214"/>
      <c r="I250" s="29" t="s">
        <v>60</v>
      </c>
      <c r="J250" s="64" t="s">
        <v>276</v>
      </c>
      <c r="K250" s="2" t="s">
        <v>258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x14ac:dyDescent="0.25">
      <c r="A251" s="282"/>
      <c r="B251" s="216"/>
      <c r="C251" s="214"/>
      <c r="D251" s="214"/>
      <c r="E251" s="214"/>
      <c r="F251" s="214"/>
      <c r="G251" s="214"/>
      <c r="H251" s="214"/>
      <c r="I251" s="29" t="s">
        <v>108</v>
      </c>
      <c r="J251" s="64" t="s">
        <v>276</v>
      </c>
      <c r="K251" s="2" t="s">
        <v>253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x14ac:dyDescent="0.25">
      <c r="A252" s="282"/>
      <c r="B252" s="215" t="s">
        <v>453</v>
      </c>
      <c r="C252" s="214"/>
      <c r="D252" s="214"/>
      <c r="E252" s="214"/>
      <c r="F252" s="214"/>
      <c r="G252" s="214"/>
      <c r="H252" s="214"/>
      <c r="I252" s="29" t="s">
        <v>55</v>
      </c>
      <c r="J252" s="64" t="s">
        <v>276</v>
      </c>
      <c r="K252" s="2" t="s">
        <v>258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x14ac:dyDescent="0.25">
      <c r="A253" s="282"/>
      <c r="B253" s="216"/>
      <c r="C253" s="214"/>
      <c r="D253" s="214"/>
      <c r="E253" s="214"/>
      <c r="F253" s="214"/>
      <c r="G253" s="214"/>
      <c r="H253" s="214"/>
      <c r="I253" s="29" t="s">
        <v>108</v>
      </c>
      <c r="J253" s="64" t="s">
        <v>276</v>
      </c>
      <c r="K253" s="2" t="s">
        <v>258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ht="31.5" x14ac:dyDescent="0.25">
      <c r="A254" s="282"/>
      <c r="B254" s="216"/>
      <c r="C254" s="214"/>
      <c r="D254" s="214"/>
      <c r="E254" s="214"/>
      <c r="F254" s="214"/>
      <c r="G254" s="214"/>
      <c r="H254" s="214"/>
      <c r="I254" s="29" t="s">
        <v>257</v>
      </c>
      <c r="J254" s="64" t="s">
        <v>276</v>
      </c>
      <c r="K254" s="2" t="s">
        <v>258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x14ac:dyDescent="0.25">
      <c r="A255" s="282"/>
      <c r="B255" s="216"/>
      <c r="C255" s="214"/>
      <c r="D255" s="214"/>
      <c r="E255" s="214"/>
      <c r="F255" s="214"/>
      <c r="G255" s="214"/>
      <c r="H255" s="214"/>
      <c r="I255" s="29" t="s">
        <v>60</v>
      </c>
      <c r="J255" s="64" t="s">
        <v>276</v>
      </c>
      <c r="K255" s="2" t="s">
        <v>258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x14ac:dyDescent="0.25">
      <c r="A256" s="282"/>
      <c r="B256" s="216"/>
      <c r="C256" s="214"/>
      <c r="D256" s="214"/>
      <c r="E256" s="214"/>
      <c r="F256" s="214"/>
      <c r="G256" s="214"/>
      <c r="H256" s="214"/>
      <c r="I256" s="29" t="s">
        <v>108</v>
      </c>
      <c r="J256" s="64" t="s">
        <v>276</v>
      </c>
      <c r="K256" s="2" t="s">
        <v>253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x14ac:dyDescent="0.25">
      <c r="A257" s="282"/>
      <c r="B257" s="216"/>
      <c r="C257" s="214"/>
      <c r="D257" s="214"/>
      <c r="E257" s="214"/>
      <c r="F257" s="214"/>
      <c r="G257" s="214"/>
      <c r="H257" s="214"/>
      <c r="I257" s="29" t="s">
        <v>108</v>
      </c>
      <c r="J257" s="64" t="s">
        <v>276</v>
      </c>
      <c r="K257" s="2" t="s">
        <v>277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x14ac:dyDescent="0.25">
      <c r="A258" s="282"/>
      <c r="B258" s="216"/>
      <c r="C258" s="214"/>
      <c r="D258" s="214"/>
      <c r="E258" s="214"/>
      <c r="F258" s="214"/>
      <c r="G258" s="214"/>
      <c r="H258" s="214"/>
      <c r="I258" s="29" t="s">
        <v>60</v>
      </c>
      <c r="J258" s="64" t="s">
        <v>276</v>
      </c>
      <c r="K258" s="2" t="s">
        <v>277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x14ac:dyDescent="0.25">
      <c r="A259" s="282"/>
      <c r="B259" s="216"/>
      <c r="C259" s="214"/>
      <c r="D259" s="214"/>
      <c r="E259" s="214"/>
      <c r="F259" s="214"/>
      <c r="G259" s="214"/>
      <c r="H259" s="214"/>
      <c r="I259" s="29" t="s">
        <v>60</v>
      </c>
      <c r="J259" s="64" t="s">
        <v>276</v>
      </c>
      <c r="K259" s="2" t="s">
        <v>278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x14ac:dyDescent="0.25">
      <c r="A260" s="283"/>
      <c r="B260" s="235"/>
      <c r="C260" s="231"/>
      <c r="D260" s="231"/>
      <c r="E260" s="231"/>
      <c r="F260" s="231"/>
      <c r="G260" s="231"/>
      <c r="H260" s="231"/>
      <c r="I260" s="28"/>
      <c r="J260" s="64"/>
      <c r="K260" s="2"/>
      <c r="L260" s="17"/>
      <c r="M260" s="17"/>
      <c r="N260" s="17"/>
      <c r="O260" s="12"/>
      <c r="P260" s="17"/>
      <c r="Q260" s="17"/>
      <c r="R260" s="17">
        <f t="shared" si="14"/>
        <v>0</v>
      </c>
      <c r="S260" s="64"/>
    </row>
    <row r="261" spans="1:19" x14ac:dyDescent="0.25">
      <c r="A261" s="116"/>
      <c r="B261" s="24">
        <v>10</v>
      </c>
      <c r="C261" s="220" t="s">
        <v>91</v>
      </c>
      <c r="D261" s="220"/>
      <c r="E261" s="220"/>
      <c r="F261" s="220"/>
      <c r="G261" s="220"/>
      <c r="H261" s="220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78.75" x14ac:dyDescent="0.25">
      <c r="A262" s="107">
        <v>5</v>
      </c>
      <c r="B262" s="105" t="s">
        <v>294</v>
      </c>
      <c r="C262" s="213" t="s">
        <v>90</v>
      </c>
      <c r="D262" s="213" t="s">
        <v>88</v>
      </c>
      <c r="E262" s="213" t="s">
        <v>474</v>
      </c>
      <c r="F262" s="213" t="s">
        <v>299</v>
      </c>
      <c r="G262" s="213" t="s">
        <v>300</v>
      </c>
      <c r="H262" s="213" t="s">
        <v>301</v>
      </c>
      <c r="I262" s="64" t="s">
        <v>55</v>
      </c>
      <c r="J262" s="64">
        <v>261</v>
      </c>
      <c r="K262" s="2" t="s">
        <v>241</v>
      </c>
      <c r="L262" s="16"/>
      <c r="M262" s="16"/>
      <c r="N262" s="16"/>
      <c r="O262" s="16"/>
      <c r="P262" s="16"/>
      <c r="Q262" s="16"/>
      <c r="R262" s="17">
        <f>SUM(L262:Q262)</f>
        <v>0</v>
      </c>
      <c r="S262" s="64"/>
    </row>
    <row r="263" spans="1:19" ht="94.5" x14ac:dyDescent="0.25">
      <c r="A263" s="24"/>
      <c r="B263" s="93" t="s">
        <v>482</v>
      </c>
      <c r="C263" s="214"/>
      <c r="D263" s="214"/>
      <c r="E263" s="214"/>
      <c r="F263" s="214"/>
      <c r="G263" s="214"/>
      <c r="H263" s="214"/>
      <c r="I263" s="64" t="s">
        <v>289</v>
      </c>
      <c r="J263" s="64"/>
      <c r="K263" s="2"/>
      <c r="L263" s="17"/>
      <c r="M263" s="17"/>
      <c r="N263" s="17"/>
      <c r="O263" s="16"/>
      <c r="P263" s="16">
        <v>102.3</v>
      </c>
      <c r="Q263" s="17"/>
      <c r="R263" s="17">
        <f t="shared" ref="R263:R277" si="15">SUM(L263:Q263)</f>
        <v>102.3</v>
      </c>
      <c r="S263" s="64"/>
    </row>
    <row r="264" spans="1:19" ht="94.5" x14ac:dyDescent="0.25">
      <c r="A264" s="24"/>
      <c r="B264" s="93" t="s">
        <v>483</v>
      </c>
      <c r="C264" s="214"/>
      <c r="D264" s="214"/>
      <c r="E264" s="214"/>
      <c r="F264" s="214"/>
      <c r="G264" s="214"/>
      <c r="H264" s="214"/>
      <c r="I264" s="64" t="s">
        <v>289</v>
      </c>
      <c r="J264" s="64"/>
      <c r="K264" s="2"/>
      <c r="L264" s="17"/>
      <c r="M264" s="17"/>
      <c r="N264" s="17"/>
      <c r="O264" s="16"/>
      <c r="P264" s="16">
        <v>81.698999999999998</v>
      </c>
      <c r="Q264" s="17"/>
      <c r="R264" s="17">
        <f t="shared" si="15"/>
        <v>81.698999999999998</v>
      </c>
      <c r="S264" s="64"/>
    </row>
    <row r="265" spans="1:19" ht="94.5" x14ac:dyDescent="0.25">
      <c r="A265" s="24"/>
      <c r="B265" s="93" t="s">
        <v>484</v>
      </c>
      <c r="C265" s="214"/>
      <c r="D265" s="214"/>
      <c r="E265" s="214"/>
      <c r="F265" s="214"/>
      <c r="G265" s="214"/>
      <c r="H265" s="214"/>
      <c r="I265" s="64" t="s">
        <v>289</v>
      </c>
      <c r="J265" s="64"/>
      <c r="K265" s="2"/>
      <c r="L265" s="17"/>
      <c r="M265" s="17"/>
      <c r="N265" s="17"/>
      <c r="O265" s="16"/>
      <c r="P265" s="16">
        <v>53.561999999999998</v>
      </c>
      <c r="Q265" s="17"/>
      <c r="R265" s="17">
        <f t="shared" si="15"/>
        <v>53.561999999999998</v>
      </c>
      <c r="S265" s="64"/>
    </row>
    <row r="266" spans="1:19" ht="94.5" x14ac:dyDescent="0.25">
      <c r="A266" s="24"/>
      <c r="B266" s="93" t="s">
        <v>485</v>
      </c>
      <c r="C266" s="214"/>
      <c r="D266" s="214"/>
      <c r="E266" s="214"/>
      <c r="F266" s="214"/>
      <c r="G266" s="214"/>
      <c r="H266" s="214"/>
      <c r="I266" s="64" t="s">
        <v>289</v>
      </c>
      <c r="J266" s="64"/>
      <c r="K266" s="2"/>
      <c r="L266" s="17"/>
      <c r="M266" s="17"/>
      <c r="N266" s="17"/>
      <c r="O266" s="16"/>
      <c r="P266" s="16">
        <v>61</v>
      </c>
      <c r="Q266" s="17"/>
      <c r="R266" s="17">
        <f t="shared" si="15"/>
        <v>61</v>
      </c>
      <c r="S266" s="64"/>
    </row>
    <row r="267" spans="1:19" ht="94.5" x14ac:dyDescent="0.25">
      <c r="A267" s="24"/>
      <c r="B267" s="29" t="s">
        <v>486</v>
      </c>
      <c r="C267" s="214"/>
      <c r="D267" s="214"/>
      <c r="E267" s="214"/>
      <c r="F267" s="214"/>
      <c r="G267" s="214"/>
      <c r="H267" s="214"/>
      <c r="I267" s="64" t="s">
        <v>289</v>
      </c>
      <c r="J267" s="64"/>
      <c r="K267" s="2"/>
      <c r="L267" s="17"/>
      <c r="M267" s="17"/>
      <c r="N267" s="17"/>
      <c r="O267" s="16"/>
      <c r="P267" s="16">
        <v>111.005</v>
      </c>
      <c r="Q267" s="17"/>
      <c r="R267" s="17">
        <f t="shared" si="15"/>
        <v>111.005</v>
      </c>
      <c r="S267" s="64"/>
    </row>
    <row r="268" spans="1:19" ht="94.5" x14ac:dyDescent="0.25">
      <c r="A268" s="24"/>
      <c r="B268" s="93" t="s">
        <v>487</v>
      </c>
      <c r="C268" s="214"/>
      <c r="D268" s="214"/>
      <c r="E268" s="214"/>
      <c r="F268" s="214"/>
      <c r="G268" s="214"/>
      <c r="H268" s="214"/>
      <c r="I268" s="64" t="s">
        <v>289</v>
      </c>
      <c r="J268" s="64"/>
      <c r="K268" s="2"/>
      <c r="L268" s="17"/>
      <c r="M268" s="17"/>
      <c r="N268" s="17"/>
      <c r="O268" s="16"/>
      <c r="P268" s="16">
        <v>143.43199999999999</v>
      </c>
      <c r="Q268" s="17"/>
      <c r="R268" s="17">
        <f t="shared" si="15"/>
        <v>143.43199999999999</v>
      </c>
      <c r="S268" s="64"/>
    </row>
    <row r="269" spans="1:19" ht="94.5" x14ac:dyDescent="0.25">
      <c r="A269" s="24"/>
      <c r="B269" s="93" t="s">
        <v>488</v>
      </c>
      <c r="C269" s="214"/>
      <c r="D269" s="214"/>
      <c r="E269" s="214"/>
      <c r="F269" s="214"/>
      <c r="G269" s="214"/>
      <c r="H269" s="214"/>
      <c r="I269" s="64" t="s">
        <v>289</v>
      </c>
      <c r="J269" s="64"/>
      <c r="K269" s="2"/>
      <c r="L269" s="17"/>
      <c r="M269" s="17"/>
      <c r="N269" s="17"/>
      <c r="O269" s="16"/>
      <c r="P269" s="16">
        <v>132.33799999999999</v>
      </c>
      <c r="Q269" s="17"/>
      <c r="R269" s="17">
        <f t="shared" si="15"/>
        <v>132.33799999999999</v>
      </c>
      <c r="S269" s="64"/>
    </row>
    <row r="270" spans="1:19" ht="94.5" x14ac:dyDescent="0.25">
      <c r="A270" s="24"/>
      <c r="B270" s="93" t="s">
        <v>489</v>
      </c>
      <c r="C270" s="214"/>
      <c r="D270" s="214"/>
      <c r="E270" s="214"/>
      <c r="F270" s="214"/>
      <c r="G270" s="214"/>
      <c r="H270" s="214"/>
      <c r="I270" s="64" t="s">
        <v>289</v>
      </c>
      <c r="J270" s="64"/>
      <c r="K270" s="2"/>
      <c r="L270" s="17"/>
      <c r="M270" s="17"/>
      <c r="N270" s="17"/>
      <c r="O270" s="16"/>
      <c r="P270" s="16">
        <v>138.358</v>
      </c>
      <c r="Q270" s="17"/>
      <c r="R270" s="17">
        <f t="shared" si="15"/>
        <v>138.358</v>
      </c>
      <c r="S270" s="64"/>
    </row>
    <row r="271" spans="1:19" ht="94.5" x14ac:dyDescent="0.25">
      <c r="A271" s="24"/>
      <c r="B271" s="93" t="s">
        <v>490</v>
      </c>
      <c r="C271" s="214"/>
      <c r="D271" s="214"/>
      <c r="E271" s="214"/>
      <c r="F271" s="214"/>
      <c r="G271" s="214"/>
      <c r="H271" s="214"/>
      <c r="I271" s="64" t="s">
        <v>289</v>
      </c>
      <c r="J271" s="64"/>
      <c r="K271" s="2"/>
      <c r="L271" s="17"/>
      <c r="M271" s="17"/>
      <c r="N271" s="17"/>
      <c r="O271" s="16"/>
      <c r="P271" s="16">
        <v>62.753999999999998</v>
      </c>
      <c r="Q271" s="17"/>
      <c r="R271" s="17">
        <f t="shared" si="15"/>
        <v>62.753999999999998</v>
      </c>
      <c r="S271" s="64"/>
    </row>
    <row r="272" spans="1:19" ht="94.5" x14ac:dyDescent="0.25">
      <c r="A272" s="24"/>
      <c r="B272" s="93" t="s">
        <v>491</v>
      </c>
      <c r="C272" s="214"/>
      <c r="D272" s="214"/>
      <c r="E272" s="214"/>
      <c r="F272" s="214"/>
      <c r="G272" s="214"/>
      <c r="H272" s="214"/>
      <c r="I272" s="64" t="s">
        <v>289</v>
      </c>
      <c r="J272" s="64"/>
      <c r="K272" s="2"/>
      <c r="L272" s="17"/>
      <c r="M272" s="17"/>
      <c r="N272" s="17"/>
      <c r="O272" s="16"/>
      <c r="P272" s="16">
        <v>38.259</v>
      </c>
      <c r="Q272" s="17"/>
      <c r="R272" s="17">
        <f t="shared" si="15"/>
        <v>38.259</v>
      </c>
      <c r="S272" s="64"/>
    </row>
    <row r="273" spans="1:19" ht="94.5" x14ac:dyDescent="0.25">
      <c r="A273" s="24"/>
      <c r="B273" s="93" t="s">
        <v>492</v>
      </c>
      <c r="C273" s="214"/>
      <c r="D273" s="214"/>
      <c r="E273" s="214"/>
      <c r="F273" s="214"/>
      <c r="G273" s="214"/>
      <c r="H273" s="214"/>
      <c r="I273" s="64" t="s">
        <v>289</v>
      </c>
      <c r="J273" s="64"/>
      <c r="K273" s="2"/>
      <c r="L273" s="17"/>
      <c r="M273" s="17"/>
      <c r="N273" s="17"/>
      <c r="O273" s="16"/>
      <c r="P273" s="16">
        <v>38.259</v>
      </c>
      <c r="Q273" s="17"/>
      <c r="R273" s="17">
        <f t="shared" si="15"/>
        <v>38.259</v>
      </c>
      <c r="S273" s="64"/>
    </row>
    <row r="274" spans="1:19" x14ac:dyDescent="0.25">
      <c r="A274" s="24"/>
      <c r="B274" s="110" t="s">
        <v>295</v>
      </c>
      <c r="C274" s="114"/>
      <c r="D274" s="214"/>
      <c r="E274" s="214"/>
      <c r="F274" s="214"/>
      <c r="G274" s="214"/>
      <c r="H274" s="214"/>
      <c r="I274" s="40"/>
      <c r="J274" s="64"/>
      <c r="K274" s="2"/>
      <c r="L274" s="17"/>
      <c r="M274" s="17"/>
      <c r="N274" s="17"/>
      <c r="O274" s="16"/>
      <c r="P274" s="17"/>
      <c r="Q274" s="17"/>
      <c r="R274" s="17">
        <f t="shared" si="15"/>
        <v>0</v>
      </c>
      <c r="S274" s="64"/>
    </row>
    <row r="275" spans="1:19" ht="47.25" x14ac:dyDescent="0.25">
      <c r="A275" s="24"/>
      <c r="B275" s="110" t="s">
        <v>479</v>
      </c>
      <c r="C275" s="115" t="s">
        <v>357</v>
      </c>
      <c r="D275" s="214"/>
      <c r="E275" s="214"/>
      <c r="F275" s="214"/>
      <c r="G275" s="214"/>
      <c r="H275" s="214"/>
      <c r="I275" s="40"/>
      <c r="J275" s="64"/>
      <c r="K275" s="2"/>
      <c r="L275" s="17"/>
      <c r="M275" s="17"/>
      <c r="N275" s="17"/>
      <c r="O275" s="16"/>
      <c r="P275" s="17"/>
      <c r="Q275" s="17"/>
      <c r="R275" s="17">
        <f t="shared" si="15"/>
        <v>0</v>
      </c>
      <c r="S275" s="64"/>
    </row>
    <row r="276" spans="1:19" s="52" customFormat="1" ht="47.25" x14ac:dyDescent="0.25">
      <c r="A276" s="93"/>
      <c r="B276" s="110" t="s">
        <v>480</v>
      </c>
      <c r="C276" s="115" t="s">
        <v>357</v>
      </c>
      <c r="D276" s="214"/>
      <c r="E276" s="214"/>
      <c r="F276" s="214"/>
      <c r="G276" s="214"/>
      <c r="H276" s="214"/>
      <c r="I276" s="93"/>
      <c r="J276" s="93"/>
      <c r="K276" s="94"/>
      <c r="L276" s="95"/>
      <c r="M276" s="95"/>
      <c r="N276" s="95"/>
      <c r="O276" s="16"/>
      <c r="P276" s="95"/>
      <c r="Q276" s="95"/>
      <c r="R276" s="17">
        <f t="shared" si="15"/>
        <v>0</v>
      </c>
      <c r="S276" s="93"/>
    </row>
    <row r="277" spans="1:19" s="52" customFormat="1" ht="47.25" x14ac:dyDescent="0.25">
      <c r="A277" s="93"/>
      <c r="B277" s="110" t="s">
        <v>481</v>
      </c>
      <c r="C277" s="115" t="s">
        <v>357</v>
      </c>
      <c r="D277" s="214"/>
      <c r="E277" s="214"/>
      <c r="F277" s="214"/>
      <c r="G277" s="214"/>
      <c r="H277" s="214"/>
      <c r="I277" s="93"/>
      <c r="J277" s="93"/>
      <c r="K277" s="94"/>
      <c r="L277" s="95"/>
      <c r="M277" s="95"/>
      <c r="N277" s="95"/>
      <c r="O277" s="16"/>
      <c r="P277" s="95"/>
      <c r="Q277" s="95"/>
      <c r="R277" s="17">
        <f t="shared" si="15"/>
        <v>0</v>
      </c>
      <c r="S277" s="93"/>
    </row>
    <row r="278" spans="1:19" x14ac:dyDescent="0.25">
      <c r="A278" s="38"/>
      <c r="B278" s="73">
        <v>15</v>
      </c>
      <c r="C278" s="273" t="s">
        <v>91</v>
      </c>
      <c r="D278" s="274"/>
      <c r="E278" s="274"/>
      <c r="F278" s="274"/>
      <c r="G278" s="274"/>
      <c r="H278" s="274"/>
      <c r="I278" s="64"/>
      <c r="J278" s="64"/>
      <c r="K278" s="2"/>
      <c r="L278" s="11"/>
      <c r="M278" s="11">
        <f>SUM(M262:M277)</f>
        <v>0</v>
      </c>
      <c r="N278" s="11">
        <f>SUM(N262:N277)</f>
        <v>0</v>
      </c>
      <c r="O278" s="11">
        <f t="shared" ref="O278" si="16">SUM(O262:O277)</f>
        <v>0</v>
      </c>
      <c r="P278" s="11">
        <f>SUM(P262:P277)</f>
        <v>962.96600000000001</v>
      </c>
      <c r="Q278" s="11">
        <f>SUM(Q262:Q277)</f>
        <v>0</v>
      </c>
      <c r="R278" s="17">
        <f>SUM(M278:P278)</f>
        <v>962.96600000000001</v>
      </c>
      <c r="S278" s="65"/>
    </row>
    <row r="279" spans="1:19" ht="15.75" customHeight="1" x14ac:dyDescent="0.2">
      <c r="A279" s="223">
        <v>6</v>
      </c>
      <c r="B279" s="207" t="s">
        <v>94</v>
      </c>
      <c r="C279" s="223" t="s">
        <v>90</v>
      </c>
      <c r="D279" s="223" t="s">
        <v>88</v>
      </c>
      <c r="E279" s="223" t="s">
        <v>92</v>
      </c>
      <c r="F279" s="223" t="s">
        <v>436</v>
      </c>
      <c r="G279" s="223" t="s">
        <v>437</v>
      </c>
      <c r="H279" s="223" t="s">
        <v>134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6"/>
      <c r="Q279" s="16"/>
      <c r="R279" s="17">
        <f t="shared" ref="R279:R342" si="17">SUM(M279:P279)</f>
        <v>12.914</v>
      </c>
      <c r="S279" s="65"/>
    </row>
    <row r="280" spans="1:19" x14ac:dyDescent="0.2">
      <c r="A280" s="224"/>
      <c r="B280" s="208"/>
      <c r="C280" s="224"/>
      <c r="D280" s="224"/>
      <c r="E280" s="224"/>
      <c r="F280" s="224"/>
      <c r="G280" s="224"/>
      <c r="H280" s="224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6"/>
      <c r="Q280" s="16"/>
      <c r="R280" s="17">
        <f t="shared" si="17"/>
        <v>10</v>
      </c>
      <c r="S280" s="65"/>
    </row>
    <row r="281" spans="1:19" x14ac:dyDescent="0.2">
      <c r="A281" s="224"/>
      <c r="B281" s="208"/>
      <c r="C281" s="224"/>
      <c r="D281" s="224"/>
      <c r="E281" s="224"/>
      <c r="F281" s="224"/>
      <c r="G281" s="224"/>
      <c r="H281" s="224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6"/>
      <c r="Q281" s="16"/>
      <c r="R281" s="17">
        <f t="shared" si="17"/>
        <v>93.007999999999996</v>
      </c>
      <c r="S281" s="65"/>
    </row>
    <row r="282" spans="1:19" x14ac:dyDescent="0.2">
      <c r="A282" s="224"/>
      <c r="B282" s="208"/>
      <c r="C282" s="224"/>
      <c r="D282" s="224"/>
      <c r="E282" s="224"/>
      <c r="F282" s="224"/>
      <c r="G282" s="224"/>
      <c r="H282" s="224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7">
        <v>176.2</v>
      </c>
      <c r="Q282" s="16"/>
      <c r="R282" s="17">
        <f t="shared" si="17"/>
        <v>548.07199999999989</v>
      </c>
      <c r="S282" s="65"/>
    </row>
    <row r="283" spans="1:19" x14ac:dyDescent="0.25">
      <c r="A283" s="224"/>
      <c r="B283" s="208"/>
      <c r="C283" s="224"/>
      <c r="D283" s="224"/>
      <c r="E283" s="224"/>
      <c r="F283" s="224"/>
      <c r="G283" s="224"/>
      <c r="H283" s="224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8">
        <v>0.5</v>
      </c>
      <c r="Q283" s="16"/>
      <c r="R283" s="17">
        <f t="shared" si="17"/>
        <v>587.346</v>
      </c>
      <c r="S283" s="65"/>
    </row>
    <row r="284" spans="1:19" x14ac:dyDescent="0.25">
      <c r="A284" s="224"/>
      <c r="B284" s="208"/>
      <c r="C284" s="224"/>
      <c r="D284" s="224"/>
      <c r="E284" s="224"/>
      <c r="F284" s="224"/>
      <c r="G284" s="224"/>
      <c r="H284" s="224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7"/>
        <v>3467.585</v>
      </c>
      <c r="S284" s="65"/>
    </row>
    <row r="285" spans="1:19" ht="31.5" x14ac:dyDescent="0.2">
      <c r="A285" s="224"/>
      <c r="B285" s="208"/>
      <c r="C285" s="224"/>
      <c r="D285" s="224"/>
      <c r="E285" s="224"/>
      <c r="F285" s="224"/>
      <c r="G285" s="224"/>
      <c r="H285" s="224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39"/>
      <c r="Q285" s="16"/>
      <c r="R285" s="17">
        <f t="shared" si="17"/>
        <v>610.49900000000002</v>
      </c>
      <c r="S285" s="65"/>
    </row>
    <row r="286" spans="1:19" x14ac:dyDescent="0.2">
      <c r="A286" s="224"/>
      <c r="B286" s="227"/>
      <c r="C286" s="224"/>
      <c r="D286" s="224"/>
      <c r="E286" s="224"/>
      <c r="F286" s="224"/>
      <c r="G286" s="224"/>
      <c r="H286" s="224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6"/>
      <c r="Q286" s="16"/>
      <c r="R286" s="17">
        <f t="shared" si="17"/>
        <v>4.1950000000000003</v>
      </c>
      <c r="S286" s="65"/>
    </row>
    <row r="287" spans="1:19" ht="15.75" customHeight="1" x14ac:dyDescent="0.25">
      <c r="A287" s="224"/>
      <c r="B287" s="207" t="s">
        <v>95</v>
      </c>
      <c r="C287" s="224"/>
      <c r="D287" s="224"/>
      <c r="E287" s="224"/>
      <c r="F287" s="224"/>
      <c r="G287" s="224"/>
      <c r="H287" s="224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65"/>
      <c r="P287" s="65"/>
      <c r="Q287" s="16"/>
      <c r="R287" s="17">
        <f t="shared" si="17"/>
        <v>0</v>
      </c>
      <c r="S287" s="65"/>
    </row>
    <row r="288" spans="1:19" x14ac:dyDescent="0.25">
      <c r="A288" s="224"/>
      <c r="B288" s="208"/>
      <c r="C288" s="224"/>
      <c r="D288" s="224"/>
      <c r="E288" s="224"/>
      <c r="F288" s="224"/>
      <c r="G288" s="224"/>
      <c r="H288" s="224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7"/>
        <v>742.33400000000006</v>
      </c>
      <c r="S288" s="65"/>
    </row>
    <row r="289" spans="1:19" x14ac:dyDescent="0.25">
      <c r="A289" s="224"/>
      <c r="B289" s="208"/>
      <c r="C289" s="224"/>
      <c r="D289" s="224"/>
      <c r="E289" s="224"/>
      <c r="F289" s="224"/>
      <c r="G289" s="224"/>
      <c r="H289" s="224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7"/>
        <v>5756.2019999999993</v>
      </c>
      <c r="S289" s="65"/>
    </row>
    <row r="290" spans="1:19" ht="31.5" x14ac:dyDescent="0.25">
      <c r="A290" s="224"/>
      <c r="B290" s="208"/>
      <c r="C290" s="224"/>
      <c r="D290" s="224"/>
      <c r="E290" s="224"/>
      <c r="F290" s="224"/>
      <c r="G290" s="224"/>
      <c r="H290" s="224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7"/>
        <v>971.58100000000002</v>
      </c>
      <c r="S290" s="65"/>
    </row>
    <row r="291" spans="1:19" ht="15.75" customHeight="1" x14ac:dyDescent="0.25">
      <c r="A291" s="224"/>
      <c r="B291" s="227"/>
      <c r="C291" s="224"/>
      <c r="D291" s="224"/>
      <c r="E291" s="224"/>
      <c r="F291" s="224"/>
      <c r="G291" s="224"/>
      <c r="H291" s="224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7"/>
        <v>14.782</v>
      </c>
      <c r="S291" s="65"/>
    </row>
    <row r="292" spans="1:19" x14ac:dyDescent="0.25">
      <c r="A292" s="224"/>
      <c r="B292" s="207" t="s">
        <v>96</v>
      </c>
      <c r="C292" s="224"/>
      <c r="D292" s="224"/>
      <c r="E292" s="224"/>
      <c r="F292" s="224"/>
      <c r="G292" s="224"/>
      <c r="H292" s="224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7"/>
        <v>5.27</v>
      </c>
      <c r="S292" s="65"/>
    </row>
    <row r="293" spans="1:19" x14ac:dyDescent="0.25">
      <c r="A293" s="224"/>
      <c r="B293" s="208"/>
      <c r="C293" s="224"/>
      <c r="D293" s="224"/>
      <c r="E293" s="224"/>
      <c r="F293" s="224"/>
      <c r="G293" s="224"/>
      <c r="H293" s="224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7"/>
        <v>37.872999999999998</v>
      </c>
      <c r="S293" s="65"/>
    </row>
    <row r="294" spans="1:19" x14ac:dyDescent="0.25">
      <c r="A294" s="224"/>
      <c r="B294" s="208"/>
      <c r="C294" s="224"/>
      <c r="D294" s="224"/>
      <c r="E294" s="224"/>
      <c r="F294" s="224"/>
      <c r="G294" s="224"/>
      <c r="H294" s="224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7"/>
        <v>224.89999999999998</v>
      </c>
      <c r="S294" s="65"/>
    </row>
    <row r="295" spans="1:19" x14ac:dyDescent="0.25">
      <c r="A295" s="224"/>
      <c r="B295" s="208"/>
      <c r="C295" s="224"/>
      <c r="D295" s="224"/>
      <c r="E295" s="224"/>
      <c r="F295" s="224"/>
      <c r="G295" s="224"/>
      <c r="H295" s="224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7"/>
        <v>185.99299999999999</v>
      </c>
      <c r="S295" s="65"/>
    </row>
    <row r="296" spans="1:19" x14ac:dyDescent="0.25">
      <c r="A296" s="224"/>
      <c r="B296" s="208"/>
      <c r="C296" s="224"/>
      <c r="D296" s="224"/>
      <c r="E296" s="224"/>
      <c r="F296" s="224"/>
      <c r="G296" s="224"/>
      <c r="H296" s="224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7"/>
        <v>1324.9940000000001</v>
      </c>
      <c r="S296" s="65"/>
    </row>
    <row r="297" spans="1:19" ht="15.75" customHeight="1" x14ac:dyDescent="0.25">
      <c r="A297" s="224"/>
      <c r="B297" s="227"/>
      <c r="C297" s="224"/>
      <c r="D297" s="224"/>
      <c r="E297" s="224"/>
      <c r="F297" s="224"/>
      <c r="G297" s="224"/>
      <c r="H297" s="224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7"/>
        <v>242.1</v>
      </c>
      <c r="S297" s="65"/>
    </row>
    <row r="298" spans="1:19" x14ac:dyDescent="0.25">
      <c r="A298" s="224"/>
      <c r="B298" s="207" t="s">
        <v>97</v>
      </c>
      <c r="C298" s="224"/>
      <c r="D298" s="224"/>
      <c r="E298" s="224"/>
      <c r="F298" s="224"/>
      <c r="G298" s="224"/>
      <c r="H298" s="224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7"/>
        <v>41.982000000000006</v>
      </c>
      <c r="S298" s="65"/>
    </row>
    <row r="299" spans="1:19" x14ac:dyDescent="0.25">
      <c r="A299" s="224"/>
      <c r="B299" s="208"/>
      <c r="C299" s="224"/>
      <c r="D299" s="224"/>
      <c r="E299" s="224"/>
      <c r="F299" s="224"/>
      <c r="G299" s="224"/>
      <c r="H299" s="224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7"/>
        <v>360.15899999999999</v>
      </c>
      <c r="S299" s="65"/>
    </row>
    <row r="300" spans="1:19" x14ac:dyDescent="0.25">
      <c r="A300" s="224"/>
      <c r="B300" s="208"/>
      <c r="C300" s="224"/>
      <c r="D300" s="224"/>
      <c r="E300" s="224"/>
      <c r="F300" s="224"/>
      <c r="G300" s="224"/>
      <c r="H300" s="224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7"/>
        <v>222.589</v>
      </c>
      <c r="S300" s="65"/>
    </row>
    <row r="301" spans="1:19" x14ac:dyDescent="0.25">
      <c r="A301" s="224"/>
      <c r="B301" s="208"/>
      <c r="C301" s="224"/>
      <c r="D301" s="224"/>
      <c r="E301" s="224"/>
      <c r="F301" s="224"/>
      <c r="G301" s="224"/>
      <c r="H301" s="224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7"/>
        <v>1955.3330000000001</v>
      </c>
      <c r="S301" s="65"/>
    </row>
    <row r="302" spans="1:19" ht="31.5" x14ac:dyDescent="0.25">
      <c r="A302" s="224"/>
      <c r="B302" s="208"/>
      <c r="C302" s="224"/>
      <c r="D302" s="224"/>
      <c r="E302" s="224"/>
      <c r="F302" s="224"/>
      <c r="G302" s="224"/>
      <c r="H302" s="224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7"/>
        <v>425.5</v>
      </c>
      <c r="S302" s="65"/>
    </row>
    <row r="303" spans="1:19" x14ac:dyDescent="0.25">
      <c r="A303" s="224"/>
      <c r="B303" s="208"/>
      <c r="C303" s="224"/>
      <c r="D303" s="224"/>
      <c r="E303" s="224"/>
      <c r="F303" s="224"/>
      <c r="G303" s="224"/>
      <c r="H303" s="224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7"/>
        <v>6.03</v>
      </c>
      <c r="S303" s="65"/>
    </row>
    <row r="304" spans="1:19" ht="15.75" customHeight="1" x14ac:dyDescent="0.25">
      <c r="A304" s="224"/>
      <c r="B304" s="227"/>
      <c r="C304" s="224"/>
      <c r="D304" s="224"/>
      <c r="E304" s="224"/>
      <c r="F304" s="224"/>
      <c r="G304" s="224"/>
      <c r="H304" s="224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7"/>
        <v>1.9990000000000001</v>
      </c>
      <c r="S304" s="65"/>
    </row>
    <row r="305" spans="1:19" x14ac:dyDescent="0.25">
      <c r="A305" s="224"/>
      <c r="B305" s="207" t="s">
        <v>98</v>
      </c>
      <c r="C305" s="224"/>
      <c r="D305" s="224"/>
      <c r="E305" s="224"/>
      <c r="F305" s="224"/>
      <c r="G305" s="224"/>
      <c r="H305" s="224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7"/>
        <v>28.163</v>
      </c>
      <c r="S305" s="65"/>
    </row>
    <row r="306" spans="1:19" x14ac:dyDescent="0.25">
      <c r="A306" s="224"/>
      <c r="B306" s="208"/>
      <c r="C306" s="224"/>
      <c r="D306" s="224"/>
      <c r="E306" s="224"/>
      <c r="F306" s="224"/>
      <c r="G306" s="224"/>
      <c r="H306" s="224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7"/>
        <v>68.209000000000003</v>
      </c>
      <c r="S306" s="65"/>
    </row>
    <row r="307" spans="1:19" x14ac:dyDescent="0.25">
      <c r="A307" s="224"/>
      <c r="B307" s="208"/>
      <c r="C307" s="224"/>
      <c r="D307" s="224"/>
      <c r="E307" s="224"/>
      <c r="F307" s="224"/>
      <c r="G307" s="224"/>
      <c r="H307" s="224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7"/>
        <v>604.92200000000003</v>
      </c>
      <c r="S307" s="65"/>
    </row>
    <row r="308" spans="1:19" x14ac:dyDescent="0.25">
      <c r="A308" s="224"/>
      <c r="B308" s="208"/>
      <c r="C308" s="224"/>
      <c r="D308" s="224"/>
      <c r="E308" s="224"/>
      <c r="F308" s="224"/>
      <c r="G308" s="224"/>
      <c r="H308" s="224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7"/>
        <v>496.29899999999992</v>
      </c>
      <c r="S308" s="65"/>
    </row>
    <row r="309" spans="1:19" x14ac:dyDescent="0.25">
      <c r="A309" s="224"/>
      <c r="B309" s="208"/>
      <c r="C309" s="224"/>
      <c r="D309" s="224"/>
      <c r="E309" s="224"/>
      <c r="F309" s="224"/>
      <c r="G309" s="224"/>
      <c r="H309" s="224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6">
        <v>976.7</v>
      </c>
      <c r="Q309" s="16"/>
      <c r="R309" s="17">
        <f t="shared" si="17"/>
        <v>3312.1819999999998</v>
      </c>
      <c r="S309" s="65"/>
    </row>
    <row r="310" spans="1:19" ht="31.5" x14ac:dyDescent="0.25">
      <c r="A310" s="224"/>
      <c r="B310" s="208"/>
      <c r="C310" s="224"/>
      <c r="D310" s="224"/>
      <c r="E310" s="224"/>
      <c r="F310" s="224"/>
      <c r="G310" s="224"/>
      <c r="H310" s="224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6"/>
      <c r="Q310" s="16"/>
      <c r="R310" s="17">
        <f t="shared" si="17"/>
        <v>520.36699999999996</v>
      </c>
      <c r="S310" s="65"/>
    </row>
    <row r="311" spans="1:19" ht="15.75" customHeight="1" x14ac:dyDescent="0.25">
      <c r="A311" s="224"/>
      <c r="B311" s="227"/>
      <c r="C311" s="224"/>
      <c r="D311" s="224"/>
      <c r="E311" s="224"/>
      <c r="F311" s="224"/>
      <c r="G311" s="224"/>
      <c r="H311" s="224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6"/>
      <c r="Q311" s="16"/>
      <c r="R311" s="17">
        <f t="shared" si="17"/>
        <v>7.49</v>
      </c>
      <c r="S311" s="65"/>
    </row>
    <row r="312" spans="1:19" x14ac:dyDescent="0.25">
      <c r="A312" s="224"/>
      <c r="B312" s="207" t="s">
        <v>99</v>
      </c>
      <c r="C312" s="224"/>
      <c r="D312" s="224"/>
      <c r="E312" s="224"/>
      <c r="F312" s="224"/>
      <c r="G312" s="224"/>
      <c r="H312" s="224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6"/>
      <c r="Q312" s="16"/>
      <c r="R312" s="17">
        <f t="shared" si="17"/>
        <v>16.47</v>
      </c>
      <c r="S312" s="65"/>
    </row>
    <row r="313" spans="1:19" x14ac:dyDescent="0.25">
      <c r="A313" s="224"/>
      <c r="B313" s="208"/>
      <c r="C313" s="224"/>
      <c r="D313" s="224"/>
      <c r="E313" s="224"/>
      <c r="F313" s="224"/>
      <c r="G313" s="224"/>
      <c r="H313" s="224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6"/>
      <c r="Q313" s="16"/>
      <c r="R313" s="17">
        <f t="shared" si="17"/>
        <v>0.40100000000000002</v>
      </c>
      <c r="S313" s="65"/>
    </row>
    <row r="314" spans="1:19" x14ac:dyDescent="0.25">
      <c r="A314" s="224"/>
      <c r="B314" s="208"/>
      <c r="C314" s="224"/>
      <c r="D314" s="224"/>
      <c r="E314" s="224"/>
      <c r="F314" s="224"/>
      <c r="G314" s="224"/>
      <c r="H314" s="224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6"/>
      <c r="Q314" s="16"/>
      <c r="R314" s="17">
        <f t="shared" si="17"/>
        <v>68.92</v>
      </c>
      <c r="S314" s="65"/>
    </row>
    <row r="315" spans="1:19" x14ac:dyDescent="0.25">
      <c r="A315" s="224"/>
      <c r="B315" s="208"/>
      <c r="C315" s="224"/>
      <c r="D315" s="224"/>
      <c r="E315" s="224"/>
      <c r="F315" s="224"/>
      <c r="G315" s="224"/>
      <c r="H315" s="224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6">
        <v>194.1</v>
      </c>
      <c r="Q315" s="16"/>
      <c r="R315" s="17">
        <f t="shared" si="17"/>
        <v>473.79100000000005</v>
      </c>
      <c r="S315" s="65"/>
    </row>
    <row r="316" spans="1:19" x14ac:dyDescent="0.25">
      <c r="A316" s="224"/>
      <c r="B316" s="208"/>
      <c r="C316" s="224"/>
      <c r="D316" s="224"/>
      <c r="E316" s="224"/>
      <c r="F316" s="224"/>
      <c r="G316" s="224"/>
      <c r="H316" s="224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7"/>
        <v>341.57499999999993</v>
      </c>
      <c r="S316" s="65"/>
    </row>
    <row r="317" spans="1:19" x14ac:dyDescent="0.25">
      <c r="A317" s="224"/>
      <c r="B317" s="208"/>
      <c r="C317" s="224"/>
      <c r="D317" s="224"/>
      <c r="E317" s="224"/>
      <c r="F317" s="224"/>
      <c r="G317" s="224"/>
      <c r="H317" s="224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7"/>
        <v>2475.3100000000004</v>
      </c>
      <c r="S317" s="65"/>
    </row>
    <row r="318" spans="1:19" ht="31.5" x14ac:dyDescent="0.25">
      <c r="A318" s="224"/>
      <c r="B318" s="208"/>
      <c r="C318" s="224"/>
      <c r="D318" s="224"/>
      <c r="E318" s="224"/>
      <c r="F318" s="224"/>
      <c r="G318" s="224"/>
      <c r="H318" s="224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6"/>
      <c r="Q318" s="16"/>
      <c r="R318" s="17">
        <f t="shared" si="17"/>
        <v>500.13900000000001</v>
      </c>
      <c r="S318" s="65"/>
    </row>
    <row r="319" spans="1:19" ht="15.75" customHeight="1" x14ac:dyDescent="0.25">
      <c r="A319" s="224"/>
      <c r="B319" s="227"/>
      <c r="C319" s="224"/>
      <c r="D319" s="224"/>
      <c r="E319" s="224"/>
      <c r="F319" s="224"/>
      <c r="G319" s="224"/>
      <c r="H319" s="224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6"/>
      <c r="Q319" s="16"/>
      <c r="R319" s="17">
        <f t="shared" si="17"/>
        <v>5.7279999999999998</v>
      </c>
      <c r="S319" s="65"/>
    </row>
    <row r="320" spans="1:19" x14ac:dyDescent="0.25">
      <c r="A320" s="224"/>
      <c r="B320" s="207" t="s">
        <v>100</v>
      </c>
      <c r="C320" s="224"/>
      <c r="D320" s="224"/>
      <c r="E320" s="224"/>
      <c r="F320" s="224"/>
      <c r="G320" s="224"/>
      <c r="H320" s="224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0"/>
      <c r="Q320" s="16"/>
      <c r="R320" s="17">
        <f t="shared" si="17"/>
        <v>28.637999999999998</v>
      </c>
      <c r="S320" s="65"/>
    </row>
    <row r="321" spans="1:19" x14ac:dyDescent="0.25">
      <c r="A321" s="224"/>
      <c r="B321" s="208"/>
      <c r="C321" s="224"/>
      <c r="D321" s="224"/>
      <c r="E321" s="224"/>
      <c r="F321" s="224"/>
      <c r="G321" s="224"/>
      <c r="H321" s="224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6">
        <v>50.3</v>
      </c>
      <c r="Q321" s="16"/>
      <c r="R321" s="17">
        <f t="shared" si="17"/>
        <v>156.38</v>
      </c>
      <c r="S321" s="65"/>
    </row>
    <row r="322" spans="1:19" x14ac:dyDescent="0.25">
      <c r="A322" s="224"/>
      <c r="B322" s="208"/>
      <c r="C322" s="224"/>
      <c r="D322" s="224"/>
      <c r="E322" s="224"/>
      <c r="F322" s="224"/>
      <c r="G322" s="224"/>
      <c r="H322" s="224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6">
        <v>0.2</v>
      </c>
      <c r="Q322" s="16"/>
      <c r="R322" s="17">
        <f t="shared" si="17"/>
        <v>93.162999999999997</v>
      </c>
      <c r="S322" s="65"/>
    </row>
    <row r="323" spans="1:19" x14ac:dyDescent="0.25">
      <c r="A323" s="224"/>
      <c r="B323" s="208"/>
      <c r="C323" s="224"/>
      <c r="D323" s="224"/>
      <c r="E323" s="224"/>
      <c r="F323" s="224"/>
      <c r="G323" s="224"/>
      <c r="H323" s="224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6">
        <v>239.8</v>
      </c>
      <c r="Q323" s="16"/>
      <c r="R323" s="17">
        <f t="shared" si="17"/>
        <v>830.90000000000009</v>
      </c>
      <c r="S323" s="65"/>
    </row>
    <row r="324" spans="1:19" ht="31.5" x14ac:dyDescent="0.25">
      <c r="A324" s="224"/>
      <c r="B324" s="208"/>
      <c r="C324" s="224"/>
      <c r="D324" s="224"/>
      <c r="E324" s="224"/>
      <c r="F324" s="224"/>
      <c r="G324" s="224"/>
      <c r="H324" s="224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6"/>
      <c r="Q324" s="16"/>
      <c r="R324" s="17">
        <f t="shared" si="17"/>
        <v>185.6</v>
      </c>
      <c r="S324" s="65"/>
    </row>
    <row r="325" spans="1:19" ht="15.75" customHeight="1" x14ac:dyDescent="0.25">
      <c r="A325" s="224"/>
      <c r="B325" s="227"/>
      <c r="C325" s="224"/>
      <c r="D325" s="224"/>
      <c r="E325" s="224"/>
      <c r="F325" s="224"/>
      <c r="G325" s="224"/>
      <c r="H325" s="224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6"/>
      <c r="Q325" s="16"/>
      <c r="R325" s="17">
        <f t="shared" si="17"/>
        <v>3.968</v>
      </c>
      <c r="S325" s="65"/>
    </row>
    <row r="326" spans="1:19" x14ac:dyDescent="0.25">
      <c r="A326" s="224"/>
      <c r="B326" s="207" t="s">
        <v>101</v>
      </c>
      <c r="C326" s="224"/>
      <c r="D326" s="224"/>
      <c r="E326" s="224"/>
      <c r="F326" s="224"/>
      <c r="G326" s="224"/>
      <c r="H326" s="224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0"/>
      <c r="Q326" s="16"/>
      <c r="R326" s="17">
        <f t="shared" si="17"/>
        <v>32.873000000000005</v>
      </c>
      <c r="S326" s="65"/>
    </row>
    <row r="327" spans="1:19" x14ac:dyDescent="0.25">
      <c r="A327" s="224"/>
      <c r="B327" s="208"/>
      <c r="C327" s="224"/>
      <c r="D327" s="224"/>
      <c r="E327" s="224"/>
      <c r="F327" s="224"/>
      <c r="G327" s="224"/>
      <c r="H327" s="224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7"/>
        <v>300.47399999999999</v>
      </c>
      <c r="S327" s="65"/>
    </row>
    <row r="328" spans="1:19" x14ac:dyDescent="0.25">
      <c r="A328" s="224"/>
      <c r="B328" s="208"/>
      <c r="C328" s="224"/>
      <c r="D328" s="224"/>
      <c r="E328" s="224"/>
      <c r="F328" s="224"/>
      <c r="G328" s="224"/>
      <c r="H328" s="224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7"/>
        <v>171.821</v>
      </c>
      <c r="S328" s="65"/>
    </row>
    <row r="329" spans="1:19" x14ac:dyDescent="0.25">
      <c r="A329" s="224"/>
      <c r="B329" s="208"/>
      <c r="C329" s="224"/>
      <c r="D329" s="224"/>
      <c r="E329" s="224"/>
      <c r="F329" s="224"/>
      <c r="G329" s="224"/>
      <c r="H329" s="224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7"/>
        <v>1316.1000000000001</v>
      </c>
      <c r="S329" s="65"/>
    </row>
    <row r="330" spans="1:19" ht="31.5" x14ac:dyDescent="0.25">
      <c r="A330" s="224"/>
      <c r="B330" s="208"/>
      <c r="C330" s="224"/>
      <c r="D330" s="224"/>
      <c r="E330" s="224"/>
      <c r="F330" s="224"/>
      <c r="G330" s="224"/>
      <c r="H330" s="224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7"/>
        <v>243.9</v>
      </c>
      <c r="S330" s="65"/>
    </row>
    <row r="331" spans="1:19" ht="15.75" customHeight="1" x14ac:dyDescent="0.25">
      <c r="A331" s="224"/>
      <c r="B331" s="227"/>
      <c r="C331" s="224"/>
      <c r="D331" s="224"/>
      <c r="E331" s="224"/>
      <c r="F331" s="224"/>
      <c r="G331" s="224"/>
      <c r="H331" s="224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7"/>
        <v>5.25</v>
      </c>
      <c r="S331" s="65"/>
    </row>
    <row r="332" spans="1:19" x14ac:dyDescent="0.25">
      <c r="A332" s="224"/>
      <c r="B332" s="207" t="s">
        <v>102</v>
      </c>
      <c r="C332" s="224"/>
      <c r="D332" s="224"/>
      <c r="E332" s="224"/>
      <c r="F332" s="224"/>
      <c r="G332" s="224"/>
      <c r="H332" s="224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7"/>
        <v>42.863</v>
      </c>
      <c r="S332" s="65"/>
    </row>
    <row r="333" spans="1:19" x14ac:dyDescent="0.25">
      <c r="A333" s="224"/>
      <c r="B333" s="208"/>
      <c r="C333" s="224"/>
      <c r="D333" s="224"/>
      <c r="E333" s="224"/>
      <c r="F333" s="224"/>
      <c r="G333" s="224"/>
      <c r="H333" s="224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7"/>
        <v>461.928</v>
      </c>
      <c r="S333" s="65"/>
    </row>
    <row r="334" spans="1:19" x14ac:dyDescent="0.25">
      <c r="A334" s="224"/>
      <c r="B334" s="208"/>
      <c r="C334" s="224"/>
      <c r="D334" s="224"/>
      <c r="E334" s="224"/>
      <c r="F334" s="224"/>
      <c r="G334" s="224"/>
      <c r="H334" s="224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7"/>
        <v>212.07599999999999</v>
      </c>
      <c r="S334" s="65"/>
    </row>
    <row r="335" spans="1:19" x14ac:dyDescent="0.25">
      <c r="A335" s="224"/>
      <c r="B335" s="208"/>
      <c r="C335" s="224"/>
      <c r="D335" s="224"/>
      <c r="E335" s="224"/>
      <c r="F335" s="224"/>
      <c r="G335" s="224"/>
      <c r="H335" s="224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7"/>
        <v>1749.0819999999999</v>
      </c>
      <c r="S335" s="65"/>
    </row>
    <row r="336" spans="1:19" ht="31.5" x14ac:dyDescent="0.25">
      <c r="A336" s="224"/>
      <c r="B336" s="208"/>
      <c r="C336" s="224"/>
      <c r="D336" s="224"/>
      <c r="E336" s="224"/>
      <c r="F336" s="224"/>
      <c r="G336" s="224"/>
      <c r="H336" s="224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7"/>
        <v>376.07400000000001</v>
      </c>
      <c r="S336" s="65"/>
    </row>
    <row r="337" spans="1:19" ht="15.75" customHeight="1" x14ac:dyDescent="0.25">
      <c r="A337" s="224"/>
      <c r="B337" s="227"/>
      <c r="C337" s="224"/>
      <c r="D337" s="224"/>
      <c r="E337" s="224"/>
      <c r="F337" s="224"/>
      <c r="G337" s="224"/>
      <c r="H337" s="224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7"/>
        <v>3.625</v>
      </c>
      <c r="S337" s="65"/>
    </row>
    <row r="338" spans="1:19" x14ac:dyDescent="0.25">
      <c r="A338" s="224"/>
      <c r="B338" s="207" t="s">
        <v>103</v>
      </c>
      <c r="C338" s="224"/>
      <c r="D338" s="224"/>
      <c r="E338" s="224"/>
      <c r="F338" s="224"/>
      <c r="G338" s="224"/>
      <c r="H338" s="224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8"/>
      <c r="Q338" s="16"/>
      <c r="R338" s="17">
        <f t="shared" si="17"/>
        <v>12.984</v>
      </c>
      <c r="S338" s="65"/>
    </row>
    <row r="339" spans="1:19" x14ac:dyDescent="0.25">
      <c r="A339" s="224"/>
      <c r="B339" s="208"/>
      <c r="C339" s="224"/>
      <c r="D339" s="224"/>
      <c r="E339" s="224"/>
      <c r="F339" s="224"/>
      <c r="G339" s="224"/>
      <c r="H339" s="224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8"/>
      <c r="Q339" s="16"/>
      <c r="R339" s="17">
        <f t="shared" si="17"/>
        <v>10</v>
      </c>
      <c r="S339" s="65"/>
    </row>
    <row r="340" spans="1:19" x14ac:dyDescent="0.25">
      <c r="A340" s="224"/>
      <c r="B340" s="208"/>
      <c r="C340" s="224"/>
      <c r="D340" s="224"/>
      <c r="E340" s="224"/>
      <c r="F340" s="224"/>
      <c r="G340" s="224"/>
      <c r="H340" s="224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8"/>
      <c r="Q340" s="16"/>
      <c r="R340" s="17">
        <f t="shared" si="17"/>
        <v>60.510000000000005</v>
      </c>
      <c r="S340" s="65"/>
    </row>
    <row r="341" spans="1:19" x14ac:dyDescent="0.25">
      <c r="A341" s="224"/>
      <c r="B341" s="208"/>
      <c r="C341" s="224"/>
      <c r="D341" s="224"/>
      <c r="E341" s="224"/>
      <c r="F341" s="224"/>
      <c r="G341" s="224"/>
      <c r="H341" s="224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8">
        <v>116.1</v>
      </c>
      <c r="Q341" s="16"/>
      <c r="R341" s="17">
        <f t="shared" si="17"/>
        <v>361.36599999999999</v>
      </c>
      <c r="S341" s="65"/>
    </row>
    <row r="342" spans="1:19" ht="31.5" x14ac:dyDescent="0.25">
      <c r="A342" s="224"/>
      <c r="B342" s="208"/>
      <c r="C342" s="224"/>
      <c r="D342" s="224"/>
      <c r="E342" s="224"/>
      <c r="F342" s="224"/>
      <c r="G342" s="224"/>
      <c r="H342" s="224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8"/>
      <c r="Q342" s="16"/>
      <c r="R342" s="17">
        <f t="shared" si="17"/>
        <v>8.7609999999999992</v>
      </c>
      <c r="S342" s="65"/>
    </row>
    <row r="343" spans="1:19" x14ac:dyDescent="0.25">
      <c r="A343" s="224"/>
      <c r="B343" s="208"/>
      <c r="C343" s="224"/>
      <c r="D343" s="224"/>
      <c r="E343" s="224"/>
      <c r="F343" s="224"/>
      <c r="G343" s="224"/>
      <c r="H343" s="224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8">
        <v>5.2</v>
      </c>
      <c r="Q343" s="16"/>
      <c r="R343" s="17">
        <f t="shared" ref="R343:R377" si="18">SUM(M343:P343)</f>
        <v>23.387</v>
      </c>
      <c r="S343" s="65"/>
    </row>
    <row r="344" spans="1:19" x14ac:dyDescent="0.25">
      <c r="A344" s="224"/>
      <c r="B344" s="208"/>
      <c r="C344" s="224"/>
      <c r="D344" s="224"/>
      <c r="E344" s="224"/>
      <c r="F344" s="224"/>
      <c r="G344" s="224"/>
      <c r="H344" s="224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8"/>
        <v>327.851</v>
      </c>
      <c r="S344" s="65"/>
    </row>
    <row r="345" spans="1:19" x14ac:dyDescent="0.25">
      <c r="A345" s="224"/>
      <c r="B345" s="208"/>
      <c r="C345" s="224"/>
      <c r="D345" s="224"/>
      <c r="E345" s="224"/>
      <c r="F345" s="224"/>
      <c r="G345" s="224"/>
      <c r="H345" s="224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8"/>
        <v>1975.5469999999998</v>
      </c>
      <c r="S345" s="65"/>
    </row>
    <row r="346" spans="1:19" ht="31.5" x14ac:dyDescent="0.25">
      <c r="A346" s="224"/>
      <c r="B346" s="208"/>
      <c r="C346" s="224"/>
      <c r="D346" s="224"/>
      <c r="E346" s="224"/>
      <c r="F346" s="224"/>
      <c r="G346" s="224"/>
      <c r="H346" s="224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8"/>
        <v>348.76400000000001</v>
      </c>
      <c r="S346" s="65"/>
    </row>
    <row r="347" spans="1:19" ht="15.75" customHeight="1" x14ac:dyDescent="0.25">
      <c r="A347" s="224"/>
      <c r="B347" s="227"/>
      <c r="C347" s="224"/>
      <c r="D347" s="224"/>
      <c r="E347" s="224"/>
      <c r="F347" s="224"/>
      <c r="G347" s="224"/>
      <c r="H347" s="224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1"/>
      <c r="Q347" s="16"/>
      <c r="R347" s="17">
        <f t="shared" si="18"/>
        <v>6.048</v>
      </c>
      <c r="S347" s="65"/>
    </row>
    <row r="348" spans="1:19" x14ac:dyDescent="0.25">
      <c r="A348" s="224"/>
      <c r="B348" s="207" t="s">
        <v>104</v>
      </c>
      <c r="C348" s="224"/>
      <c r="D348" s="224"/>
      <c r="E348" s="224"/>
      <c r="F348" s="224"/>
      <c r="G348" s="224"/>
      <c r="H348" s="224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1"/>
      <c r="Q348" s="16"/>
      <c r="R348" s="17">
        <f t="shared" si="18"/>
        <v>12</v>
      </c>
      <c r="S348" s="65"/>
    </row>
    <row r="349" spans="1:19" x14ac:dyDescent="0.25">
      <c r="A349" s="224"/>
      <c r="B349" s="208"/>
      <c r="C349" s="224"/>
      <c r="D349" s="224"/>
      <c r="E349" s="224"/>
      <c r="F349" s="224"/>
      <c r="G349" s="224"/>
      <c r="H349" s="224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1"/>
      <c r="Q349" s="16"/>
      <c r="R349" s="17">
        <f t="shared" si="18"/>
        <v>72.058000000000007</v>
      </c>
      <c r="S349" s="65"/>
    </row>
    <row r="350" spans="1:19" x14ac:dyDescent="0.25">
      <c r="A350" s="224"/>
      <c r="B350" s="208"/>
      <c r="C350" s="224"/>
      <c r="D350" s="224"/>
      <c r="E350" s="224"/>
      <c r="F350" s="224"/>
      <c r="G350" s="224"/>
      <c r="H350" s="224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1">
        <v>199.9</v>
      </c>
      <c r="Q350" s="16"/>
      <c r="R350" s="17">
        <f t="shared" si="18"/>
        <v>467.87300000000005</v>
      </c>
      <c r="S350" s="65"/>
    </row>
    <row r="351" spans="1:19" x14ac:dyDescent="0.25">
      <c r="A351" s="224"/>
      <c r="B351" s="208"/>
      <c r="C351" s="224"/>
      <c r="D351" s="224"/>
      <c r="E351" s="224"/>
      <c r="F351" s="224"/>
      <c r="G351" s="224"/>
      <c r="H351" s="224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1"/>
      <c r="Q351" s="16"/>
      <c r="R351" s="17">
        <f t="shared" si="18"/>
        <v>443.36200000000002</v>
      </c>
      <c r="S351" s="65"/>
    </row>
    <row r="352" spans="1:19" x14ac:dyDescent="0.25">
      <c r="A352" s="224"/>
      <c r="B352" s="208"/>
      <c r="C352" s="224"/>
      <c r="D352" s="224"/>
      <c r="E352" s="224"/>
      <c r="F352" s="224"/>
      <c r="G352" s="224"/>
      <c r="H352" s="224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1">
        <v>652.70000000000005</v>
      </c>
      <c r="Q352" s="16"/>
      <c r="R352" s="17">
        <f t="shared" si="18"/>
        <v>2535.4530000000004</v>
      </c>
      <c r="S352" s="65"/>
    </row>
    <row r="353" spans="1:19" ht="31.5" x14ac:dyDescent="0.25">
      <c r="A353" s="224"/>
      <c r="B353" s="208"/>
      <c r="C353" s="224"/>
      <c r="D353" s="224"/>
      <c r="E353" s="224"/>
      <c r="F353" s="224"/>
      <c r="G353" s="224"/>
      <c r="H353" s="224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1"/>
      <c r="Q353" s="16"/>
      <c r="R353" s="17">
        <f t="shared" si="18"/>
        <v>393.19499999999999</v>
      </c>
      <c r="S353" s="65"/>
    </row>
    <row r="354" spans="1:19" ht="15.75" customHeight="1" x14ac:dyDescent="0.25">
      <c r="A354" s="224"/>
      <c r="B354" s="227"/>
      <c r="C354" s="224"/>
      <c r="D354" s="224"/>
      <c r="E354" s="224"/>
      <c r="F354" s="224"/>
      <c r="G354" s="224"/>
      <c r="H354" s="224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1"/>
      <c r="Q354" s="16"/>
      <c r="R354" s="17">
        <f t="shared" si="18"/>
        <v>5.31</v>
      </c>
      <c r="S354" s="65"/>
    </row>
    <row r="355" spans="1:19" x14ac:dyDescent="0.25">
      <c r="A355" s="224"/>
      <c r="B355" s="207" t="s">
        <v>105</v>
      </c>
      <c r="C355" s="224"/>
      <c r="D355" s="224"/>
      <c r="E355" s="224"/>
      <c r="F355" s="224"/>
      <c r="G355" s="224"/>
      <c r="H355" s="224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8"/>
      <c r="Q355" s="16"/>
      <c r="R355" s="17">
        <f t="shared" si="18"/>
        <v>58.421999999999997</v>
      </c>
      <c r="S355" s="65"/>
    </row>
    <row r="356" spans="1:19" x14ac:dyDescent="0.25">
      <c r="A356" s="224"/>
      <c r="B356" s="208"/>
      <c r="C356" s="224"/>
      <c r="D356" s="224"/>
      <c r="E356" s="224"/>
      <c r="F356" s="224"/>
      <c r="G356" s="224"/>
      <c r="H356" s="224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8">
        <v>158.4</v>
      </c>
      <c r="Q356" s="16"/>
      <c r="R356" s="17">
        <f t="shared" si="18"/>
        <v>450.6</v>
      </c>
      <c r="S356" s="65"/>
    </row>
    <row r="357" spans="1:19" x14ac:dyDescent="0.25">
      <c r="A357" s="224"/>
      <c r="B357" s="208"/>
      <c r="C357" s="224"/>
      <c r="D357" s="224"/>
      <c r="E357" s="224"/>
      <c r="F357" s="224"/>
      <c r="G357" s="224"/>
      <c r="H357" s="224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8">
        <v>0.5</v>
      </c>
      <c r="Q357" s="16"/>
      <c r="R357" s="17">
        <f t="shared" si="18"/>
        <v>358.46000000000004</v>
      </c>
      <c r="S357" s="65"/>
    </row>
    <row r="358" spans="1:19" x14ac:dyDescent="0.25">
      <c r="A358" s="224"/>
      <c r="B358" s="208"/>
      <c r="C358" s="224"/>
      <c r="D358" s="224"/>
      <c r="E358" s="224"/>
      <c r="F358" s="224"/>
      <c r="G358" s="224"/>
      <c r="H358" s="224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8">
        <v>643.1</v>
      </c>
      <c r="Q358" s="16"/>
      <c r="R358" s="17">
        <f t="shared" si="18"/>
        <v>2237.5</v>
      </c>
      <c r="S358" s="65"/>
    </row>
    <row r="359" spans="1:19" ht="31.5" x14ac:dyDescent="0.25">
      <c r="A359" s="224"/>
      <c r="B359" s="208"/>
      <c r="C359" s="224"/>
      <c r="D359" s="224"/>
      <c r="E359" s="224"/>
      <c r="F359" s="224"/>
      <c r="G359" s="224"/>
      <c r="H359" s="224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8"/>
      <c r="Q359" s="16"/>
      <c r="R359" s="17">
        <f t="shared" si="18"/>
        <v>412.9</v>
      </c>
      <c r="S359" s="65"/>
    </row>
    <row r="360" spans="1:19" x14ac:dyDescent="0.25">
      <c r="A360" s="224"/>
      <c r="B360" s="208"/>
      <c r="C360" s="224"/>
      <c r="D360" s="224"/>
      <c r="E360" s="224"/>
      <c r="F360" s="224"/>
      <c r="G360" s="224"/>
      <c r="H360" s="224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8"/>
      <c r="Q360" s="16"/>
      <c r="R360" s="17">
        <f t="shared" si="18"/>
        <v>5.18</v>
      </c>
      <c r="S360" s="65"/>
    </row>
    <row r="361" spans="1:19" ht="15.75" customHeight="1" x14ac:dyDescent="0.25">
      <c r="A361" s="224"/>
      <c r="B361" s="227"/>
      <c r="C361" s="224"/>
      <c r="D361" s="224"/>
      <c r="E361" s="224"/>
      <c r="F361" s="224"/>
      <c r="G361" s="224"/>
      <c r="H361" s="224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8"/>
      <c r="Q361" s="16"/>
      <c r="R361" s="17">
        <f t="shared" si="18"/>
        <v>9.9659999999999993</v>
      </c>
      <c r="S361" s="65"/>
    </row>
    <row r="362" spans="1:19" x14ac:dyDescent="0.25">
      <c r="A362" s="224"/>
      <c r="B362" s="207" t="s">
        <v>106</v>
      </c>
      <c r="C362" s="224"/>
      <c r="D362" s="224"/>
      <c r="E362" s="224"/>
      <c r="F362" s="224"/>
      <c r="G362" s="224"/>
      <c r="H362" s="224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6"/>
      <c r="Q362" s="16"/>
      <c r="R362" s="17">
        <f t="shared" si="18"/>
        <v>15.318</v>
      </c>
      <c r="S362" s="65"/>
    </row>
    <row r="363" spans="1:19" x14ac:dyDescent="0.25">
      <c r="A363" s="224"/>
      <c r="B363" s="208"/>
      <c r="C363" s="224"/>
      <c r="D363" s="224"/>
      <c r="E363" s="224"/>
      <c r="F363" s="224"/>
      <c r="G363" s="224"/>
      <c r="H363" s="224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6">
        <v>7.2</v>
      </c>
      <c r="Q363" s="16"/>
      <c r="R363" s="17">
        <f t="shared" si="18"/>
        <v>17.2</v>
      </c>
      <c r="S363" s="65"/>
    </row>
    <row r="364" spans="1:19" x14ac:dyDescent="0.25">
      <c r="A364" s="224"/>
      <c r="B364" s="208"/>
      <c r="C364" s="224"/>
      <c r="D364" s="224"/>
      <c r="E364" s="224"/>
      <c r="F364" s="224"/>
      <c r="G364" s="224"/>
      <c r="H364" s="224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6"/>
      <c r="Q364" s="16"/>
      <c r="R364" s="17">
        <f t="shared" si="18"/>
        <v>60.19</v>
      </c>
      <c r="S364" s="65"/>
    </row>
    <row r="365" spans="1:19" x14ac:dyDescent="0.25">
      <c r="A365" s="224"/>
      <c r="B365" s="208"/>
      <c r="C365" s="224"/>
      <c r="D365" s="224"/>
      <c r="E365" s="224"/>
      <c r="F365" s="224"/>
      <c r="G365" s="224"/>
      <c r="H365" s="224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6">
        <v>114.5</v>
      </c>
      <c r="Q365" s="16"/>
      <c r="R365" s="17">
        <f t="shared" si="18"/>
        <v>363.75700000000001</v>
      </c>
      <c r="S365" s="65"/>
    </row>
    <row r="366" spans="1:19" x14ac:dyDescent="0.25">
      <c r="A366" s="224"/>
      <c r="B366" s="208"/>
      <c r="C366" s="224"/>
      <c r="D366" s="224"/>
      <c r="E366" s="224"/>
      <c r="F366" s="224"/>
      <c r="G366" s="224"/>
      <c r="H366" s="224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6">
        <v>0.3</v>
      </c>
      <c r="Q366" s="16"/>
      <c r="R366" s="17">
        <f t="shared" si="18"/>
        <v>257.35000000000002</v>
      </c>
      <c r="S366" s="65"/>
    </row>
    <row r="367" spans="1:19" x14ac:dyDescent="0.25">
      <c r="A367" s="224"/>
      <c r="B367" s="208"/>
      <c r="C367" s="224"/>
      <c r="D367" s="224"/>
      <c r="E367" s="224"/>
      <c r="F367" s="224"/>
      <c r="G367" s="224"/>
      <c r="H367" s="224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6">
        <v>530</v>
      </c>
      <c r="Q367" s="16"/>
      <c r="R367" s="17">
        <f t="shared" si="18"/>
        <v>1926.1120000000001</v>
      </c>
      <c r="S367" s="65"/>
    </row>
    <row r="368" spans="1:19" ht="15.75" customHeight="1" x14ac:dyDescent="0.25">
      <c r="A368" s="224"/>
      <c r="B368" s="208"/>
      <c r="C368" s="224"/>
      <c r="D368" s="224"/>
      <c r="E368" s="224"/>
      <c r="F368" s="224"/>
      <c r="G368" s="224"/>
      <c r="H368" s="224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6"/>
      <c r="Q368" s="12"/>
      <c r="R368" s="17">
        <f t="shared" si="18"/>
        <v>428.85399999999998</v>
      </c>
      <c r="S368" s="65"/>
    </row>
    <row r="369" spans="1:19" x14ac:dyDescent="0.25">
      <c r="A369" s="224"/>
      <c r="B369" s="227"/>
      <c r="C369" s="224"/>
      <c r="D369" s="224"/>
      <c r="E369" s="224"/>
      <c r="F369" s="224"/>
      <c r="G369" s="224"/>
      <c r="H369" s="224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6"/>
      <c r="Q369" s="12"/>
      <c r="R369" s="17">
        <f t="shared" si="18"/>
        <v>4</v>
      </c>
      <c r="S369" s="65"/>
    </row>
    <row r="370" spans="1:19" x14ac:dyDescent="0.25">
      <c r="A370" s="224"/>
      <c r="B370" s="207" t="s">
        <v>107</v>
      </c>
      <c r="C370" s="224"/>
      <c r="D370" s="224"/>
      <c r="E370" s="224"/>
      <c r="F370" s="224"/>
      <c r="G370" s="224"/>
      <c r="H370" s="224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0"/>
      <c r="Q370" s="12"/>
      <c r="R370" s="17">
        <f t="shared" si="18"/>
        <v>74.771000000000001</v>
      </c>
      <c r="S370" s="65"/>
    </row>
    <row r="371" spans="1:19" x14ac:dyDescent="0.25">
      <c r="A371" s="224"/>
      <c r="B371" s="208"/>
      <c r="C371" s="224"/>
      <c r="D371" s="224"/>
      <c r="E371" s="224"/>
      <c r="F371" s="224"/>
      <c r="G371" s="224"/>
      <c r="H371" s="224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6">
        <v>116.7</v>
      </c>
      <c r="Q371" s="12"/>
      <c r="R371" s="17">
        <f t="shared" si="18"/>
        <v>296.3</v>
      </c>
      <c r="S371" s="65"/>
    </row>
    <row r="372" spans="1:19" x14ac:dyDescent="0.25">
      <c r="A372" s="224"/>
      <c r="B372" s="208"/>
      <c r="C372" s="224"/>
      <c r="D372" s="224"/>
      <c r="E372" s="224"/>
      <c r="F372" s="224"/>
      <c r="G372" s="224"/>
      <c r="H372" s="224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6">
        <v>0.3</v>
      </c>
      <c r="Q372" s="12"/>
      <c r="R372" s="17">
        <f t="shared" si="18"/>
        <v>299.154</v>
      </c>
      <c r="S372" s="65"/>
    </row>
    <row r="373" spans="1:19" x14ac:dyDescent="0.25">
      <c r="A373" s="224"/>
      <c r="B373" s="208"/>
      <c r="C373" s="224"/>
      <c r="D373" s="224"/>
      <c r="E373" s="224"/>
      <c r="F373" s="224"/>
      <c r="G373" s="224"/>
      <c r="H373" s="224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6">
        <v>594.6</v>
      </c>
      <c r="Q373" s="12"/>
      <c r="R373" s="17">
        <f t="shared" si="18"/>
        <v>2233.2019999999998</v>
      </c>
      <c r="S373" s="65"/>
    </row>
    <row r="374" spans="1:19" ht="31.5" x14ac:dyDescent="0.25">
      <c r="A374" s="224"/>
      <c r="B374" s="208"/>
      <c r="C374" s="224"/>
      <c r="D374" s="224"/>
      <c r="E374" s="224"/>
      <c r="F374" s="224"/>
      <c r="G374" s="224"/>
      <c r="H374" s="224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6"/>
      <c r="Q374" s="12"/>
      <c r="R374" s="17">
        <f t="shared" si="18"/>
        <v>373.7</v>
      </c>
      <c r="S374" s="65"/>
    </row>
    <row r="375" spans="1:19" ht="15.75" customHeight="1" x14ac:dyDescent="0.25">
      <c r="A375" s="224"/>
      <c r="B375" s="208"/>
      <c r="C375" s="224"/>
      <c r="D375" s="224"/>
      <c r="E375" s="224"/>
      <c r="F375" s="224"/>
      <c r="G375" s="224"/>
      <c r="H375" s="224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6"/>
      <c r="Q375" s="11">
        <f t="shared" ref="Q375" si="19">SUM(Q279:Q374)</f>
        <v>0</v>
      </c>
      <c r="R375" s="17">
        <f t="shared" si="18"/>
        <v>3.4820000000000002</v>
      </c>
      <c r="S375" s="65"/>
    </row>
    <row r="376" spans="1:19" x14ac:dyDescent="0.25">
      <c r="A376" s="224"/>
      <c r="B376" s="227"/>
      <c r="C376" s="225"/>
      <c r="D376" s="225"/>
      <c r="E376" s="225"/>
      <c r="F376" s="225"/>
      <c r="G376" s="225"/>
      <c r="H376" s="225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6"/>
      <c r="Q376" s="11"/>
      <c r="R376" s="17">
        <f t="shared" si="18"/>
        <v>18.125</v>
      </c>
      <c r="S376" s="65"/>
    </row>
    <row r="377" spans="1:19" x14ac:dyDescent="0.25">
      <c r="A377" s="80"/>
      <c r="B377" s="81"/>
      <c r="C377" s="134"/>
      <c r="D377" s="135"/>
      <c r="E377" s="135"/>
      <c r="F377" s="135"/>
      <c r="G377" s="135"/>
      <c r="H377" s="135"/>
      <c r="I377" s="50"/>
      <c r="J377" s="64"/>
      <c r="K377" s="2"/>
      <c r="L377" s="16"/>
      <c r="M377" s="11">
        <f>SUM(M279:M376)</f>
        <v>11664.841999999999</v>
      </c>
      <c r="N377" s="11">
        <f t="shared" ref="N377:Q377" si="20">SUM(N279:N376)</f>
        <v>13046.289000000001</v>
      </c>
      <c r="O377" s="11">
        <f t="shared" si="20"/>
        <v>14070.162</v>
      </c>
      <c r="P377" s="11">
        <f t="shared" si="20"/>
        <v>11175.640000000001</v>
      </c>
      <c r="Q377" s="11">
        <f t="shared" si="20"/>
        <v>0</v>
      </c>
      <c r="R377" s="17">
        <f t="shared" si="18"/>
        <v>49956.933000000005</v>
      </c>
      <c r="S377" s="65"/>
    </row>
    <row r="378" spans="1:19" x14ac:dyDescent="0.25">
      <c r="A378" s="22"/>
      <c r="B378" s="24" t="s">
        <v>493</v>
      </c>
      <c r="C378" s="228" t="s">
        <v>109</v>
      </c>
      <c r="D378" s="229"/>
      <c r="E378" s="229"/>
      <c r="F378" s="229"/>
      <c r="G378" s="229"/>
      <c r="H378" s="229"/>
      <c r="I378" s="230"/>
      <c r="J378" s="64"/>
      <c r="K378" s="2"/>
      <c r="L378" s="11"/>
      <c r="M378" s="11">
        <f>M9+M11+M208+M261+M278+M377</f>
        <v>11664.841999999999</v>
      </c>
      <c r="N378" s="11">
        <f t="shared" ref="N378:R378" si="21">N9+N11+N208+N261+N278+N377</f>
        <v>17860.373100000001</v>
      </c>
      <c r="O378" s="11">
        <f>O9+O11+O208+O261+O278+O377</f>
        <v>18885.137199999997</v>
      </c>
      <c r="P378" s="11">
        <f t="shared" si="21"/>
        <v>18948.595400000002</v>
      </c>
      <c r="Q378" s="11">
        <f t="shared" si="21"/>
        <v>0</v>
      </c>
      <c r="R378" s="11">
        <f t="shared" si="21"/>
        <v>67358.947700000004</v>
      </c>
      <c r="S378" s="1"/>
    </row>
    <row r="379" spans="1:19" x14ac:dyDescent="0.25">
      <c r="A379" s="270" t="s">
        <v>110</v>
      </c>
      <c r="B379" s="271"/>
      <c r="C379" s="271"/>
      <c r="D379" s="271"/>
      <c r="E379" s="271"/>
      <c r="F379" s="271"/>
      <c r="G379" s="271"/>
      <c r="H379" s="271"/>
      <c r="I379" s="271"/>
      <c r="J379" s="271"/>
      <c r="K379" s="271"/>
      <c r="L379" s="271"/>
      <c r="M379" s="271"/>
      <c r="N379" s="271"/>
      <c r="O379" s="271"/>
      <c r="P379" s="271"/>
      <c r="Q379" s="271"/>
      <c r="R379" s="272"/>
      <c r="S379" s="9"/>
    </row>
    <row r="380" spans="1:19" ht="91.5" customHeight="1" x14ac:dyDescent="0.25">
      <c r="A380" s="64">
        <v>7</v>
      </c>
      <c r="B380" s="26" t="s">
        <v>358</v>
      </c>
      <c r="C380" s="65" t="s">
        <v>87</v>
      </c>
      <c r="D380" s="65" t="s">
        <v>88</v>
      </c>
      <c r="E380" s="65" t="s">
        <v>307</v>
      </c>
      <c r="F380" s="65" t="s">
        <v>134</v>
      </c>
      <c r="G380" s="65" t="s">
        <v>134</v>
      </c>
      <c r="H380" s="65" t="s">
        <v>135</v>
      </c>
      <c r="I380" s="77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SUM(L380:Q380)</f>
        <v>0</v>
      </c>
      <c r="S380" s="65"/>
    </row>
    <row r="381" spans="1:19" x14ac:dyDescent="0.25">
      <c r="A381" s="268">
        <v>1</v>
      </c>
      <c r="B381" s="269"/>
      <c r="C381" s="273" t="s">
        <v>91</v>
      </c>
      <c r="D381" s="274"/>
      <c r="E381" s="274"/>
      <c r="F381" s="274"/>
      <c r="G381" s="274"/>
      <c r="H381" s="274"/>
      <c r="I381" s="30"/>
      <c r="J381" s="65"/>
      <c r="K381" s="21"/>
      <c r="L381" s="11"/>
      <c r="M381" s="11">
        <f>SUM(M380:M380)</f>
        <v>0</v>
      </c>
      <c r="N381" s="11">
        <f t="shared" ref="N381:Q381" si="22">SUM(N380:N380)</f>
        <v>0</v>
      </c>
      <c r="O381" s="11">
        <f t="shared" ref="O381" si="23">SUM(O380:O380)</f>
        <v>0</v>
      </c>
      <c r="P381" s="11">
        <f t="shared" si="22"/>
        <v>0</v>
      </c>
      <c r="Q381" s="11">
        <f t="shared" si="22"/>
        <v>0</v>
      </c>
      <c r="R381" s="17">
        <f t="shared" si="2"/>
        <v>0</v>
      </c>
      <c r="S381" s="65"/>
    </row>
    <row r="382" spans="1:19" ht="60.75" customHeight="1" x14ac:dyDescent="0.25">
      <c r="A382" s="63">
        <v>8</v>
      </c>
      <c r="B382" s="71" t="s">
        <v>111</v>
      </c>
      <c r="C382" s="66" t="s">
        <v>87</v>
      </c>
      <c r="D382" s="66" t="s">
        <v>88</v>
      </c>
      <c r="E382" s="66" t="s">
        <v>235</v>
      </c>
      <c r="F382" s="65" t="s">
        <v>134</v>
      </c>
      <c r="G382" s="65" t="s">
        <v>134</v>
      </c>
      <c r="H382" s="65" t="s">
        <v>135</v>
      </c>
      <c r="I382" s="50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SUM(L382:Q382)</f>
        <v>0</v>
      </c>
      <c r="S382" s="65"/>
    </row>
    <row r="383" spans="1:19" x14ac:dyDescent="0.25">
      <c r="A383" s="268">
        <v>1</v>
      </c>
      <c r="B383" s="269"/>
      <c r="C383" s="273" t="s">
        <v>91</v>
      </c>
      <c r="D383" s="274"/>
      <c r="E383" s="274"/>
      <c r="F383" s="274"/>
      <c r="G383" s="274"/>
      <c r="H383" s="274"/>
      <c r="I383" s="30"/>
      <c r="J383" s="65"/>
      <c r="K383" s="21"/>
      <c r="L383" s="11"/>
      <c r="M383" s="11">
        <f>SUM(M382:M382)</f>
        <v>0</v>
      </c>
      <c r="N383" s="11">
        <f t="shared" ref="N383:Q383" si="24">SUM(N382:N382)</f>
        <v>0</v>
      </c>
      <c r="O383" s="11">
        <f t="shared" ref="O383" si="25">SUM(O382:O382)</f>
        <v>0</v>
      </c>
      <c r="P383" s="11">
        <f t="shared" si="24"/>
        <v>0</v>
      </c>
      <c r="Q383" s="11">
        <f t="shared" si="24"/>
        <v>0</v>
      </c>
      <c r="R383" s="17">
        <f t="shared" si="2"/>
        <v>0</v>
      </c>
      <c r="S383" s="65"/>
    </row>
    <row r="384" spans="1:19" ht="141.75" x14ac:dyDescent="0.25">
      <c r="A384" s="217">
        <v>9</v>
      </c>
      <c r="B384" s="82" t="s">
        <v>312</v>
      </c>
      <c r="C384" s="223" t="s">
        <v>89</v>
      </c>
      <c r="D384" s="223" t="s">
        <v>88</v>
      </c>
      <c r="E384" s="213" t="s">
        <v>308</v>
      </c>
      <c r="F384" s="65"/>
      <c r="G384" s="65"/>
      <c r="H384" s="65"/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 t="shared" ref="R384:R385" si="26">SUM(L384:Q384)</f>
        <v>0</v>
      </c>
      <c r="S384" s="65"/>
    </row>
    <row r="385" spans="1:19" ht="141.75" x14ac:dyDescent="0.25">
      <c r="A385" s="217"/>
      <c r="B385" s="82" t="s">
        <v>313</v>
      </c>
      <c r="C385" s="225"/>
      <c r="D385" s="225"/>
      <c r="E385" s="231"/>
      <c r="F385" s="65"/>
      <c r="G385" s="65"/>
      <c r="H385" s="65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 t="shared" si="26"/>
        <v>0</v>
      </c>
      <c r="S385" s="65"/>
    </row>
    <row r="386" spans="1:19" x14ac:dyDescent="0.25">
      <c r="A386" s="18"/>
      <c r="B386" s="74">
        <v>2</v>
      </c>
      <c r="C386" s="273" t="s">
        <v>91</v>
      </c>
      <c r="D386" s="274"/>
      <c r="E386" s="274"/>
      <c r="F386" s="274"/>
      <c r="G386" s="274"/>
      <c r="H386" s="274"/>
      <c r="I386" s="30"/>
      <c r="J386" s="65"/>
      <c r="K386" s="21"/>
      <c r="L386" s="11"/>
      <c r="M386" s="11">
        <f>SUM(M384:M385)</f>
        <v>0</v>
      </c>
      <c r="N386" s="11">
        <f t="shared" ref="N386:Q386" si="27">SUM(N384:N385)</f>
        <v>0</v>
      </c>
      <c r="O386" s="11">
        <f t="shared" ref="O386" si="28">SUM(O384:O385)</f>
        <v>0</v>
      </c>
      <c r="P386" s="11">
        <f t="shared" si="27"/>
        <v>0</v>
      </c>
      <c r="Q386" s="11">
        <f t="shared" si="27"/>
        <v>0</v>
      </c>
      <c r="R386" s="17">
        <f t="shared" ref="R386" si="29">SUM(L386:P386)</f>
        <v>0</v>
      </c>
      <c r="S386" s="65"/>
    </row>
    <row r="387" spans="1:19" ht="15.75" customHeight="1" x14ac:dyDescent="0.25">
      <c r="A387" s="253">
        <v>10</v>
      </c>
      <c r="B387" s="207" t="s">
        <v>196</v>
      </c>
      <c r="C387" s="223" t="s">
        <v>90</v>
      </c>
      <c r="D387" s="223" t="s">
        <v>88</v>
      </c>
      <c r="E387" s="223" t="s">
        <v>233</v>
      </c>
      <c r="F387" s="223" t="s">
        <v>136</v>
      </c>
      <c r="G387" s="223" t="s">
        <v>315</v>
      </c>
      <c r="H387" s="223" t="s">
        <v>299</v>
      </c>
      <c r="I387" s="1" t="s">
        <v>56</v>
      </c>
      <c r="J387" s="65">
        <v>261</v>
      </c>
      <c r="K387" s="21" t="s">
        <v>61</v>
      </c>
      <c r="L387" s="11"/>
      <c r="M387" s="21"/>
      <c r="N387" s="178"/>
      <c r="O387" s="178"/>
      <c r="P387" s="178"/>
      <c r="Q387" s="179"/>
      <c r="R387" s="179">
        <f>SUM(L387:Q387)</f>
        <v>0</v>
      </c>
      <c r="S387" s="65"/>
    </row>
    <row r="388" spans="1:19" x14ac:dyDescent="0.25">
      <c r="A388" s="254"/>
      <c r="B388" s="208"/>
      <c r="C388" s="224"/>
      <c r="D388" s="224"/>
      <c r="E388" s="224"/>
      <c r="F388" s="224"/>
      <c r="G388" s="224"/>
      <c r="H388" s="224"/>
      <c r="I388" s="1" t="s">
        <v>56</v>
      </c>
      <c r="J388" s="65">
        <v>261</v>
      </c>
      <c r="K388" s="21" t="s">
        <v>254</v>
      </c>
      <c r="L388" s="11"/>
      <c r="M388" s="21"/>
      <c r="N388" s="178">
        <v>0.252</v>
      </c>
      <c r="O388" s="178">
        <v>47.820999999999998</v>
      </c>
      <c r="P388" s="178">
        <v>46.213000000000001</v>
      </c>
      <c r="Q388" s="179"/>
      <c r="R388" s="179">
        <f t="shared" ref="R388:R446" si="30">SUM(L388:Q388)</f>
        <v>94.286000000000001</v>
      </c>
      <c r="S388" s="65"/>
    </row>
    <row r="389" spans="1:19" x14ac:dyDescent="0.25">
      <c r="A389" s="254"/>
      <c r="B389" s="208"/>
      <c r="C389" s="224"/>
      <c r="D389" s="224"/>
      <c r="E389" s="224"/>
      <c r="F389" s="224"/>
      <c r="G389" s="224"/>
      <c r="H389" s="224"/>
      <c r="I389" s="1" t="s">
        <v>55</v>
      </c>
      <c r="J389" s="65">
        <v>261</v>
      </c>
      <c r="K389" s="21" t="s">
        <v>254</v>
      </c>
      <c r="L389" s="11"/>
      <c r="M389" s="21"/>
      <c r="N389" s="178"/>
      <c r="O389" s="178"/>
      <c r="P389" s="178">
        <v>0.97299999999999998</v>
      </c>
      <c r="Q389" s="179"/>
      <c r="R389" s="179">
        <f t="shared" si="30"/>
        <v>0.97299999999999998</v>
      </c>
      <c r="S389" s="65"/>
    </row>
    <row r="390" spans="1:19" x14ac:dyDescent="0.25">
      <c r="A390" s="254"/>
      <c r="B390" s="208"/>
      <c r="C390" s="224"/>
      <c r="D390" s="224"/>
      <c r="E390" s="224"/>
      <c r="F390" s="224"/>
      <c r="G390" s="224"/>
      <c r="H390" s="224"/>
      <c r="I390" s="1" t="s">
        <v>56</v>
      </c>
      <c r="J390" s="65">
        <v>261</v>
      </c>
      <c r="K390" s="21" t="s">
        <v>255</v>
      </c>
      <c r="L390" s="11"/>
      <c r="M390" s="21"/>
      <c r="N390" s="178">
        <v>129.483</v>
      </c>
      <c r="O390" s="178">
        <v>87.59</v>
      </c>
      <c r="P390" s="178">
        <v>97.387</v>
      </c>
      <c r="Q390" s="179"/>
      <c r="R390" s="179">
        <f t="shared" si="30"/>
        <v>314.46000000000004</v>
      </c>
      <c r="S390" s="65"/>
    </row>
    <row r="391" spans="1:19" ht="38.25" customHeight="1" x14ac:dyDescent="0.25">
      <c r="A391" s="254"/>
      <c r="B391" s="227"/>
      <c r="C391" s="224"/>
      <c r="D391" s="224"/>
      <c r="E391" s="224"/>
      <c r="F391" s="224"/>
      <c r="G391" s="224"/>
      <c r="H391" s="224"/>
      <c r="I391" s="1" t="s">
        <v>55</v>
      </c>
      <c r="J391" s="65">
        <v>261</v>
      </c>
      <c r="K391" s="21" t="s">
        <v>255</v>
      </c>
      <c r="L391" s="11"/>
      <c r="M391" s="21"/>
      <c r="N391" s="178">
        <v>5.3170000000000002</v>
      </c>
      <c r="O391" s="178">
        <v>17.184000000000001</v>
      </c>
      <c r="P391" s="180">
        <v>8.3529999999999998</v>
      </c>
      <c r="Q391" s="179"/>
      <c r="R391" s="179">
        <f t="shared" si="30"/>
        <v>30.853999999999999</v>
      </c>
      <c r="S391" s="65"/>
    </row>
    <row r="392" spans="1:19" ht="15.75" customHeight="1" x14ac:dyDescent="0.25">
      <c r="A392" s="254"/>
      <c r="B392" s="207" t="s">
        <v>197</v>
      </c>
      <c r="C392" s="224"/>
      <c r="D392" s="224"/>
      <c r="E392" s="224"/>
      <c r="F392" s="224"/>
      <c r="G392" s="224"/>
      <c r="H392" s="224"/>
      <c r="I392" s="1" t="s">
        <v>56</v>
      </c>
      <c r="J392" s="65">
        <v>261</v>
      </c>
      <c r="K392" s="21" t="s">
        <v>61</v>
      </c>
      <c r="L392" s="11"/>
      <c r="M392" s="21"/>
      <c r="N392" s="178"/>
      <c r="O392" s="178">
        <v>0.5</v>
      </c>
      <c r="P392" s="178"/>
      <c r="Q392" s="179"/>
      <c r="R392" s="179">
        <f>M392+N392+O392+P392+Q392</f>
        <v>0.5</v>
      </c>
      <c r="S392" s="65"/>
    </row>
    <row r="393" spans="1:19" x14ac:dyDescent="0.25">
      <c r="A393" s="254"/>
      <c r="B393" s="208"/>
      <c r="C393" s="224"/>
      <c r="D393" s="224"/>
      <c r="E393" s="224"/>
      <c r="F393" s="224"/>
      <c r="G393" s="224"/>
      <c r="H393" s="224"/>
      <c r="I393" s="1" t="s">
        <v>56</v>
      </c>
      <c r="J393" s="65">
        <v>261</v>
      </c>
      <c r="K393" s="21" t="s">
        <v>254</v>
      </c>
      <c r="L393" s="11"/>
      <c r="M393" s="21"/>
      <c r="N393" s="178">
        <v>1.528</v>
      </c>
      <c r="O393" s="178">
        <v>8.5</v>
      </c>
      <c r="P393" s="178">
        <v>31.446000000000002</v>
      </c>
      <c r="Q393" s="179"/>
      <c r="R393" s="179">
        <f t="shared" si="30"/>
        <v>41.474000000000004</v>
      </c>
      <c r="S393" s="65"/>
    </row>
    <row r="394" spans="1:19" x14ac:dyDescent="0.25">
      <c r="A394" s="254"/>
      <c r="B394" s="208"/>
      <c r="C394" s="224"/>
      <c r="D394" s="224"/>
      <c r="E394" s="224"/>
      <c r="F394" s="224"/>
      <c r="G394" s="224"/>
      <c r="H394" s="224"/>
      <c r="I394" s="1" t="s">
        <v>55</v>
      </c>
      <c r="J394" s="65">
        <v>261</v>
      </c>
      <c r="K394" s="21" t="s">
        <v>254</v>
      </c>
      <c r="L394" s="11"/>
      <c r="M394" s="21"/>
      <c r="N394" s="178">
        <v>5.3170000000000002</v>
      </c>
      <c r="O394" s="178"/>
      <c r="P394" s="178">
        <v>1.391</v>
      </c>
      <c r="Q394" s="179"/>
      <c r="R394" s="179">
        <f t="shared" si="30"/>
        <v>6.7080000000000002</v>
      </c>
      <c r="S394" s="65"/>
    </row>
    <row r="395" spans="1:19" x14ac:dyDescent="0.25">
      <c r="A395" s="254"/>
      <c r="B395" s="208"/>
      <c r="C395" s="224"/>
      <c r="D395" s="224"/>
      <c r="E395" s="224"/>
      <c r="F395" s="224"/>
      <c r="G395" s="224"/>
      <c r="H395" s="224"/>
      <c r="I395" s="1" t="s">
        <v>56</v>
      </c>
      <c r="J395" s="65">
        <v>261</v>
      </c>
      <c r="K395" s="21" t="s">
        <v>255</v>
      </c>
      <c r="L395" s="11"/>
      <c r="M395" s="21"/>
      <c r="N395" s="178">
        <v>111.80800000000001</v>
      </c>
      <c r="O395" s="178">
        <v>106.828</v>
      </c>
      <c r="P395" s="178">
        <v>97.474999999999994</v>
      </c>
      <c r="Q395" s="179"/>
      <c r="R395" s="179">
        <f t="shared" si="30"/>
        <v>316.11099999999999</v>
      </c>
      <c r="S395" s="65"/>
    </row>
    <row r="396" spans="1:19" ht="42" customHeight="1" x14ac:dyDescent="0.25">
      <c r="A396" s="254"/>
      <c r="B396" s="227"/>
      <c r="C396" s="224"/>
      <c r="D396" s="224"/>
      <c r="E396" s="224"/>
      <c r="F396" s="224"/>
      <c r="G396" s="224"/>
      <c r="H396" s="224"/>
      <c r="I396" s="1" t="s">
        <v>55</v>
      </c>
      <c r="J396" s="65">
        <v>261</v>
      </c>
      <c r="K396" s="21" t="s">
        <v>255</v>
      </c>
      <c r="L396" s="11"/>
      <c r="M396" s="21"/>
      <c r="N396" s="178"/>
      <c r="O396" s="178">
        <v>17.184000000000001</v>
      </c>
      <c r="P396" s="178">
        <v>23.042000000000002</v>
      </c>
      <c r="Q396" s="179"/>
      <c r="R396" s="179">
        <f t="shared" si="30"/>
        <v>40.225999999999999</v>
      </c>
      <c r="S396" s="65"/>
    </row>
    <row r="397" spans="1:19" ht="15.75" customHeight="1" x14ac:dyDescent="0.25">
      <c r="A397" s="254"/>
      <c r="B397" s="207" t="s">
        <v>198</v>
      </c>
      <c r="C397" s="224"/>
      <c r="D397" s="224"/>
      <c r="E397" s="224"/>
      <c r="F397" s="224"/>
      <c r="G397" s="224"/>
      <c r="H397" s="224"/>
      <c r="I397" s="1" t="s">
        <v>56</v>
      </c>
      <c r="J397" s="65">
        <v>261</v>
      </c>
      <c r="K397" s="21" t="s">
        <v>254</v>
      </c>
      <c r="L397" s="11"/>
      <c r="M397" s="21"/>
      <c r="N397" s="178">
        <v>1.0409999999999999</v>
      </c>
      <c r="O397" s="178">
        <v>67.673000000000002</v>
      </c>
      <c r="P397" s="178">
        <v>83.733999999999995</v>
      </c>
      <c r="Q397" s="179"/>
      <c r="R397" s="179">
        <f>M397+N397+O397+P397+Q397</f>
        <v>152.44799999999998</v>
      </c>
      <c r="S397" s="65"/>
    </row>
    <row r="398" spans="1:19" x14ac:dyDescent="0.25">
      <c r="A398" s="254"/>
      <c r="B398" s="208"/>
      <c r="C398" s="224"/>
      <c r="D398" s="224"/>
      <c r="E398" s="224"/>
      <c r="F398" s="224"/>
      <c r="G398" s="224"/>
      <c r="H398" s="224"/>
      <c r="I398" s="1" t="s">
        <v>55</v>
      </c>
      <c r="J398" s="65">
        <v>261</v>
      </c>
      <c r="K398" s="21" t="s">
        <v>254</v>
      </c>
      <c r="L398" s="11"/>
      <c r="M398" s="21"/>
      <c r="N398" s="178"/>
      <c r="O398" s="178"/>
      <c r="P398" s="178">
        <v>1.508</v>
      </c>
      <c r="Q398" s="179"/>
      <c r="R398" s="179">
        <f t="shared" ref="R398:R400" si="31">M398+N398+O398+P398+Q398</f>
        <v>1.508</v>
      </c>
      <c r="S398" s="65"/>
    </row>
    <row r="399" spans="1:19" x14ac:dyDescent="0.25">
      <c r="A399" s="254"/>
      <c r="B399" s="208"/>
      <c r="C399" s="224"/>
      <c r="D399" s="224"/>
      <c r="E399" s="224"/>
      <c r="F399" s="224"/>
      <c r="G399" s="224"/>
      <c r="H399" s="224"/>
      <c r="I399" s="1" t="s">
        <v>56</v>
      </c>
      <c r="J399" s="65">
        <v>261</v>
      </c>
      <c r="K399" s="21" t="s">
        <v>255</v>
      </c>
      <c r="L399" s="11"/>
      <c r="M399" s="21"/>
      <c r="N399" s="178">
        <v>113.407</v>
      </c>
      <c r="O399" s="178">
        <v>32.545999999999999</v>
      </c>
      <c r="P399" s="178">
        <v>284.09800000000001</v>
      </c>
      <c r="Q399" s="179"/>
      <c r="R399" s="179">
        <f t="shared" si="31"/>
        <v>430.05100000000004</v>
      </c>
      <c r="S399" s="65"/>
    </row>
    <row r="400" spans="1:19" ht="54" customHeight="1" x14ac:dyDescent="0.25">
      <c r="A400" s="254"/>
      <c r="B400" s="227"/>
      <c r="C400" s="224"/>
      <c r="D400" s="224"/>
      <c r="E400" s="224"/>
      <c r="F400" s="224"/>
      <c r="G400" s="224"/>
      <c r="H400" s="224"/>
      <c r="I400" s="1" t="s">
        <v>55</v>
      </c>
      <c r="J400" s="65">
        <v>261</v>
      </c>
      <c r="K400" s="21" t="s">
        <v>255</v>
      </c>
      <c r="L400" s="11"/>
      <c r="M400" s="21"/>
      <c r="N400" s="178"/>
      <c r="O400" s="178"/>
      <c r="P400" s="178">
        <v>14.161</v>
      </c>
      <c r="Q400" s="179"/>
      <c r="R400" s="179">
        <f t="shared" si="31"/>
        <v>14.161</v>
      </c>
      <c r="S400" s="65"/>
    </row>
    <row r="401" spans="1:19" ht="15.75" customHeight="1" x14ac:dyDescent="0.25">
      <c r="A401" s="254"/>
      <c r="B401" s="207" t="s">
        <v>199</v>
      </c>
      <c r="C401" s="224"/>
      <c r="D401" s="224"/>
      <c r="E401" s="224"/>
      <c r="F401" s="224"/>
      <c r="G401" s="224"/>
      <c r="H401" s="224"/>
      <c r="I401" s="1" t="s">
        <v>56</v>
      </c>
      <c r="J401" s="65">
        <v>261</v>
      </c>
      <c r="K401" s="21" t="s">
        <v>61</v>
      </c>
      <c r="L401" s="11"/>
      <c r="M401" s="21"/>
      <c r="N401" s="178"/>
      <c r="O401" s="178"/>
      <c r="P401" s="178"/>
      <c r="Q401" s="179"/>
      <c r="R401" s="179">
        <f t="shared" si="30"/>
        <v>0</v>
      </c>
      <c r="S401" s="65"/>
    </row>
    <row r="402" spans="1:19" x14ac:dyDescent="0.25">
      <c r="A402" s="254"/>
      <c r="B402" s="208"/>
      <c r="C402" s="224"/>
      <c r="D402" s="224"/>
      <c r="E402" s="224"/>
      <c r="F402" s="224"/>
      <c r="G402" s="224"/>
      <c r="H402" s="224"/>
      <c r="I402" s="1" t="s">
        <v>56</v>
      </c>
      <c r="J402" s="65">
        <v>261</v>
      </c>
      <c r="K402" s="21" t="s">
        <v>254</v>
      </c>
      <c r="L402" s="11"/>
      <c r="M402" s="21"/>
      <c r="N402" s="178">
        <v>1.022</v>
      </c>
      <c r="O402" s="178">
        <v>41.783000000000001</v>
      </c>
      <c r="P402" s="178">
        <v>32.826000000000001</v>
      </c>
      <c r="Q402" s="179"/>
      <c r="R402" s="179">
        <f t="shared" si="30"/>
        <v>75.631</v>
      </c>
      <c r="S402" s="65"/>
    </row>
    <row r="403" spans="1:19" x14ac:dyDescent="0.25">
      <c r="A403" s="254"/>
      <c r="B403" s="208"/>
      <c r="C403" s="224"/>
      <c r="D403" s="224"/>
      <c r="E403" s="224"/>
      <c r="F403" s="224"/>
      <c r="G403" s="224"/>
      <c r="H403" s="224"/>
      <c r="I403" s="1" t="s">
        <v>55</v>
      </c>
      <c r="J403" s="65">
        <v>261</v>
      </c>
      <c r="K403" s="21" t="s">
        <v>254</v>
      </c>
      <c r="L403" s="11"/>
      <c r="M403" s="21"/>
      <c r="N403" s="178"/>
      <c r="O403" s="178"/>
      <c r="P403" s="178">
        <v>1.101</v>
      </c>
      <c r="Q403" s="179"/>
      <c r="R403" s="179">
        <f t="shared" si="30"/>
        <v>1.101</v>
      </c>
      <c r="S403" s="65"/>
    </row>
    <row r="404" spans="1:19" x14ac:dyDescent="0.25">
      <c r="A404" s="254"/>
      <c r="B404" s="208"/>
      <c r="C404" s="224"/>
      <c r="D404" s="224"/>
      <c r="E404" s="224"/>
      <c r="F404" s="224"/>
      <c r="G404" s="224"/>
      <c r="H404" s="224"/>
      <c r="I404" s="1" t="s">
        <v>56</v>
      </c>
      <c r="J404" s="65">
        <v>261</v>
      </c>
      <c r="K404" s="21" t="s">
        <v>255</v>
      </c>
      <c r="L404" s="11"/>
      <c r="M404" s="21"/>
      <c r="N404" s="178">
        <v>163.32</v>
      </c>
      <c r="O404" s="178">
        <v>130.34299999999999</v>
      </c>
      <c r="P404" s="178">
        <v>170.54300000000001</v>
      </c>
      <c r="Q404" s="179"/>
      <c r="R404" s="179">
        <f t="shared" si="30"/>
        <v>464.20600000000002</v>
      </c>
      <c r="S404" s="65"/>
    </row>
    <row r="405" spans="1:19" ht="24.75" customHeight="1" x14ac:dyDescent="0.25">
      <c r="A405" s="254"/>
      <c r="B405" s="227"/>
      <c r="C405" s="224"/>
      <c r="D405" s="224"/>
      <c r="E405" s="224"/>
      <c r="F405" s="224"/>
      <c r="G405" s="224"/>
      <c r="H405" s="224"/>
      <c r="I405" s="1" t="s">
        <v>55</v>
      </c>
      <c r="J405" s="65">
        <v>261</v>
      </c>
      <c r="K405" s="21" t="s">
        <v>255</v>
      </c>
      <c r="L405" s="11"/>
      <c r="M405" s="21"/>
      <c r="N405" s="178">
        <v>7.976</v>
      </c>
      <c r="O405" s="178">
        <v>25.393999999999998</v>
      </c>
      <c r="P405" s="178">
        <v>0.218</v>
      </c>
      <c r="Q405" s="179"/>
      <c r="R405" s="179">
        <f t="shared" si="30"/>
        <v>33.588000000000001</v>
      </c>
      <c r="S405" s="65"/>
    </row>
    <row r="406" spans="1:19" ht="15.75" customHeight="1" x14ac:dyDescent="0.25">
      <c r="A406" s="254"/>
      <c r="B406" s="207" t="s">
        <v>200</v>
      </c>
      <c r="C406" s="224"/>
      <c r="D406" s="224"/>
      <c r="E406" s="224"/>
      <c r="F406" s="224"/>
      <c r="G406" s="224"/>
      <c r="H406" s="224"/>
      <c r="I406" s="1" t="s">
        <v>56</v>
      </c>
      <c r="J406" s="65">
        <v>261</v>
      </c>
      <c r="K406" s="21" t="s">
        <v>61</v>
      </c>
      <c r="L406" s="11"/>
      <c r="M406" s="108"/>
      <c r="N406" s="178"/>
      <c r="O406" s="178"/>
      <c r="P406" s="178">
        <v>2.4790000000000001</v>
      </c>
      <c r="Q406" s="179"/>
      <c r="R406" s="179">
        <f t="shared" si="30"/>
        <v>2.4790000000000001</v>
      </c>
      <c r="S406" s="65"/>
    </row>
    <row r="407" spans="1:19" x14ac:dyDescent="0.25">
      <c r="A407" s="254"/>
      <c r="B407" s="208"/>
      <c r="C407" s="224"/>
      <c r="D407" s="224"/>
      <c r="E407" s="224"/>
      <c r="F407" s="224"/>
      <c r="G407" s="224"/>
      <c r="H407" s="224"/>
      <c r="I407" s="1" t="s">
        <v>56</v>
      </c>
      <c r="J407" s="65">
        <v>261</v>
      </c>
      <c r="K407" s="21" t="s">
        <v>254</v>
      </c>
      <c r="L407" s="11"/>
      <c r="M407" s="108"/>
      <c r="N407" s="178">
        <v>38.290999999999997</v>
      </c>
      <c r="O407" s="178">
        <v>55.689</v>
      </c>
      <c r="P407" s="178">
        <v>79.287000000000006</v>
      </c>
      <c r="Q407" s="179"/>
      <c r="R407" s="179">
        <f t="shared" si="30"/>
        <v>173.267</v>
      </c>
      <c r="S407" s="65"/>
    </row>
    <row r="408" spans="1:19" x14ac:dyDescent="0.25">
      <c r="A408" s="254"/>
      <c r="B408" s="208"/>
      <c r="C408" s="224"/>
      <c r="D408" s="224"/>
      <c r="E408" s="224"/>
      <c r="F408" s="224"/>
      <c r="G408" s="224"/>
      <c r="H408" s="224"/>
      <c r="I408" s="1" t="s">
        <v>55</v>
      </c>
      <c r="J408" s="65">
        <v>261</v>
      </c>
      <c r="K408" s="21" t="s">
        <v>254</v>
      </c>
      <c r="L408" s="11"/>
      <c r="M408" s="108"/>
      <c r="N408" s="178"/>
      <c r="O408" s="178"/>
      <c r="P408" s="178">
        <v>0.56399999999999995</v>
      </c>
      <c r="Q408" s="179"/>
      <c r="R408" s="179">
        <f t="shared" si="30"/>
        <v>0.56399999999999995</v>
      </c>
      <c r="S408" s="65"/>
    </row>
    <row r="409" spans="1:19" x14ac:dyDescent="0.25">
      <c r="A409" s="254"/>
      <c r="B409" s="208"/>
      <c r="C409" s="224"/>
      <c r="D409" s="224"/>
      <c r="E409" s="224"/>
      <c r="F409" s="224"/>
      <c r="G409" s="224"/>
      <c r="H409" s="224"/>
      <c r="I409" s="1" t="s">
        <v>56</v>
      </c>
      <c r="J409" s="65">
        <v>261</v>
      </c>
      <c r="K409" s="21" t="s">
        <v>255</v>
      </c>
      <c r="L409" s="11"/>
      <c r="M409" s="21"/>
      <c r="N409" s="178">
        <v>92.658000000000001</v>
      </c>
      <c r="O409" s="178">
        <v>90.721999999999994</v>
      </c>
      <c r="P409" s="178">
        <v>81.718000000000004</v>
      </c>
      <c r="Q409" s="179"/>
      <c r="R409" s="179">
        <f t="shared" si="30"/>
        <v>265.09800000000001</v>
      </c>
      <c r="S409" s="65"/>
    </row>
    <row r="410" spans="1:19" ht="30.75" customHeight="1" x14ac:dyDescent="0.25">
      <c r="A410" s="254"/>
      <c r="B410" s="227"/>
      <c r="C410" s="224"/>
      <c r="D410" s="224"/>
      <c r="E410" s="224"/>
      <c r="F410" s="224"/>
      <c r="G410" s="224"/>
      <c r="H410" s="224"/>
      <c r="I410" s="1" t="s">
        <v>55</v>
      </c>
      <c r="J410" s="65">
        <v>261</v>
      </c>
      <c r="K410" s="21" t="s">
        <v>255</v>
      </c>
      <c r="L410" s="11"/>
      <c r="M410" s="21"/>
      <c r="N410" s="178">
        <v>5.5330000000000004</v>
      </c>
      <c r="O410" s="178">
        <v>17.004000000000001</v>
      </c>
      <c r="P410" s="178">
        <v>16.332999999999998</v>
      </c>
      <c r="Q410" s="179"/>
      <c r="R410" s="179">
        <f t="shared" si="30"/>
        <v>38.870000000000005</v>
      </c>
      <c r="S410" s="65"/>
    </row>
    <row r="411" spans="1:19" ht="15.75" customHeight="1" x14ac:dyDescent="0.25">
      <c r="A411" s="254"/>
      <c r="B411" s="207" t="s">
        <v>201</v>
      </c>
      <c r="C411" s="224"/>
      <c r="D411" s="224"/>
      <c r="E411" s="224"/>
      <c r="F411" s="224"/>
      <c r="G411" s="224"/>
      <c r="H411" s="224"/>
      <c r="I411" s="1" t="s">
        <v>56</v>
      </c>
      <c r="J411" s="65">
        <v>261</v>
      </c>
      <c r="K411" s="21" t="s">
        <v>61</v>
      </c>
      <c r="L411" s="11"/>
      <c r="M411" s="16"/>
      <c r="N411" s="178"/>
      <c r="O411" s="178"/>
      <c r="P411" s="178">
        <v>3.2269999999999999</v>
      </c>
      <c r="Q411" s="179"/>
      <c r="R411" s="179">
        <f t="shared" si="30"/>
        <v>3.2269999999999999</v>
      </c>
      <c r="S411" s="65"/>
    </row>
    <row r="412" spans="1:19" x14ac:dyDescent="0.25">
      <c r="A412" s="254"/>
      <c r="B412" s="208"/>
      <c r="C412" s="224"/>
      <c r="D412" s="224"/>
      <c r="E412" s="224"/>
      <c r="F412" s="224"/>
      <c r="G412" s="224"/>
      <c r="H412" s="224"/>
      <c r="I412" s="1" t="s">
        <v>56</v>
      </c>
      <c r="J412" s="65">
        <v>261</v>
      </c>
      <c r="K412" s="21" t="s">
        <v>254</v>
      </c>
      <c r="L412" s="11"/>
      <c r="M412" s="16"/>
      <c r="N412" s="178">
        <v>65.33</v>
      </c>
      <c r="O412" s="178">
        <v>73.850999999999999</v>
      </c>
      <c r="P412" s="178">
        <v>88.674000000000007</v>
      </c>
      <c r="Q412" s="179"/>
      <c r="R412" s="179">
        <f t="shared" si="30"/>
        <v>227.85499999999999</v>
      </c>
      <c r="S412" s="65"/>
    </row>
    <row r="413" spans="1:19" x14ac:dyDescent="0.25">
      <c r="A413" s="254"/>
      <c r="B413" s="208"/>
      <c r="C413" s="224"/>
      <c r="D413" s="224"/>
      <c r="E413" s="224"/>
      <c r="F413" s="224"/>
      <c r="G413" s="224"/>
      <c r="H413" s="224"/>
      <c r="I413" s="1" t="s">
        <v>55</v>
      </c>
      <c r="J413" s="65">
        <v>261</v>
      </c>
      <c r="K413" s="21" t="s">
        <v>254</v>
      </c>
      <c r="L413" s="11"/>
      <c r="M413" s="16"/>
      <c r="N413" s="178"/>
      <c r="O413" s="178"/>
      <c r="P413" s="178"/>
      <c r="Q413" s="179"/>
      <c r="R413" s="179">
        <f t="shared" si="30"/>
        <v>0</v>
      </c>
      <c r="S413" s="65"/>
    </row>
    <row r="414" spans="1:19" x14ac:dyDescent="0.25">
      <c r="A414" s="254"/>
      <c r="B414" s="208"/>
      <c r="C414" s="224"/>
      <c r="D414" s="224"/>
      <c r="E414" s="224"/>
      <c r="F414" s="224"/>
      <c r="G414" s="224"/>
      <c r="H414" s="224"/>
      <c r="I414" s="1" t="s">
        <v>56</v>
      </c>
      <c r="J414" s="65">
        <v>261</v>
      </c>
      <c r="K414" s="21" t="s">
        <v>255</v>
      </c>
      <c r="L414" s="11"/>
      <c r="M414" s="16"/>
      <c r="N414" s="178">
        <v>101.197</v>
      </c>
      <c r="O414" s="178">
        <v>107.886</v>
      </c>
      <c r="P414" s="178">
        <v>106.285</v>
      </c>
      <c r="Q414" s="179"/>
      <c r="R414" s="179">
        <f t="shared" si="30"/>
        <v>315.36799999999999</v>
      </c>
      <c r="S414" s="65"/>
    </row>
    <row r="415" spans="1:19" ht="29.25" customHeight="1" x14ac:dyDescent="0.25">
      <c r="A415" s="254"/>
      <c r="B415" s="227"/>
      <c r="C415" s="224"/>
      <c r="D415" s="224"/>
      <c r="E415" s="224"/>
      <c r="F415" s="224"/>
      <c r="G415" s="224"/>
      <c r="H415" s="224"/>
      <c r="I415" s="1" t="s">
        <v>55</v>
      </c>
      <c r="J415" s="65">
        <v>261</v>
      </c>
      <c r="K415" s="21" t="s">
        <v>255</v>
      </c>
      <c r="L415" s="11"/>
      <c r="M415" s="16"/>
      <c r="N415" s="178">
        <v>5.8319999999999999</v>
      </c>
      <c r="O415" s="178">
        <v>20.132000000000001</v>
      </c>
      <c r="P415" s="178">
        <v>19.259</v>
      </c>
      <c r="Q415" s="179"/>
      <c r="R415" s="179">
        <f t="shared" si="30"/>
        <v>45.222999999999999</v>
      </c>
      <c r="S415" s="65"/>
    </row>
    <row r="416" spans="1:19" x14ac:dyDescent="0.25">
      <c r="A416" s="254"/>
      <c r="B416" s="257" t="s">
        <v>202</v>
      </c>
      <c r="C416" s="224"/>
      <c r="D416" s="224"/>
      <c r="E416" s="224"/>
      <c r="F416" s="224"/>
      <c r="G416" s="224"/>
      <c r="H416" s="224"/>
      <c r="I416" s="1"/>
      <c r="J416" s="65"/>
      <c r="K416" s="21"/>
      <c r="L416" s="11"/>
      <c r="M416" s="46"/>
      <c r="N416" s="181"/>
      <c r="O416" s="181"/>
      <c r="P416" s="181"/>
      <c r="Q416" s="179"/>
      <c r="R416" s="179">
        <f t="shared" si="30"/>
        <v>0</v>
      </c>
      <c r="S416" s="65"/>
    </row>
    <row r="417" spans="1:19" x14ac:dyDescent="0.25">
      <c r="A417" s="254"/>
      <c r="B417" s="257"/>
      <c r="C417" s="224"/>
      <c r="D417" s="224"/>
      <c r="E417" s="224"/>
      <c r="F417" s="224"/>
      <c r="G417" s="224"/>
      <c r="H417" s="224"/>
      <c r="I417" s="1" t="s">
        <v>56</v>
      </c>
      <c r="J417" s="65">
        <v>261</v>
      </c>
      <c r="K417" s="21" t="s">
        <v>61</v>
      </c>
      <c r="L417" s="11"/>
      <c r="M417" s="21"/>
      <c r="N417" s="178"/>
      <c r="O417" s="178"/>
      <c r="P417" s="178">
        <v>3.36</v>
      </c>
      <c r="Q417" s="182"/>
      <c r="R417" s="179">
        <f t="shared" si="30"/>
        <v>3.36</v>
      </c>
      <c r="S417" s="65"/>
    </row>
    <row r="418" spans="1:19" x14ac:dyDescent="0.25">
      <c r="A418" s="254"/>
      <c r="B418" s="257"/>
      <c r="C418" s="224"/>
      <c r="D418" s="224"/>
      <c r="E418" s="224"/>
      <c r="F418" s="224"/>
      <c r="G418" s="224"/>
      <c r="H418" s="224"/>
      <c r="I418" s="1" t="s">
        <v>56</v>
      </c>
      <c r="J418" s="65">
        <v>261</v>
      </c>
      <c r="K418" s="21" t="s">
        <v>254</v>
      </c>
      <c r="L418" s="11"/>
      <c r="M418" s="21"/>
      <c r="N418" s="178">
        <v>123.307</v>
      </c>
      <c r="O418" s="178">
        <v>108.35899999999999</v>
      </c>
      <c r="P418" s="178">
        <v>105.846</v>
      </c>
      <c r="Q418" s="182"/>
      <c r="R418" s="179">
        <f t="shared" si="30"/>
        <v>337.512</v>
      </c>
      <c r="S418" s="65"/>
    </row>
    <row r="419" spans="1:19" x14ac:dyDescent="0.25">
      <c r="A419" s="254"/>
      <c r="B419" s="257"/>
      <c r="C419" s="224"/>
      <c r="D419" s="224"/>
      <c r="E419" s="224"/>
      <c r="F419" s="224"/>
      <c r="G419" s="224"/>
      <c r="H419" s="224"/>
      <c r="I419" s="1" t="s">
        <v>55</v>
      </c>
      <c r="J419" s="65">
        <v>261</v>
      </c>
      <c r="K419" s="21" t="s">
        <v>254</v>
      </c>
      <c r="L419" s="11"/>
      <c r="M419" s="21"/>
      <c r="N419" s="178"/>
      <c r="O419" s="178"/>
      <c r="P419" s="178"/>
      <c r="Q419" s="182"/>
      <c r="R419" s="179">
        <f t="shared" si="30"/>
        <v>0</v>
      </c>
      <c r="S419" s="65"/>
    </row>
    <row r="420" spans="1:19" x14ac:dyDescent="0.25">
      <c r="A420" s="254"/>
      <c r="B420" s="257"/>
      <c r="C420" s="224"/>
      <c r="D420" s="224"/>
      <c r="E420" s="224"/>
      <c r="F420" s="224"/>
      <c r="G420" s="224"/>
      <c r="H420" s="224"/>
      <c r="I420" s="1" t="s">
        <v>56</v>
      </c>
      <c r="J420" s="65">
        <v>261</v>
      </c>
      <c r="K420" s="21" t="s">
        <v>255</v>
      </c>
      <c r="L420" s="11"/>
      <c r="M420" s="21"/>
      <c r="N420" s="178"/>
      <c r="O420" s="178">
        <v>47.524000000000001</v>
      </c>
      <c r="P420" s="178">
        <v>63.91</v>
      </c>
      <c r="Q420" s="182"/>
      <c r="R420" s="179">
        <f t="shared" si="30"/>
        <v>111.434</v>
      </c>
      <c r="S420" s="65"/>
    </row>
    <row r="421" spans="1:19" x14ac:dyDescent="0.25">
      <c r="A421" s="254"/>
      <c r="B421" s="257"/>
      <c r="C421" s="224"/>
      <c r="D421" s="224"/>
      <c r="E421" s="224"/>
      <c r="F421" s="224"/>
      <c r="G421" s="224"/>
      <c r="H421" s="224"/>
      <c r="I421" s="1" t="s">
        <v>55</v>
      </c>
      <c r="J421" s="65">
        <v>261</v>
      </c>
      <c r="K421" s="21" t="s">
        <v>255</v>
      </c>
      <c r="L421" s="11"/>
      <c r="M421" s="21"/>
      <c r="N421" s="178">
        <v>3.726</v>
      </c>
      <c r="O421" s="178">
        <v>4.8529999999999998</v>
      </c>
      <c r="P421" s="178">
        <v>12.028</v>
      </c>
      <c r="Q421" s="182"/>
      <c r="R421" s="179">
        <f t="shared" si="30"/>
        <v>20.606999999999999</v>
      </c>
      <c r="S421" s="65"/>
    </row>
    <row r="422" spans="1:19" ht="15.75" customHeight="1" x14ac:dyDescent="0.25">
      <c r="A422" s="254"/>
      <c r="B422" s="207" t="s">
        <v>203</v>
      </c>
      <c r="C422" s="224"/>
      <c r="D422" s="224"/>
      <c r="E422" s="224"/>
      <c r="F422" s="224"/>
      <c r="G422" s="224"/>
      <c r="H422" s="224"/>
      <c r="I422" s="1" t="s">
        <v>56</v>
      </c>
      <c r="J422" s="65">
        <v>261</v>
      </c>
      <c r="K422" s="21" t="s">
        <v>61</v>
      </c>
      <c r="L422" s="11"/>
      <c r="M422" s="21"/>
      <c r="N422" s="181"/>
      <c r="O422" s="181"/>
      <c r="P422" s="181">
        <v>6.0279999999999996</v>
      </c>
      <c r="Q422" s="179"/>
      <c r="R422" s="179">
        <f t="shared" si="30"/>
        <v>6.0279999999999996</v>
      </c>
      <c r="S422" s="65"/>
    </row>
    <row r="423" spans="1:19" x14ac:dyDescent="0.25">
      <c r="A423" s="254"/>
      <c r="B423" s="208"/>
      <c r="C423" s="224"/>
      <c r="D423" s="224"/>
      <c r="E423" s="224"/>
      <c r="F423" s="224"/>
      <c r="G423" s="224"/>
      <c r="H423" s="224"/>
      <c r="I423" s="1" t="s">
        <v>56</v>
      </c>
      <c r="J423" s="65">
        <v>261</v>
      </c>
      <c r="K423" s="21" t="s">
        <v>254</v>
      </c>
      <c r="L423" s="11"/>
      <c r="M423" s="21"/>
      <c r="N423" s="181">
        <v>101.864</v>
      </c>
      <c r="O423" s="181">
        <v>81.061000000000007</v>
      </c>
      <c r="P423" s="181">
        <v>49.594999999999999</v>
      </c>
      <c r="Q423" s="179"/>
      <c r="R423" s="179">
        <f t="shared" si="30"/>
        <v>232.52</v>
      </c>
      <c r="S423" s="65"/>
    </row>
    <row r="424" spans="1:19" x14ac:dyDescent="0.25">
      <c r="A424" s="254"/>
      <c r="B424" s="208"/>
      <c r="C424" s="224"/>
      <c r="D424" s="224"/>
      <c r="E424" s="224"/>
      <c r="F424" s="224"/>
      <c r="G424" s="224"/>
      <c r="H424" s="224"/>
      <c r="I424" s="1" t="s">
        <v>55</v>
      </c>
      <c r="J424" s="65">
        <v>261</v>
      </c>
      <c r="K424" s="21" t="s">
        <v>254</v>
      </c>
      <c r="L424" s="11"/>
      <c r="M424" s="21"/>
      <c r="N424" s="181"/>
      <c r="O424" s="181"/>
      <c r="P424" s="181">
        <v>0.42899999999999999</v>
      </c>
      <c r="Q424" s="179"/>
      <c r="R424" s="179">
        <f t="shared" si="30"/>
        <v>0.42899999999999999</v>
      </c>
      <c r="S424" s="65"/>
    </row>
    <row r="425" spans="1:19" x14ac:dyDescent="0.25">
      <c r="A425" s="254"/>
      <c r="B425" s="208"/>
      <c r="C425" s="224"/>
      <c r="D425" s="224"/>
      <c r="E425" s="224"/>
      <c r="F425" s="224"/>
      <c r="G425" s="224"/>
      <c r="H425" s="224"/>
      <c r="I425" s="1" t="s">
        <v>56</v>
      </c>
      <c r="J425" s="65">
        <v>261</v>
      </c>
      <c r="K425" s="21" t="s">
        <v>255</v>
      </c>
      <c r="L425" s="11"/>
      <c r="M425" s="21"/>
      <c r="N425" s="181">
        <v>5</v>
      </c>
      <c r="O425" s="181">
        <v>50.652000000000001</v>
      </c>
      <c r="P425" s="181">
        <v>106.60899999999999</v>
      </c>
      <c r="Q425" s="179"/>
      <c r="R425" s="179">
        <f t="shared" si="30"/>
        <v>162.261</v>
      </c>
      <c r="S425" s="65"/>
    </row>
    <row r="426" spans="1:19" ht="36" customHeight="1" x14ac:dyDescent="0.25">
      <c r="A426" s="254"/>
      <c r="B426" s="227"/>
      <c r="C426" s="224"/>
      <c r="D426" s="224"/>
      <c r="E426" s="224"/>
      <c r="F426" s="224"/>
      <c r="G426" s="224"/>
      <c r="H426" s="224"/>
      <c r="I426" s="1" t="s">
        <v>55</v>
      </c>
      <c r="J426" s="65">
        <v>261</v>
      </c>
      <c r="K426" s="21" t="s">
        <v>255</v>
      </c>
      <c r="L426" s="11"/>
      <c r="M426" s="21"/>
      <c r="N426" s="181">
        <v>5.8079999999999998</v>
      </c>
      <c r="O426" s="181">
        <v>8.8759999999999994</v>
      </c>
      <c r="P426" s="181">
        <v>18.855</v>
      </c>
      <c r="Q426" s="179"/>
      <c r="R426" s="179">
        <f t="shared" si="30"/>
        <v>33.539000000000001</v>
      </c>
      <c r="S426" s="65"/>
    </row>
    <row r="427" spans="1:19" ht="15.75" customHeight="1" x14ac:dyDescent="0.25">
      <c r="A427" s="254"/>
      <c r="B427" s="207" t="s">
        <v>204</v>
      </c>
      <c r="C427" s="224"/>
      <c r="D427" s="224"/>
      <c r="E427" s="224"/>
      <c r="F427" s="224"/>
      <c r="G427" s="224"/>
      <c r="H427" s="224"/>
      <c r="I427" s="1" t="s">
        <v>56</v>
      </c>
      <c r="J427" s="65">
        <v>261</v>
      </c>
      <c r="K427" s="21" t="s">
        <v>61</v>
      </c>
      <c r="L427" s="11"/>
      <c r="M427" s="21"/>
      <c r="N427" s="181">
        <v>3.8580000000000001</v>
      </c>
      <c r="O427" s="181">
        <v>1.4370000000000001</v>
      </c>
      <c r="P427" s="181">
        <v>7.6879999999999997</v>
      </c>
      <c r="Q427" s="179"/>
      <c r="R427" s="179">
        <f t="shared" si="30"/>
        <v>12.983000000000001</v>
      </c>
      <c r="S427" s="65"/>
    </row>
    <row r="428" spans="1:19" x14ac:dyDescent="0.25">
      <c r="A428" s="254"/>
      <c r="B428" s="208"/>
      <c r="C428" s="224"/>
      <c r="D428" s="224"/>
      <c r="E428" s="224"/>
      <c r="F428" s="224"/>
      <c r="G428" s="224"/>
      <c r="H428" s="224"/>
      <c r="I428" s="1" t="s">
        <v>56</v>
      </c>
      <c r="J428" s="65">
        <v>261</v>
      </c>
      <c r="K428" s="21" t="s">
        <v>254</v>
      </c>
      <c r="L428" s="11"/>
      <c r="M428" s="21"/>
      <c r="N428" s="181">
        <v>49.843000000000004</v>
      </c>
      <c r="O428" s="181">
        <v>65.673000000000002</v>
      </c>
      <c r="P428" s="181">
        <v>109.14100000000001</v>
      </c>
      <c r="Q428" s="179"/>
      <c r="R428" s="179">
        <f t="shared" si="30"/>
        <v>224.65700000000001</v>
      </c>
      <c r="S428" s="65"/>
    </row>
    <row r="429" spans="1:19" x14ac:dyDescent="0.25">
      <c r="A429" s="254"/>
      <c r="B429" s="208"/>
      <c r="C429" s="224"/>
      <c r="D429" s="224"/>
      <c r="E429" s="224"/>
      <c r="F429" s="224"/>
      <c r="G429" s="224"/>
      <c r="H429" s="224"/>
      <c r="I429" s="1" t="s">
        <v>55</v>
      </c>
      <c r="J429" s="65">
        <v>261</v>
      </c>
      <c r="K429" s="21" t="s">
        <v>254</v>
      </c>
      <c r="L429" s="11"/>
      <c r="M429" s="21"/>
      <c r="N429" s="181"/>
      <c r="O429" s="181"/>
      <c r="P429" s="181">
        <v>0.24</v>
      </c>
      <c r="Q429" s="179"/>
      <c r="R429" s="179">
        <f t="shared" si="30"/>
        <v>0.24</v>
      </c>
      <c r="S429" s="65"/>
    </row>
    <row r="430" spans="1:19" x14ac:dyDescent="0.25">
      <c r="A430" s="254"/>
      <c r="B430" s="208"/>
      <c r="C430" s="224"/>
      <c r="D430" s="224"/>
      <c r="E430" s="224"/>
      <c r="F430" s="224"/>
      <c r="G430" s="224"/>
      <c r="H430" s="224"/>
      <c r="I430" s="1" t="s">
        <v>56</v>
      </c>
      <c r="J430" s="65">
        <v>261</v>
      </c>
      <c r="K430" s="21" t="s">
        <v>255</v>
      </c>
      <c r="L430" s="11"/>
      <c r="M430" s="21"/>
      <c r="N430" s="181">
        <v>134.36199999999999</v>
      </c>
      <c r="O430" s="181">
        <v>140.14500000000001</v>
      </c>
      <c r="P430" s="181">
        <v>114.23099999999999</v>
      </c>
      <c r="Q430" s="179"/>
      <c r="R430" s="179">
        <f t="shared" si="30"/>
        <v>388.738</v>
      </c>
      <c r="S430" s="65"/>
    </row>
    <row r="431" spans="1:19" ht="45.75" customHeight="1" x14ac:dyDescent="0.25">
      <c r="A431" s="254"/>
      <c r="B431" s="227"/>
      <c r="C431" s="224"/>
      <c r="D431" s="224"/>
      <c r="E431" s="224"/>
      <c r="F431" s="224"/>
      <c r="G431" s="224"/>
      <c r="H431" s="224"/>
      <c r="I431" s="1" t="s">
        <v>55</v>
      </c>
      <c r="J431" s="65">
        <v>261</v>
      </c>
      <c r="K431" s="21" t="s">
        <v>255</v>
      </c>
      <c r="L431" s="11"/>
      <c r="M431" s="21"/>
      <c r="N431" s="181">
        <v>7.7759999999999998</v>
      </c>
      <c r="O431" s="181">
        <v>27.117000000000001</v>
      </c>
      <c r="P431" s="181">
        <v>32.085999999999999</v>
      </c>
      <c r="Q431" s="179"/>
      <c r="R431" s="179">
        <f t="shared" si="30"/>
        <v>66.978999999999999</v>
      </c>
      <c r="S431" s="65"/>
    </row>
    <row r="432" spans="1:19" ht="15.75" customHeight="1" x14ac:dyDescent="0.25">
      <c r="A432" s="254"/>
      <c r="B432" s="207" t="s">
        <v>205</v>
      </c>
      <c r="C432" s="224"/>
      <c r="D432" s="224"/>
      <c r="E432" s="224"/>
      <c r="F432" s="224"/>
      <c r="G432" s="224"/>
      <c r="H432" s="224"/>
      <c r="I432" s="1" t="s">
        <v>56</v>
      </c>
      <c r="J432" s="65">
        <v>261</v>
      </c>
      <c r="K432" s="21" t="s">
        <v>61</v>
      </c>
      <c r="L432" s="11"/>
      <c r="M432" s="46"/>
      <c r="N432" s="178"/>
      <c r="O432" s="178">
        <v>0.42899999999999999</v>
      </c>
      <c r="P432" s="178">
        <v>0.84099999999999997</v>
      </c>
      <c r="Q432" s="179"/>
      <c r="R432" s="179">
        <f t="shared" si="30"/>
        <v>1.27</v>
      </c>
      <c r="S432" s="65"/>
    </row>
    <row r="433" spans="1:19" x14ac:dyDescent="0.25">
      <c r="A433" s="254"/>
      <c r="B433" s="208"/>
      <c r="C433" s="224"/>
      <c r="D433" s="224"/>
      <c r="E433" s="224"/>
      <c r="F433" s="224"/>
      <c r="G433" s="224"/>
      <c r="H433" s="224"/>
      <c r="I433" s="1" t="s">
        <v>56</v>
      </c>
      <c r="J433" s="65">
        <v>261</v>
      </c>
      <c r="K433" s="21" t="s">
        <v>254</v>
      </c>
      <c r="L433" s="11"/>
      <c r="M433" s="16"/>
      <c r="N433" s="178">
        <v>106.018</v>
      </c>
      <c r="O433" s="178">
        <v>134.215</v>
      </c>
      <c r="P433" s="178">
        <v>130.78100000000001</v>
      </c>
      <c r="Q433" s="179"/>
      <c r="R433" s="179">
        <f t="shared" si="30"/>
        <v>371.01400000000001</v>
      </c>
      <c r="S433" s="65"/>
    </row>
    <row r="434" spans="1:19" x14ac:dyDescent="0.25">
      <c r="A434" s="254"/>
      <c r="B434" s="208"/>
      <c r="C434" s="224"/>
      <c r="D434" s="224"/>
      <c r="E434" s="224"/>
      <c r="F434" s="224"/>
      <c r="G434" s="224"/>
      <c r="H434" s="224"/>
      <c r="I434" s="1" t="s">
        <v>55</v>
      </c>
      <c r="J434" s="65">
        <v>261</v>
      </c>
      <c r="K434" s="21" t="s">
        <v>254</v>
      </c>
      <c r="L434" s="11"/>
      <c r="M434" s="16"/>
      <c r="N434" s="178"/>
      <c r="O434" s="178"/>
      <c r="P434" s="178">
        <v>1.163</v>
      </c>
      <c r="Q434" s="179"/>
      <c r="R434" s="179">
        <f t="shared" si="30"/>
        <v>1.163</v>
      </c>
      <c r="S434" s="65"/>
    </row>
    <row r="435" spans="1:19" x14ac:dyDescent="0.25">
      <c r="A435" s="254"/>
      <c r="B435" s="208"/>
      <c r="C435" s="224"/>
      <c r="D435" s="224"/>
      <c r="E435" s="224"/>
      <c r="F435" s="224"/>
      <c r="G435" s="224"/>
      <c r="H435" s="224"/>
      <c r="I435" s="1" t="s">
        <v>56</v>
      </c>
      <c r="J435" s="65">
        <v>261</v>
      </c>
      <c r="K435" s="21" t="s">
        <v>255</v>
      </c>
      <c r="L435" s="11"/>
      <c r="M435" s="16"/>
      <c r="N435" s="178">
        <v>123.685</v>
      </c>
      <c r="O435" s="178">
        <v>125.078</v>
      </c>
      <c r="P435" s="178">
        <v>160.316</v>
      </c>
      <c r="Q435" s="179"/>
      <c r="R435" s="179">
        <f t="shared" si="30"/>
        <v>409.07900000000001</v>
      </c>
      <c r="S435" s="65"/>
    </row>
    <row r="436" spans="1:19" ht="28.5" customHeight="1" x14ac:dyDescent="0.25">
      <c r="A436" s="254"/>
      <c r="B436" s="227"/>
      <c r="C436" s="224"/>
      <c r="D436" s="224"/>
      <c r="E436" s="224"/>
      <c r="F436" s="224"/>
      <c r="G436" s="224"/>
      <c r="H436" s="224"/>
      <c r="I436" s="1" t="s">
        <v>55</v>
      </c>
      <c r="J436" s="65">
        <v>261</v>
      </c>
      <c r="K436" s="21" t="s">
        <v>255</v>
      </c>
      <c r="L436" s="11"/>
      <c r="M436" s="16"/>
      <c r="N436" s="178">
        <v>7.2610000000000001</v>
      </c>
      <c r="O436" s="178">
        <v>24.526</v>
      </c>
      <c r="P436" s="178">
        <v>32.863</v>
      </c>
      <c r="Q436" s="179"/>
      <c r="R436" s="179">
        <f t="shared" si="30"/>
        <v>64.650000000000006</v>
      </c>
      <c r="S436" s="65"/>
    </row>
    <row r="437" spans="1:19" ht="15.75" customHeight="1" x14ac:dyDescent="0.25">
      <c r="A437" s="254"/>
      <c r="B437" s="207" t="s">
        <v>206</v>
      </c>
      <c r="C437" s="224"/>
      <c r="D437" s="224"/>
      <c r="E437" s="224"/>
      <c r="F437" s="224"/>
      <c r="G437" s="224"/>
      <c r="H437" s="224"/>
      <c r="I437" s="1" t="s">
        <v>56</v>
      </c>
      <c r="J437" s="65">
        <v>261</v>
      </c>
      <c r="K437" s="21" t="s">
        <v>61</v>
      </c>
      <c r="L437" s="11"/>
      <c r="M437" s="21"/>
      <c r="N437" s="178"/>
      <c r="O437" s="178">
        <v>3.6999999999999998E-2</v>
      </c>
      <c r="P437" s="178">
        <v>0.54</v>
      </c>
      <c r="Q437" s="179"/>
      <c r="R437" s="179">
        <f>M437+N437+O437+P437</f>
        <v>0.57700000000000007</v>
      </c>
      <c r="S437" s="65"/>
    </row>
    <row r="438" spans="1:19" x14ac:dyDescent="0.25">
      <c r="A438" s="254"/>
      <c r="B438" s="208"/>
      <c r="C438" s="224"/>
      <c r="D438" s="224"/>
      <c r="E438" s="224"/>
      <c r="F438" s="224"/>
      <c r="G438" s="224"/>
      <c r="H438" s="224"/>
      <c r="I438" s="1" t="s">
        <v>56</v>
      </c>
      <c r="J438" s="65">
        <v>261</v>
      </c>
      <c r="K438" s="21" t="s">
        <v>254</v>
      </c>
      <c r="L438" s="11"/>
      <c r="M438" s="21"/>
      <c r="N438" s="178">
        <v>54.677</v>
      </c>
      <c r="O438" s="178">
        <v>64.055999999999997</v>
      </c>
      <c r="P438" s="178">
        <v>69.811999999999998</v>
      </c>
      <c r="Q438" s="179"/>
      <c r="R438" s="179">
        <f t="shared" ref="R438:R441" si="32">M438+N438+O438+P438</f>
        <v>188.54500000000002</v>
      </c>
      <c r="S438" s="65"/>
    </row>
    <row r="439" spans="1:19" x14ac:dyDescent="0.25">
      <c r="A439" s="254"/>
      <c r="B439" s="208"/>
      <c r="C439" s="224"/>
      <c r="D439" s="224"/>
      <c r="E439" s="224"/>
      <c r="F439" s="224"/>
      <c r="G439" s="224"/>
      <c r="H439" s="224"/>
      <c r="I439" s="1" t="s">
        <v>55</v>
      </c>
      <c r="J439" s="65">
        <v>261</v>
      </c>
      <c r="K439" s="21" t="s">
        <v>254</v>
      </c>
      <c r="L439" s="11"/>
      <c r="M439" s="21"/>
      <c r="N439" s="178"/>
      <c r="O439" s="178"/>
      <c r="P439" s="178"/>
      <c r="Q439" s="179"/>
      <c r="R439" s="179">
        <f t="shared" si="32"/>
        <v>0</v>
      </c>
      <c r="S439" s="65"/>
    </row>
    <row r="440" spans="1:19" x14ac:dyDescent="0.25">
      <c r="A440" s="254"/>
      <c r="B440" s="208"/>
      <c r="C440" s="224"/>
      <c r="D440" s="224"/>
      <c r="E440" s="224"/>
      <c r="F440" s="224"/>
      <c r="G440" s="224"/>
      <c r="H440" s="224"/>
      <c r="I440" s="1" t="s">
        <v>56</v>
      </c>
      <c r="J440" s="65">
        <v>261</v>
      </c>
      <c r="K440" s="21" t="s">
        <v>255</v>
      </c>
      <c r="L440" s="11"/>
      <c r="M440" s="21"/>
      <c r="N440" s="178">
        <v>49.475000000000001</v>
      </c>
      <c r="O440" s="178">
        <v>52.442999999999998</v>
      </c>
      <c r="P440" s="178">
        <v>46.119</v>
      </c>
      <c r="Q440" s="179"/>
      <c r="R440" s="179">
        <f t="shared" si="32"/>
        <v>148.03700000000001</v>
      </c>
      <c r="S440" s="65"/>
    </row>
    <row r="441" spans="1:19" ht="38.25" customHeight="1" x14ac:dyDescent="0.25">
      <c r="A441" s="254"/>
      <c r="B441" s="227"/>
      <c r="C441" s="224"/>
      <c r="D441" s="224"/>
      <c r="E441" s="224"/>
      <c r="F441" s="224"/>
      <c r="G441" s="224"/>
      <c r="H441" s="224"/>
      <c r="I441" s="1" t="s">
        <v>55</v>
      </c>
      <c r="J441" s="65">
        <v>261</v>
      </c>
      <c r="K441" s="21" t="s">
        <v>255</v>
      </c>
      <c r="L441" s="11"/>
      <c r="M441" s="21"/>
      <c r="N441" s="178">
        <v>6.3789999999999996</v>
      </c>
      <c r="O441" s="178">
        <v>11.22</v>
      </c>
      <c r="P441" s="178">
        <v>11.244</v>
      </c>
      <c r="Q441" s="179"/>
      <c r="R441" s="179">
        <f t="shared" si="32"/>
        <v>28.843</v>
      </c>
      <c r="S441" s="65"/>
    </row>
    <row r="442" spans="1:19" ht="15.75" customHeight="1" x14ac:dyDescent="0.25">
      <c r="A442" s="254"/>
      <c r="B442" s="207" t="s">
        <v>332</v>
      </c>
      <c r="C442" s="224"/>
      <c r="D442" s="224"/>
      <c r="E442" s="224"/>
      <c r="F442" s="224"/>
      <c r="G442" s="224"/>
      <c r="H442" s="224"/>
      <c r="I442" s="1" t="s">
        <v>56</v>
      </c>
      <c r="J442" s="65">
        <v>261</v>
      </c>
      <c r="K442" s="21" t="s">
        <v>61</v>
      </c>
      <c r="L442" s="11"/>
      <c r="M442" s="21"/>
      <c r="N442" s="181"/>
      <c r="O442" s="181"/>
      <c r="P442" s="181"/>
      <c r="Q442" s="179"/>
      <c r="R442" s="179">
        <f t="shared" si="30"/>
        <v>0</v>
      </c>
      <c r="S442" s="65"/>
    </row>
    <row r="443" spans="1:19" x14ac:dyDescent="0.25">
      <c r="A443" s="254"/>
      <c r="B443" s="208"/>
      <c r="C443" s="224"/>
      <c r="D443" s="224"/>
      <c r="E443" s="224"/>
      <c r="F443" s="224"/>
      <c r="G443" s="224"/>
      <c r="H443" s="224"/>
      <c r="I443" s="1" t="s">
        <v>56</v>
      </c>
      <c r="J443" s="65">
        <v>261</v>
      </c>
      <c r="K443" s="21" t="s">
        <v>254</v>
      </c>
      <c r="L443" s="11"/>
      <c r="M443" s="21"/>
      <c r="N443" s="181">
        <v>18.783000000000001</v>
      </c>
      <c r="O443" s="181">
        <v>24.696999999999999</v>
      </c>
      <c r="P443" s="181">
        <v>27.16</v>
      </c>
      <c r="Q443" s="179"/>
      <c r="R443" s="179">
        <f t="shared" si="30"/>
        <v>70.64</v>
      </c>
      <c r="S443" s="65"/>
    </row>
    <row r="444" spans="1:19" x14ac:dyDescent="0.25">
      <c r="A444" s="254"/>
      <c r="B444" s="208"/>
      <c r="C444" s="224"/>
      <c r="D444" s="224"/>
      <c r="E444" s="224"/>
      <c r="F444" s="224"/>
      <c r="G444" s="224"/>
      <c r="H444" s="224"/>
      <c r="I444" s="1" t="s">
        <v>55</v>
      </c>
      <c r="J444" s="65">
        <v>261</v>
      </c>
      <c r="K444" s="21" t="s">
        <v>254</v>
      </c>
      <c r="L444" s="11"/>
      <c r="M444" s="21"/>
      <c r="N444" s="181"/>
      <c r="O444" s="181"/>
      <c r="P444" s="181">
        <v>0.30499999999999999</v>
      </c>
      <c r="Q444" s="179"/>
      <c r="R444" s="179">
        <f t="shared" si="30"/>
        <v>0.30499999999999999</v>
      </c>
      <c r="S444" s="65"/>
    </row>
    <row r="445" spans="1:19" x14ac:dyDescent="0.25">
      <c r="A445" s="254"/>
      <c r="B445" s="208"/>
      <c r="C445" s="224"/>
      <c r="D445" s="224"/>
      <c r="E445" s="224"/>
      <c r="F445" s="224"/>
      <c r="G445" s="224"/>
      <c r="H445" s="224"/>
      <c r="I445" s="1" t="s">
        <v>56</v>
      </c>
      <c r="J445" s="65">
        <v>261</v>
      </c>
      <c r="K445" s="21" t="s">
        <v>255</v>
      </c>
      <c r="L445" s="11"/>
      <c r="M445" s="21"/>
      <c r="N445" s="181">
        <v>44.968000000000004</v>
      </c>
      <c r="O445" s="181">
        <v>45.505000000000003</v>
      </c>
      <c r="P445" s="181">
        <v>45.941000000000003</v>
      </c>
      <c r="Q445" s="179"/>
      <c r="R445" s="179">
        <f t="shared" si="30"/>
        <v>136.41400000000002</v>
      </c>
      <c r="S445" s="65"/>
    </row>
    <row r="446" spans="1:19" ht="39.75" customHeight="1" x14ac:dyDescent="0.25">
      <c r="A446" s="254"/>
      <c r="B446" s="227"/>
      <c r="C446" s="224"/>
      <c r="D446" s="224"/>
      <c r="E446" s="224"/>
      <c r="F446" s="224"/>
      <c r="G446" s="224"/>
      <c r="H446" s="224"/>
      <c r="I446" s="1" t="s">
        <v>55</v>
      </c>
      <c r="J446" s="65">
        <v>261</v>
      </c>
      <c r="K446" s="21" t="s">
        <v>255</v>
      </c>
      <c r="L446" s="11"/>
      <c r="M446" s="21"/>
      <c r="N446" s="181">
        <v>2.5920000000000001</v>
      </c>
      <c r="O446" s="181">
        <v>8.5619999999999994</v>
      </c>
      <c r="P446" s="181">
        <v>8.7200000000000006</v>
      </c>
      <c r="Q446" s="179"/>
      <c r="R446" s="179">
        <f t="shared" si="30"/>
        <v>19.874000000000002</v>
      </c>
      <c r="S446" s="65"/>
    </row>
    <row r="447" spans="1:19" ht="15.75" customHeight="1" x14ac:dyDescent="0.25">
      <c r="A447" s="254"/>
      <c r="B447" s="207" t="s">
        <v>282</v>
      </c>
      <c r="C447" s="224"/>
      <c r="D447" s="224"/>
      <c r="E447" s="224"/>
      <c r="F447" s="224"/>
      <c r="G447" s="224"/>
      <c r="H447" s="224"/>
      <c r="I447" s="1" t="s">
        <v>56</v>
      </c>
      <c r="J447" s="65">
        <v>261</v>
      </c>
      <c r="K447" s="21" t="s">
        <v>61</v>
      </c>
      <c r="L447" s="11"/>
      <c r="M447" s="21"/>
      <c r="N447" s="178"/>
      <c r="O447" s="178"/>
      <c r="P447" s="178">
        <v>1.6970000000000001</v>
      </c>
      <c r="Q447" s="179"/>
      <c r="R447" s="179">
        <f>M447+N447+O447+P447+Q447</f>
        <v>1.6970000000000001</v>
      </c>
      <c r="S447" s="65"/>
    </row>
    <row r="448" spans="1:19" x14ac:dyDescent="0.25">
      <c r="A448" s="254"/>
      <c r="B448" s="208"/>
      <c r="C448" s="224"/>
      <c r="D448" s="224"/>
      <c r="E448" s="224"/>
      <c r="F448" s="224"/>
      <c r="G448" s="224"/>
      <c r="H448" s="224"/>
      <c r="I448" s="1" t="s">
        <v>56</v>
      </c>
      <c r="J448" s="65">
        <v>261</v>
      </c>
      <c r="K448" s="21" t="s">
        <v>254</v>
      </c>
      <c r="L448" s="11"/>
      <c r="M448" s="21"/>
      <c r="N448" s="178">
        <v>29.366</v>
      </c>
      <c r="O448" s="178">
        <v>63.256999999999998</v>
      </c>
      <c r="P448" s="178">
        <v>83.533000000000001</v>
      </c>
      <c r="Q448" s="179"/>
      <c r="R448" s="179">
        <f t="shared" ref="R448:R451" si="33">M448+N448+O448+P448+Q448</f>
        <v>176.15600000000001</v>
      </c>
      <c r="S448" s="65"/>
    </row>
    <row r="449" spans="1:19" x14ac:dyDescent="0.25">
      <c r="A449" s="254"/>
      <c r="B449" s="208"/>
      <c r="C449" s="224"/>
      <c r="D449" s="224"/>
      <c r="E449" s="224"/>
      <c r="F449" s="224"/>
      <c r="G449" s="224"/>
      <c r="H449" s="224"/>
      <c r="I449" s="1" t="s">
        <v>55</v>
      </c>
      <c r="J449" s="65">
        <v>261</v>
      </c>
      <c r="K449" s="21" t="s">
        <v>254</v>
      </c>
      <c r="L449" s="11"/>
      <c r="M449" s="21"/>
      <c r="N449" s="178"/>
      <c r="O449" s="178"/>
      <c r="P449" s="178">
        <v>0.56399999999999995</v>
      </c>
      <c r="Q449" s="179"/>
      <c r="R449" s="179">
        <f t="shared" si="33"/>
        <v>0.56399999999999995</v>
      </c>
      <c r="S449" s="65"/>
    </row>
    <row r="450" spans="1:19" x14ac:dyDescent="0.25">
      <c r="A450" s="254"/>
      <c r="B450" s="208"/>
      <c r="C450" s="224"/>
      <c r="D450" s="224"/>
      <c r="E450" s="224"/>
      <c r="F450" s="224"/>
      <c r="G450" s="224"/>
      <c r="H450" s="224"/>
      <c r="I450" s="1" t="s">
        <v>56</v>
      </c>
      <c r="J450" s="65">
        <v>261</v>
      </c>
      <c r="K450" s="21" t="s">
        <v>255</v>
      </c>
      <c r="L450" s="11"/>
      <c r="M450" s="21"/>
      <c r="N450" s="178">
        <v>101.197</v>
      </c>
      <c r="O450" s="178">
        <v>91.457999999999998</v>
      </c>
      <c r="P450" s="178">
        <v>86.608999999999995</v>
      </c>
      <c r="Q450" s="179"/>
      <c r="R450" s="179">
        <f t="shared" si="33"/>
        <v>279.26400000000001</v>
      </c>
      <c r="S450" s="65"/>
    </row>
    <row r="451" spans="1:19" ht="41.25" customHeight="1" x14ac:dyDescent="0.25">
      <c r="A451" s="254"/>
      <c r="B451" s="227"/>
      <c r="C451" s="224"/>
      <c r="D451" s="224"/>
      <c r="E451" s="224"/>
      <c r="F451" s="224"/>
      <c r="G451" s="224"/>
      <c r="H451" s="224"/>
      <c r="I451" s="1" t="s">
        <v>55</v>
      </c>
      <c r="J451" s="65">
        <v>261</v>
      </c>
      <c r="K451" s="21" t="s">
        <v>255</v>
      </c>
      <c r="L451" s="11"/>
      <c r="M451" s="21"/>
      <c r="N451" s="178">
        <v>6.165</v>
      </c>
      <c r="O451" s="178">
        <v>19.884</v>
      </c>
      <c r="P451" s="178">
        <v>19.484999999999999</v>
      </c>
      <c r="Q451" s="179"/>
      <c r="R451" s="179">
        <f t="shared" si="33"/>
        <v>45.533999999999999</v>
      </c>
      <c r="S451" s="65"/>
    </row>
    <row r="452" spans="1:19" s="166" customFormat="1" ht="15.75" customHeight="1" x14ac:dyDescent="0.25">
      <c r="A452" s="159"/>
      <c r="B452" s="160">
        <v>13</v>
      </c>
      <c r="C452" s="279" t="s">
        <v>91</v>
      </c>
      <c r="D452" s="280"/>
      <c r="E452" s="280"/>
      <c r="F452" s="280"/>
      <c r="G452" s="280"/>
      <c r="H452" s="280"/>
      <c r="I452" s="161"/>
      <c r="J452" s="162"/>
      <c r="K452" s="163"/>
      <c r="L452" s="164"/>
      <c r="M452" s="165">
        <f>SUM(M387:M451)</f>
        <v>0</v>
      </c>
      <c r="N452" s="183">
        <f>SUM(N388:N451)</f>
        <v>1835.422</v>
      </c>
      <c r="O452" s="183">
        <f t="shared" ref="O452" si="34">SUM(O388:O451)</f>
        <v>2149.694</v>
      </c>
      <c r="P452" s="183">
        <f t="shared" ref="P452:Q452" si="35">SUM(P388:P451)</f>
        <v>2650.0339999999992</v>
      </c>
      <c r="Q452" s="183">
        <f t="shared" si="35"/>
        <v>0</v>
      </c>
      <c r="R452" s="184">
        <f>SUM(R387:R451)</f>
        <v>6635.1500000000005</v>
      </c>
      <c r="S452" s="162"/>
    </row>
    <row r="453" spans="1:19" ht="15.75" customHeight="1" x14ac:dyDescent="0.25">
      <c r="A453" s="258">
        <v>11</v>
      </c>
      <c r="B453" s="243" t="s">
        <v>207</v>
      </c>
      <c r="C453" s="223" t="s">
        <v>90</v>
      </c>
      <c r="D453" s="212" t="s">
        <v>88</v>
      </c>
      <c r="E453" s="214" t="s">
        <v>232</v>
      </c>
      <c r="F453" s="212" t="s">
        <v>299</v>
      </c>
      <c r="G453" s="212" t="s">
        <v>300</v>
      </c>
      <c r="H453" s="212" t="s">
        <v>301</v>
      </c>
      <c r="I453" s="64" t="s">
        <v>55</v>
      </c>
      <c r="J453" s="65">
        <v>124</v>
      </c>
      <c r="K453" s="2" t="s">
        <v>543</v>
      </c>
      <c r="L453" s="16"/>
      <c r="M453" s="16"/>
      <c r="N453" s="188"/>
      <c r="O453" s="188">
        <v>0.16</v>
      </c>
      <c r="P453" s="188">
        <v>0.189</v>
      </c>
      <c r="Q453" s="189"/>
      <c r="R453" s="17">
        <f>SUM(L453:Q453)</f>
        <v>0.34899999999999998</v>
      </c>
      <c r="S453" s="1"/>
    </row>
    <row r="454" spans="1:19" x14ac:dyDescent="0.25">
      <c r="A454" s="258"/>
      <c r="B454" s="244"/>
      <c r="C454" s="224"/>
      <c r="D454" s="212"/>
      <c r="E454" s="214"/>
      <c r="F454" s="212"/>
      <c r="G454" s="212"/>
      <c r="H454" s="212"/>
      <c r="I454" s="64" t="s">
        <v>56</v>
      </c>
      <c r="J454" s="65">
        <v>124</v>
      </c>
      <c r="K454" s="2" t="s">
        <v>544</v>
      </c>
      <c r="L454" s="16"/>
      <c r="M454" s="16"/>
      <c r="N454" s="188">
        <v>54.204999999999998</v>
      </c>
      <c r="O454" s="188">
        <v>57.23</v>
      </c>
      <c r="P454" s="188">
        <v>60.634</v>
      </c>
      <c r="Q454" s="189">
        <v>31.550999999999998</v>
      </c>
      <c r="R454" s="17">
        <f t="shared" ref="R454:R517" si="36">SUM(L454:Q454)</f>
        <v>203.62</v>
      </c>
      <c r="S454" s="1"/>
    </row>
    <row r="455" spans="1:19" x14ac:dyDescent="0.25">
      <c r="A455" s="258"/>
      <c r="B455" s="244"/>
      <c r="C455" s="224"/>
      <c r="D455" s="212"/>
      <c r="E455" s="214"/>
      <c r="F455" s="212"/>
      <c r="G455" s="212"/>
      <c r="H455" s="212"/>
      <c r="I455" s="64" t="s">
        <v>56</v>
      </c>
      <c r="J455" s="65">
        <v>124</v>
      </c>
      <c r="K455" s="64" t="s">
        <v>525</v>
      </c>
      <c r="L455" s="16"/>
      <c r="M455" s="16"/>
      <c r="N455" s="64"/>
      <c r="O455" s="188">
        <v>0.35</v>
      </c>
      <c r="P455" s="188">
        <v>2.73</v>
      </c>
      <c r="Q455" s="189">
        <v>3.3980000000000001</v>
      </c>
      <c r="R455" s="17">
        <f t="shared" si="36"/>
        <v>6.4779999999999998</v>
      </c>
      <c r="S455" s="1"/>
    </row>
    <row r="456" spans="1:19" x14ac:dyDescent="0.25">
      <c r="A456" s="258"/>
      <c r="B456" s="244"/>
      <c r="C456" s="224"/>
      <c r="D456" s="212"/>
      <c r="E456" s="214"/>
      <c r="F456" s="212"/>
      <c r="G456" s="212"/>
      <c r="H456" s="212"/>
      <c r="I456" s="64" t="s">
        <v>55</v>
      </c>
      <c r="J456" s="65">
        <v>124</v>
      </c>
      <c r="K456" s="64" t="s">
        <v>526</v>
      </c>
      <c r="L456" s="16"/>
      <c r="M456" s="16"/>
      <c r="N456" s="64"/>
      <c r="O456" s="188">
        <v>7.4999999999999997E-2</v>
      </c>
      <c r="P456" s="188">
        <v>8.7999999999999995E-2</v>
      </c>
      <c r="Q456" s="189"/>
      <c r="R456" s="17">
        <f t="shared" si="36"/>
        <v>0.16299999999999998</v>
      </c>
      <c r="S456" s="1"/>
    </row>
    <row r="457" spans="1:19" x14ac:dyDescent="0.25">
      <c r="A457" s="258"/>
      <c r="B457" s="244"/>
      <c r="C457" s="224"/>
      <c r="D457" s="212"/>
      <c r="E457" s="214"/>
      <c r="F457" s="212"/>
      <c r="G457" s="212"/>
      <c r="H457" s="212"/>
      <c r="I457" s="64" t="s">
        <v>56</v>
      </c>
      <c r="J457" s="65">
        <v>124</v>
      </c>
      <c r="K457" s="2" t="s">
        <v>527</v>
      </c>
      <c r="L457" s="16"/>
      <c r="M457" s="16"/>
      <c r="N457" s="188">
        <v>26.254000000000001</v>
      </c>
      <c r="O457" s="188">
        <v>30.158000000000001</v>
      </c>
      <c r="P457" s="188">
        <v>34.881999999999998</v>
      </c>
      <c r="Q457" s="189">
        <v>21.402999999999999</v>
      </c>
      <c r="R457" s="17">
        <f t="shared" si="36"/>
        <v>112.697</v>
      </c>
      <c r="S457" s="1"/>
    </row>
    <row r="458" spans="1:19" x14ac:dyDescent="0.25">
      <c r="A458" s="258"/>
      <c r="B458" s="244"/>
      <c r="C458" s="224"/>
      <c r="D458" s="212"/>
      <c r="E458" s="214"/>
      <c r="F458" s="212"/>
      <c r="G458" s="212"/>
      <c r="H458" s="212"/>
      <c r="I458" s="64" t="s">
        <v>56</v>
      </c>
      <c r="J458" s="65">
        <v>124</v>
      </c>
      <c r="K458" s="2" t="s">
        <v>528</v>
      </c>
      <c r="L458" s="16"/>
      <c r="M458" s="16"/>
      <c r="N458" s="188"/>
      <c r="O458" s="188">
        <v>1.502</v>
      </c>
      <c r="P458" s="188"/>
      <c r="Q458" s="189">
        <v>4.2000000000000003E-2</v>
      </c>
      <c r="R458" s="17">
        <f t="shared" si="36"/>
        <v>1.544</v>
      </c>
      <c r="S458" s="1"/>
    </row>
    <row r="459" spans="1:19" x14ac:dyDescent="0.25">
      <c r="A459" s="258"/>
      <c r="B459" s="244"/>
      <c r="C459" s="224"/>
      <c r="D459" s="212"/>
      <c r="E459" s="214"/>
      <c r="F459" s="212"/>
      <c r="G459" s="212"/>
      <c r="H459" s="212"/>
      <c r="I459" s="64" t="s">
        <v>56</v>
      </c>
      <c r="J459" s="65">
        <v>124</v>
      </c>
      <c r="K459" s="2" t="s">
        <v>529</v>
      </c>
      <c r="L459" s="16"/>
      <c r="M459" s="16"/>
      <c r="N459" s="188">
        <v>5.0430000000000001</v>
      </c>
      <c r="O459" s="188">
        <v>2.08</v>
      </c>
      <c r="P459" s="188">
        <v>4.008</v>
      </c>
      <c r="Q459" s="189">
        <v>1</v>
      </c>
      <c r="R459" s="17">
        <f t="shared" si="36"/>
        <v>12.131</v>
      </c>
      <c r="S459" s="1"/>
    </row>
    <row r="460" spans="1:19" x14ac:dyDescent="0.25">
      <c r="A460" s="258"/>
      <c r="B460" s="244"/>
      <c r="C460" s="224"/>
      <c r="D460" s="212"/>
      <c r="E460" s="214"/>
      <c r="F460" s="212"/>
      <c r="G460" s="212"/>
      <c r="H460" s="212"/>
      <c r="I460" s="64" t="s">
        <v>56</v>
      </c>
      <c r="J460" s="65">
        <v>124</v>
      </c>
      <c r="K460" s="2" t="s">
        <v>530</v>
      </c>
      <c r="L460" s="16"/>
      <c r="M460" s="16"/>
      <c r="N460" s="188"/>
      <c r="O460" s="188">
        <v>25.260999999999999</v>
      </c>
      <c r="P460" s="188">
        <v>3</v>
      </c>
      <c r="Q460" s="189"/>
      <c r="R460" s="17">
        <f t="shared" si="36"/>
        <v>28.260999999999999</v>
      </c>
      <c r="S460" s="1"/>
    </row>
    <row r="461" spans="1:19" x14ac:dyDescent="0.25">
      <c r="A461" s="258"/>
      <c r="B461" s="244"/>
      <c r="C461" s="224"/>
      <c r="D461" s="212"/>
      <c r="E461" s="214"/>
      <c r="F461" s="212"/>
      <c r="G461" s="212"/>
      <c r="H461" s="212"/>
      <c r="I461" s="64" t="s">
        <v>56</v>
      </c>
      <c r="J461" s="65">
        <v>124</v>
      </c>
      <c r="K461" s="2" t="s">
        <v>531</v>
      </c>
      <c r="L461" s="16"/>
      <c r="M461" s="16"/>
      <c r="N461" s="188"/>
      <c r="O461" s="188"/>
      <c r="P461" s="188"/>
      <c r="Q461" s="189">
        <v>0.85</v>
      </c>
      <c r="R461" s="17">
        <f t="shared" si="36"/>
        <v>0.85</v>
      </c>
      <c r="S461" s="1"/>
    </row>
    <row r="462" spans="1:19" x14ac:dyDescent="0.25">
      <c r="A462" s="258"/>
      <c r="B462" s="244"/>
      <c r="C462" s="224"/>
      <c r="D462" s="212"/>
      <c r="E462" s="214"/>
      <c r="F462" s="212"/>
      <c r="G462" s="212"/>
      <c r="H462" s="212"/>
      <c r="I462" s="64" t="s">
        <v>56</v>
      </c>
      <c r="J462" s="65">
        <v>124</v>
      </c>
      <c r="K462" s="2" t="s">
        <v>532</v>
      </c>
      <c r="L462" s="16"/>
      <c r="M462" s="16"/>
      <c r="N462" s="188">
        <v>4.718</v>
      </c>
      <c r="O462" s="188">
        <v>1.2</v>
      </c>
      <c r="P462" s="188">
        <v>3.218</v>
      </c>
      <c r="Q462" s="189"/>
      <c r="R462" s="17">
        <f t="shared" si="36"/>
        <v>9.1359999999999992</v>
      </c>
      <c r="S462" s="1"/>
    </row>
    <row r="463" spans="1:19" x14ac:dyDescent="0.25">
      <c r="A463" s="258"/>
      <c r="B463" s="244"/>
      <c r="C463" s="224"/>
      <c r="D463" s="212"/>
      <c r="E463" s="214"/>
      <c r="F463" s="212"/>
      <c r="G463" s="212"/>
      <c r="H463" s="212"/>
      <c r="I463" s="64" t="s">
        <v>56</v>
      </c>
      <c r="J463" s="65">
        <v>124</v>
      </c>
      <c r="K463" s="2" t="s">
        <v>546</v>
      </c>
      <c r="L463" s="16"/>
      <c r="M463" s="16"/>
      <c r="N463" s="188">
        <v>6.2050000000000001</v>
      </c>
      <c r="O463" s="188"/>
      <c r="P463" s="188"/>
      <c r="Q463" s="189"/>
      <c r="R463" s="17">
        <f t="shared" si="36"/>
        <v>6.2050000000000001</v>
      </c>
      <c r="S463" s="1"/>
    </row>
    <row r="464" spans="1:19" x14ac:dyDescent="0.25">
      <c r="A464" s="258"/>
      <c r="B464" s="244"/>
      <c r="C464" s="224"/>
      <c r="D464" s="212"/>
      <c r="E464" s="214"/>
      <c r="F464" s="212"/>
      <c r="G464" s="212"/>
      <c r="H464" s="212"/>
      <c r="I464" s="64" t="s">
        <v>56</v>
      </c>
      <c r="J464" s="65">
        <v>124</v>
      </c>
      <c r="K464" s="2" t="s">
        <v>534</v>
      </c>
      <c r="L464" s="16"/>
      <c r="M464" s="16"/>
      <c r="N464" s="188"/>
      <c r="O464" s="188">
        <v>2.9910000000000001</v>
      </c>
      <c r="P464" s="188">
        <v>12.2</v>
      </c>
      <c r="Q464" s="189"/>
      <c r="R464" s="17">
        <f t="shared" si="36"/>
        <v>15.190999999999999</v>
      </c>
      <c r="S464" s="1"/>
    </row>
    <row r="465" spans="1:19" x14ac:dyDescent="0.25">
      <c r="A465" s="258"/>
      <c r="B465" s="244"/>
      <c r="C465" s="224"/>
      <c r="D465" s="212"/>
      <c r="E465" s="214"/>
      <c r="F465" s="212"/>
      <c r="G465" s="212"/>
      <c r="H465" s="212"/>
      <c r="I465" s="64" t="s">
        <v>56</v>
      </c>
      <c r="J465" s="65">
        <v>124</v>
      </c>
      <c r="K465" s="2" t="s">
        <v>535</v>
      </c>
      <c r="L465" s="16"/>
      <c r="M465" s="16"/>
      <c r="N465" s="188"/>
      <c r="O465" s="188"/>
      <c r="P465" s="188">
        <v>2.3740000000000001</v>
      </c>
      <c r="Q465" s="189"/>
      <c r="R465" s="17">
        <f t="shared" si="36"/>
        <v>2.3740000000000001</v>
      </c>
      <c r="S465" s="1"/>
    </row>
    <row r="466" spans="1:19" x14ac:dyDescent="0.25">
      <c r="A466" s="258"/>
      <c r="B466" s="244"/>
      <c r="C466" s="224"/>
      <c r="D466" s="212"/>
      <c r="E466" s="214"/>
      <c r="F466" s="212"/>
      <c r="G466" s="212"/>
      <c r="H466" s="212"/>
      <c r="I466" s="64" t="s">
        <v>56</v>
      </c>
      <c r="J466" s="65">
        <v>124</v>
      </c>
      <c r="K466" s="2" t="s">
        <v>536</v>
      </c>
      <c r="L466" s="16"/>
      <c r="M466" s="16"/>
      <c r="N466" s="188">
        <v>0.55400000000000005</v>
      </c>
      <c r="O466" s="188"/>
      <c r="P466" s="188">
        <v>4.016</v>
      </c>
      <c r="Q466" s="189"/>
      <c r="R466" s="17">
        <f t="shared" si="36"/>
        <v>4.57</v>
      </c>
      <c r="S466" s="1"/>
    </row>
    <row r="467" spans="1:19" x14ac:dyDescent="0.25">
      <c r="A467" s="258"/>
      <c r="B467" s="244"/>
      <c r="C467" s="224"/>
      <c r="D467" s="212"/>
      <c r="E467" s="214"/>
      <c r="F467" s="212"/>
      <c r="G467" s="212"/>
      <c r="H467" s="212"/>
      <c r="I467" s="64" t="s">
        <v>56</v>
      </c>
      <c r="J467" s="65">
        <v>124</v>
      </c>
      <c r="K467" s="2" t="s">
        <v>537</v>
      </c>
      <c r="L467" s="16"/>
      <c r="M467" s="16"/>
      <c r="N467" s="188"/>
      <c r="O467" s="188">
        <v>4</v>
      </c>
      <c r="P467" s="188">
        <v>3.6</v>
      </c>
      <c r="Q467" s="189"/>
      <c r="R467" s="17">
        <f t="shared" si="36"/>
        <v>7.6</v>
      </c>
      <c r="S467" s="1"/>
    </row>
    <row r="468" spans="1:19" s="201" customFormat="1" x14ac:dyDescent="0.25">
      <c r="A468" s="258"/>
      <c r="B468" s="244"/>
      <c r="C468" s="224"/>
      <c r="D468" s="212"/>
      <c r="E468" s="214"/>
      <c r="F468" s="212"/>
      <c r="G468" s="212"/>
      <c r="H468" s="212"/>
      <c r="I468" s="194" t="s">
        <v>56</v>
      </c>
      <c r="J468" s="194">
        <v>124</v>
      </c>
      <c r="K468" s="196" t="s">
        <v>540</v>
      </c>
      <c r="L468" s="197"/>
      <c r="M468" s="197"/>
      <c r="N468" s="202">
        <v>0.433</v>
      </c>
      <c r="O468" s="198">
        <v>1E-4</v>
      </c>
      <c r="P468" s="198">
        <v>5.9999999999999995E-4</v>
      </c>
      <c r="Q468" s="206">
        <v>0.01</v>
      </c>
      <c r="R468" s="199">
        <f t="shared" si="36"/>
        <v>0.44369999999999998</v>
      </c>
      <c r="S468" s="200"/>
    </row>
    <row r="469" spans="1:19" s="201" customFormat="1" x14ac:dyDescent="0.25">
      <c r="A469" s="258"/>
      <c r="B469" s="244"/>
      <c r="C469" s="224"/>
      <c r="D469" s="212"/>
      <c r="E469" s="214"/>
      <c r="F469" s="212"/>
      <c r="G469" s="212"/>
      <c r="H469" s="212"/>
      <c r="I469" s="194" t="s">
        <v>56</v>
      </c>
      <c r="J469" s="194">
        <v>124</v>
      </c>
      <c r="K469" s="196" t="s">
        <v>541</v>
      </c>
      <c r="L469" s="197"/>
      <c r="M469" s="197"/>
      <c r="N469" s="202">
        <v>98.435000000000002</v>
      </c>
      <c r="O469" s="202"/>
      <c r="P469" s="202"/>
      <c r="Q469" s="206"/>
      <c r="R469" s="199">
        <f t="shared" si="36"/>
        <v>98.435000000000002</v>
      </c>
      <c r="S469" s="200"/>
    </row>
    <row r="470" spans="1:19" s="201" customFormat="1" x14ac:dyDescent="0.25">
      <c r="A470" s="258"/>
      <c r="B470" s="244"/>
      <c r="C470" s="224"/>
      <c r="D470" s="212"/>
      <c r="E470" s="214"/>
      <c r="F470" s="212"/>
      <c r="G470" s="212"/>
      <c r="H470" s="212"/>
      <c r="I470" s="194" t="s">
        <v>56</v>
      </c>
      <c r="J470" s="194">
        <v>124</v>
      </c>
      <c r="K470" s="194" t="s">
        <v>542</v>
      </c>
      <c r="L470" s="197"/>
      <c r="M470" s="204"/>
      <c r="N470" s="194">
        <v>10.387</v>
      </c>
      <c r="O470" s="202"/>
      <c r="P470" s="202"/>
      <c r="Q470" s="206"/>
      <c r="R470" s="199">
        <f t="shared" si="36"/>
        <v>10.387</v>
      </c>
      <c r="S470" s="200"/>
    </row>
    <row r="471" spans="1:19" s="201" customFormat="1" x14ac:dyDescent="0.25">
      <c r="A471" s="258"/>
      <c r="B471" s="261" t="s">
        <v>209</v>
      </c>
      <c r="C471" s="224"/>
      <c r="D471" s="212"/>
      <c r="E471" s="214"/>
      <c r="F471" s="212"/>
      <c r="G471" s="212"/>
      <c r="H471" s="212"/>
      <c r="I471" s="194" t="s">
        <v>55</v>
      </c>
      <c r="J471" s="194">
        <v>124</v>
      </c>
      <c r="K471" s="196" t="s">
        <v>543</v>
      </c>
      <c r="L471" s="197"/>
      <c r="M471" s="197"/>
      <c r="N471" s="202"/>
      <c r="O471" s="202">
        <v>0.125</v>
      </c>
      <c r="P471" s="202">
        <v>0.14699999999999999</v>
      </c>
      <c r="Q471" s="202"/>
      <c r="R471" s="199">
        <f t="shared" si="36"/>
        <v>0.27200000000000002</v>
      </c>
      <c r="S471" s="200"/>
    </row>
    <row r="472" spans="1:19" s="201" customFormat="1" x14ac:dyDescent="0.25">
      <c r="A472" s="258"/>
      <c r="B472" s="262"/>
      <c r="C472" s="224"/>
      <c r="D472" s="212"/>
      <c r="E472" s="214"/>
      <c r="F472" s="212"/>
      <c r="G472" s="212"/>
      <c r="H472" s="212"/>
      <c r="I472" s="194" t="s">
        <v>56</v>
      </c>
      <c r="J472" s="194">
        <v>124</v>
      </c>
      <c r="K472" s="196" t="s">
        <v>544</v>
      </c>
      <c r="L472" s="197"/>
      <c r="M472" s="197"/>
      <c r="N472" s="202">
        <v>45.073</v>
      </c>
      <c r="O472" s="202">
        <v>53.685000000000002</v>
      </c>
      <c r="P472" s="202">
        <v>60.883000000000003</v>
      </c>
      <c r="Q472" s="202">
        <v>34.713000000000001</v>
      </c>
      <c r="R472" s="199">
        <f t="shared" si="36"/>
        <v>194.35400000000001</v>
      </c>
      <c r="S472" s="200"/>
    </row>
    <row r="473" spans="1:19" s="201" customFormat="1" x14ac:dyDescent="0.25">
      <c r="A473" s="258"/>
      <c r="B473" s="262"/>
      <c r="C473" s="224"/>
      <c r="D473" s="212"/>
      <c r="E473" s="214"/>
      <c r="F473" s="212"/>
      <c r="G473" s="212"/>
      <c r="H473" s="212"/>
      <c r="I473" s="194" t="s">
        <v>56</v>
      </c>
      <c r="J473" s="194">
        <v>124</v>
      </c>
      <c r="K473" s="194" t="s">
        <v>525</v>
      </c>
      <c r="L473" s="197"/>
      <c r="M473" s="197"/>
      <c r="N473" s="202">
        <v>5.5129999999999999</v>
      </c>
      <c r="O473" s="202">
        <v>0.68899999999999995</v>
      </c>
      <c r="P473" s="202"/>
      <c r="Q473" s="202">
        <v>3.7050000000000001</v>
      </c>
      <c r="R473" s="199">
        <f t="shared" si="36"/>
        <v>9.907</v>
      </c>
      <c r="S473" s="200"/>
    </row>
    <row r="474" spans="1:19" s="201" customFormat="1" x14ac:dyDescent="0.25">
      <c r="A474" s="258"/>
      <c r="B474" s="262"/>
      <c r="C474" s="224"/>
      <c r="D474" s="212"/>
      <c r="E474" s="214"/>
      <c r="F474" s="212"/>
      <c r="G474" s="212"/>
      <c r="H474" s="212"/>
      <c r="I474" s="194" t="s">
        <v>55</v>
      </c>
      <c r="J474" s="194">
        <v>124</v>
      </c>
      <c r="K474" s="194" t="s">
        <v>526</v>
      </c>
      <c r="L474" s="197"/>
      <c r="M474" s="197"/>
      <c r="N474" s="202"/>
      <c r="O474" s="202">
        <v>9.5000000000000001E-2</v>
      </c>
      <c r="P474" s="202">
        <v>0.113</v>
      </c>
      <c r="Q474" s="202"/>
      <c r="R474" s="199">
        <f t="shared" si="36"/>
        <v>0.20800000000000002</v>
      </c>
      <c r="S474" s="200"/>
    </row>
    <row r="475" spans="1:19" s="201" customFormat="1" x14ac:dyDescent="0.25">
      <c r="A475" s="258"/>
      <c r="B475" s="262"/>
      <c r="C475" s="224"/>
      <c r="D475" s="212"/>
      <c r="E475" s="214"/>
      <c r="F475" s="212"/>
      <c r="G475" s="212"/>
      <c r="H475" s="212"/>
      <c r="I475" s="194" t="s">
        <v>56</v>
      </c>
      <c r="J475" s="194">
        <v>124</v>
      </c>
      <c r="K475" s="196" t="s">
        <v>527</v>
      </c>
      <c r="L475" s="197"/>
      <c r="M475" s="197"/>
      <c r="N475" s="202">
        <v>57.366</v>
      </c>
      <c r="O475" s="202">
        <v>65.186999999999998</v>
      </c>
      <c r="P475" s="202">
        <v>76.680000000000007</v>
      </c>
      <c r="Q475" s="202">
        <v>41.332999999999998</v>
      </c>
      <c r="R475" s="199">
        <f t="shared" si="36"/>
        <v>240.566</v>
      </c>
      <c r="S475" s="200"/>
    </row>
    <row r="476" spans="1:19" s="201" customFormat="1" x14ac:dyDescent="0.25">
      <c r="A476" s="258"/>
      <c r="B476" s="262"/>
      <c r="C476" s="224"/>
      <c r="D476" s="212"/>
      <c r="E476" s="214"/>
      <c r="F476" s="212"/>
      <c r="G476" s="212"/>
      <c r="H476" s="212"/>
      <c r="I476" s="194" t="s">
        <v>56</v>
      </c>
      <c r="J476" s="194">
        <v>124</v>
      </c>
      <c r="K476" s="196" t="s">
        <v>528</v>
      </c>
      <c r="L476" s="197"/>
      <c r="M476" s="197"/>
      <c r="N476" s="202">
        <v>1.1359999999999999</v>
      </c>
      <c r="O476" s="202"/>
      <c r="P476" s="202"/>
      <c r="Q476" s="202">
        <v>7.0000000000000007E-2</v>
      </c>
      <c r="R476" s="199">
        <f t="shared" si="36"/>
        <v>1.206</v>
      </c>
      <c r="S476" s="200"/>
    </row>
    <row r="477" spans="1:19" s="201" customFormat="1" x14ac:dyDescent="0.25">
      <c r="A477" s="258"/>
      <c r="B477" s="262"/>
      <c r="C477" s="224"/>
      <c r="D477" s="212"/>
      <c r="E477" s="214"/>
      <c r="F477" s="212"/>
      <c r="G477" s="212"/>
      <c r="H477" s="212"/>
      <c r="I477" s="194" t="s">
        <v>56</v>
      </c>
      <c r="J477" s="194">
        <v>124</v>
      </c>
      <c r="K477" s="196" t="s">
        <v>529</v>
      </c>
      <c r="L477" s="197"/>
      <c r="M477" s="197"/>
      <c r="N477" s="202">
        <v>3.3410000000000002</v>
      </c>
      <c r="O477" s="202">
        <v>1.2689999999999999</v>
      </c>
      <c r="P477" s="202">
        <v>23.091000000000001</v>
      </c>
      <c r="Q477" s="202">
        <v>0.81200000000000006</v>
      </c>
      <c r="R477" s="199">
        <f t="shared" si="36"/>
        <v>28.513000000000002</v>
      </c>
      <c r="S477" s="200"/>
    </row>
    <row r="478" spans="1:19" s="201" customFormat="1" x14ac:dyDescent="0.25">
      <c r="A478" s="258"/>
      <c r="B478" s="262"/>
      <c r="C478" s="224"/>
      <c r="D478" s="212"/>
      <c r="E478" s="214"/>
      <c r="F478" s="212"/>
      <c r="G478" s="212"/>
      <c r="H478" s="212"/>
      <c r="I478" s="194" t="s">
        <v>56</v>
      </c>
      <c r="J478" s="194">
        <v>124</v>
      </c>
      <c r="K478" s="196" t="s">
        <v>530</v>
      </c>
      <c r="L478" s="197"/>
      <c r="M478" s="197"/>
      <c r="N478" s="202"/>
      <c r="O478" s="202">
        <v>8.1769999999999996</v>
      </c>
      <c r="P478" s="202"/>
      <c r="Q478" s="202"/>
      <c r="R478" s="199">
        <f t="shared" si="36"/>
        <v>8.1769999999999996</v>
      </c>
      <c r="S478" s="200"/>
    </row>
    <row r="479" spans="1:19" s="201" customFormat="1" x14ac:dyDescent="0.25">
      <c r="A479" s="258"/>
      <c r="B479" s="262"/>
      <c r="C479" s="224"/>
      <c r="D479" s="212"/>
      <c r="E479" s="214"/>
      <c r="F479" s="212"/>
      <c r="G479" s="212"/>
      <c r="H479" s="212"/>
      <c r="I479" s="194" t="s">
        <v>56</v>
      </c>
      <c r="J479" s="194">
        <v>124</v>
      </c>
      <c r="K479" s="196" t="s">
        <v>531</v>
      </c>
      <c r="L479" s="197"/>
      <c r="M479" s="197"/>
      <c r="N479" s="202">
        <v>0.245</v>
      </c>
      <c r="O479" s="202">
        <v>0.25</v>
      </c>
      <c r="P479" s="202">
        <v>2.911</v>
      </c>
      <c r="Q479" s="202">
        <v>0.4</v>
      </c>
      <c r="R479" s="199">
        <f t="shared" si="36"/>
        <v>3.806</v>
      </c>
      <c r="S479" s="200"/>
    </row>
    <row r="480" spans="1:19" s="201" customFormat="1" x14ac:dyDescent="0.25">
      <c r="A480" s="258"/>
      <c r="B480" s="262"/>
      <c r="C480" s="224"/>
      <c r="D480" s="212"/>
      <c r="E480" s="214"/>
      <c r="F480" s="212"/>
      <c r="G480" s="212"/>
      <c r="H480" s="212"/>
      <c r="I480" s="194" t="s">
        <v>56</v>
      </c>
      <c r="J480" s="194">
        <v>124</v>
      </c>
      <c r="K480" s="196" t="s">
        <v>532</v>
      </c>
      <c r="L480" s="197"/>
      <c r="M480" s="197"/>
      <c r="N480" s="202">
        <v>1.137</v>
      </c>
      <c r="O480" s="202">
        <v>6.6040000000000001</v>
      </c>
      <c r="P480" s="202">
        <v>1.4039999999999999</v>
      </c>
      <c r="Q480" s="202"/>
      <c r="R480" s="199">
        <f t="shared" si="36"/>
        <v>9.1449999999999996</v>
      </c>
      <c r="S480" s="200"/>
    </row>
    <row r="481" spans="1:19" s="201" customFormat="1" x14ac:dyDescent="0.25">
      <c r="A481" s="258"/>
      <c r="B481" s="262"/>
      <c r="C481" s="224"/>
      <c r="D481" s="212"/>
      <c r="E481" s="214"/>
      <c r="F481" s="212"/>
      <c r="G481" s="212"/>
      <c r="H481" s="212"/>
      <c r="I481" s="194" t="s">
        <v>56</v>
      </c>
      <c r="J481" s="194">
        <v>124</v>
      </c>
      <c r="K481" s="196" t="s">
        <v>533</v>
      </c>
      <c r="L481" s="197"/>
      <c r="M481" s="197"/>
      <c r="N481" s="202">
        <v>2E-3</v>
      </c>
      <c r="O481" s="202">
        <v>23.256</v>
      </c>
      <c r="P481" s="202">
        <v>9.3130000000000006</v>
      </c>
      <c r="Q481" s="202"/>
      <c r="R481" s="199">
        <f t="shared" si="36"/>
        <v>32.570999999999998</v>
      </c>
      <c r="S481" s="200"/>
    </row>
    <row r="482" spans="1:19" s="201" customFormat="1" x14ac:dyDescent="0.25">
      <c r="A482" s="258"/>
      <c r="B482" s="262"/>
      <c r="C482" s="224"/>
      <c r="D482" s="212"/>
      <c r="E482" s="214"/>
      <c r="F482" s="212"/>
      <c r="G482" s="212"/>
      <c r="H482" s="212"/>
      <c r="I482" s="194" t="s">
        <v>56</v>
      </c>
      <c r="J482" s="194">
        <v>124</v>
      </c>
      <c r="K482" s="196" t="s">
        <v>546</v>
      </c>
      <c r="L482" s="197"/>
      <c r="M482" s="197"/>
      <c r="N482" s="202"/>
      <c r="O482" s="202"/>
      <c r="P482" s="202"/>
      <c r="Q482" s="202"/>
      <c r="R482" s="199">
        <f t="shared" si="36"/>
        <v>0</v>
      </c>
      <c r="S482" s="200"/>
    </row>
    <row r="483" spans="1:19" s="201" customFormat="1" x14ac:dyDescent="0.25">
      <c r="A483" s="258"/>
      <c r="B483" s="262"/>
      <c r="C483" s="224"/>
      <c r="D483" s="212"/>
      <c r="E483" s="214"/>
      <c r="F483" s="212"/>
      <c r="G483" s="212"/>
      <c r="H483" s="212"/>
      <c r="I483" s="194" t="s">
        <v>56</v>
      </c>
      <c r="J483" s="194">
        <v>124</v>
      </c>
      <c r="K483" s="196" t="s">
        <v>534</v>
      </c>
      <c r="L483" s="197"/>
      <c r="M483" s="197"/>
      <c r="N483" s="202"/>
      <c r="O483" s="202">
        <v>2E-3</v>
      </c>
      <c r="P483" s="202"/>
      <c r="Q483" s="202"/>
      <c r="R483" s="199">
        <f t="shared" si="36"/>
        <v>2E-3</v>
      </c>
      <c r="S483" s="200"/>
    </row>
    <row r="484" spans="1:19" s="201" customFormat="1" x14ac:dyDescent="0.25">
      <c r="A484" s="258"/>
      <c r="B484" s="262"/>
      <c r="C484" s="224"/>
      <c r="D484" s="212"/>
      <c r="E484" s="214"/>
      <c r="F484" s="212"/>
      <c r="G484" s="212"/>
      <c r="H484" s="212"/>
      <c r="I484" s="194" t="s">
        <v>56</v>
      </c>
      <c r="J484" s="194">
        <v>124</v>
      </c>
      <c r="K484" s="196" t="s">
        <v>535</v>
      </c>
      <c r="L484" s="197"/>
      <c r="M484" s="197"/>
      <c r="N484" s="202"/>
      <c r="O484" s="202"/>
      <c r="P484" s="202">
        <v>1.38</v>
      </c>
      <c r="Q484" s="202"/>
      <c r="R484" s="199">
        <f t="shared" si="36"/>
        <v>1.38</v>
      </c>
      <c r="S484" s="200"/>
    </row>
    <row r="485" spans="1:19" s="201" customFormat="1" x14ac:dyDescent="0.25">
      <c r="A485" s="258"/>
      <c r="B485" s="262"/>
      <c r="C485" s="224"/>
      <c r="D485" s="212"/>
      <c r="E485" s="214"/>
      <c r="F485" s="212"/>
      <c r="G485" s="212"/>
      <c r="H485" s="212"/>
      <c r="I485" s="194" t="s">
        <v>56</v>
      </c>
      <c r="J485" s="194">
        <v>124</v>
      </c>
      <c r="K485" s="196" t="s">
        <v>536</v>
      </c>
      <c r="L485" s="197"/>
      <c r="M485" s="197"/>
      <c r="N485" s="202">
        <v>0.53100000000000003</v>
      </c>
      <c r="O485" s="202">
        <v>0.61599999999999999</v>
      </c>
      <c r="P485" s="202"/>
      <c r="Q485" s="202"/>
      <c r="R485" s="199">
        <f t="shared" si="36"/>
        <v>1.147</v>
      </c>
      <c r="S485" s="200"/>
    </row>
    <row r="486" spans="1:19" s="201" customFormat="1" x14ac:dyDescent="0.25">
      <c r="A486" s="258"/>
      <c r="B486" s="262"/>
      <c r="C486" s="224"/>
      <c r="D486" s="212"/>
      <c r="E486" s="214"/>
      <c r="F486" s="212"/>
      <c r="G486" s="212"/>
      <c r="H486" s="212"/>
      <c r="I486" s="194" t="s">
        <v>56</v>
      </c>
      <c r="J486" s="194">
        <v>124</v>
      </c>
      <c r="K486" s="196" t="s">
        <v>539</v>
      </c>
      <c r="L486" s="197"/>
      <c r="M486" s="197"/>
      <c r="N486" s="202">
        <v>4.3410000000000002</v>
      </c>
      <c r="O486" s="202"/>
      <c r="P486" s="202"/>
      <c r="Q486" s="202"/>
      <c r="R486" s="199">
        <f t="shared" si="36"/>
        <v>4.3410000000000002</v>
      </c>
      <c r="S486" s="200"/>
    </row>
    <row r="487" spans="1:19" s="201" customFormat="1" x14ac:dyDescent="0.25">
      <c r="A487" s="258"/>
      <c r="B487" s="262"/>
      <c r="C487" s="224"/>
      <c r="D487" s="212"/>
      <c r="E487" s="214"/>
      <c r="F487" s="212"/>
      <c r="G487" s="212"/>
      <c r="H487" s="212"/>
      <c r="I487" s="194" t="s">
        <v>56</v>
      </c>
      <c r="J487" s="194">
        <v>124</v>
      </c>
      <c r="K487" s="196" t="s">
        <v>540</v>
      </c>
      <c r="L487" s="197"/>
      <c r="M487" s="204"/>
      <c r="N487" s="202"/>
      <c r="O487" s="202">
        <v>2E-3</v>
      </c>
      <c r="P487" s="202">
        <v>1E-3</v>
      </c>
      <c r="Q487" s="202">
        <v>2.0000000000000001E-4</v>
      </c>
      <c r="R487" s="199">
        <f t="shared" si="36"/>
        <v>3.2000000000000002E-3</v>
      </c>
      <c r="S487" s="200"/>
    </row>
    <row r="488" spans="1:19" s="201" customFormat="1" x14ac:dyDescent="0.25">
      <c r="A488" s="258"/>
      <c r="B488" s="243" t="s">
        <v>208</v>
      </c>
      <c r="C488" s="224"/>
      <c r="D488" s="212"/>
      <c r="E488" s="214"/>
      <c r="F488" s="212"/>
      <c r="G488" s="212"/>
      <c r="H488" s="212"/>
      <c r="I488" s="194" t="s">
        <v>55</v>
      </c>
      <c r="J488" s="194">
        <v>124</v>
      </c>
      <c r="K488" s="196" t="s">
        <v>543</v>
      </c>
      <c r="L488" s="197"/>
      <c r="M488" s="197"/>
      <c r="N488" s="202"/>
      <c r="O488" s="202">
        <v>0.10299999999999999</v>
      </c>
      <c r="P488" s="202">
        <v>0.121</v>
      </c>
      <c r="Q488" s="202"/>
      <c r="R488" s="199">
        <f t="shared" si="36"/>
        <v>0.22399999999999998</v>
      </c>
      <c r="S488" s="200"/>
    </row>
    <row r="489" spans="1:19" x14ac:dyDescent="0.25">
      <c r="A489" s="258"/>
      <c r="B489" s="244"/>
      <c r="C489" s="224"/>
      <c r="D489" s="212"/>
      <c r="E489" s="214"/>
      <c r="F489" s="212"/>
      <c r="G489" s="212"/>
      <c r="H489" s="212"/>
      <c r="I489" s="64" t="s">
        <v>56</v>
      </c>
      <c r="J489" s="65">
        <v>124</v>
      </c>
      <c r="K489" s="2" t="s">
        <v>544</v>
      </c>
      <c r="L489" s="16"/>
      <c r="M489" s="16"/>
      <c r="N489" s="188">
        <v>36.023000000000003</v>
      </c>
      <c r="O489" s="188">
        <v>43.884</v>
      </c>
      <c r="P489" s="188">
        <v>44.000999999999998</v>
      </c>
      <c r="Q489" s="188">
        <v>26.032</v>
      </c>
      <c r="R489" s="17">
        <f t="shared" si="36"/>
        <v>149.94000000000003</v>
      </c>
      <c r="S489" s="1"/>
    </row>
    <row r="490" spans="1:19" x14ac:dyDescent="0.25">
      <c r="A490" s="258"/>
      <c r="B490" s="244"/>
      <c r="C490" s="224"/>
      <c r="D490" s="212"/>
      <c r="E490" s="214"/>
      <c r="F490" s="212"/>
      <c r="G490" s="212"/>
      <c r="H490" s="212"/>
      <c r="I490" s="64" t="s">
        <v>56</v>
      </c>
      <c r="J490" s="65">
        <v>124</v>
      </c>
      <c r="K490" s="64" t="s">
        <v>525</v>
      </c>
      <c r="L490" s="16"/>
      <c r="M490" s="16"/>
      <c r="N490" s="188">
        <v>3.94</v>
      </c>
      <c r="O490" s="188">
        <v>0.05</v>
      </c>
      <c r="P490" s="188">
        <v>3</v>
      </c>
      <c r="Q490" s="188">
        <v>2.4460000000000002</v>
      </c>
      <c r="R490" s="17">
        <f t="shared" si="36"/>
        <v>9.4359999999999999</v>
      </c>
      <c r="S490" s="1"/>
    </row>
    <row r="491" spans="1:19" x14ac:dyDescent="0.25">
      <c r="A491" s="258"/>
      <c r="B491" s="244"/>
      <c r="C491" s="224"/>
      <c r="D491" s="212"/>
      <c r="E491" s="214"/>
      <c r="F491" s="212"/>
      <c r="G491" s="212"/>
      <c r="H491" s="212"/>
      <c r="I491" s="64" t="s">
        <v>55</v>
      </c>
      <c r="J491" s="65">
        <v>124</v>
      </c>
      <c r="K491" s="64" t="s">
        <v>526</v>
      </c>
      <c r="L491" s="16"/>
      <c r="M491" s="16"/>
      <c r="N491" s="188"/>
      <c r="O491" s="188">
        <v>9.5000000000000001E-2</v>
      </c>
      <c r="P491" s="188">
        <v>0.112</v>
      </c>
      <c r="Q491" s="188"/>
      <c r="R491" s="17">
        <f t="shared" si="36"/>
        <v>0.20700000000000002</v>
      </c>
      <c r="S491" s="1"/>
    </row>
    <row r="492" spans="1:19" x14ac:dyDescent="0.25">
      <c r="A492" s="258"/>
      <c r="B492" s="244"/>
      <c r="C492" s="224"/>
      <c r="D492" s="212"/>
      <c r="E492" s="214"/>
      <c r="F492" s="212"/>
      <c r="G492" s="212"/>
      <c r="H492" s="212"/>
      <c r="I492" s="64" t="s">
        <v>56</v>
      </c>
      <c r="J492" s="65">
        <v>124</v>
      </c>
      <c r="K492" s="2" t="s">
        <v>527</v>
      </c>
      <c r="L492" s="16"/>
      <c r="M492" s="16"/>
      <c r="N492" s="188">
        <v>36.179000000000002</v>
      </c>
      <c r="O492" s="188">
        <v>44.938000000000002</v>
      </c>
      <c r="P492" s="188">
        <v>51.436</v>
      </c>
      <c r="Q492" s="188">
        <v>25.728999999999999</v>
      </c>
      <c r="R492" s="17">
        <f t="shared" si="36"/>
        <v>158.28199999999998</v>
      </c>
      <c r="S492" s="1"/>
    </row>
    <row r="493" spans="1:19" x14ac:dyDescent="0.25">
      <c r="A493" s="258"/>
      <c r="B493" s="244"/>
      <c r="C493" s="224"/>
      <c r="D493" s="212"/>
      <c r="E493" s="214"/>
      <c r="F493" s="212"/>
      <c r="G493" s="212"/>
      <c r="H493" s="212"/>
      <c r="I493" s="64" t="s">
        <v>56</v>
      </c>
      <c r="J493" s="65">
        <v>124</v>
      </c>
      <c r="K493" s="2" t="s">
        <v>528</v>
      </c>
      <c r="L493" s="16"/>
      <c r="M493" s="16"/>
      <c r="N493" s="188"/>
      <c r="O493" s="188"/>
      <c r="P493" s="188"/>
      <c r="Q493" s="188">
        <v>4.9000000000000002E-2</v>
      </c>
      <c r="R493" s="17">
        <f t="shared" si="36"/>
        <v>4.9000000000000002E-2</v>
      </c>
      <c r="S493" s="1"/>
    </row>
    <row r="494" spans="1:19" x14ac:dyDescent="0.25">
      <c r="A494" s="258"/>
      <c r="B494" s="244"/>
      <c r="C494" s="224"/>
      <c r="D494" s="212"/>
      <c r="E494" s="214"/>
      <c r="F494" s="212"/>
      <c r="G494" s="212"/>
      <c r="H494" s="212"/>
      <c r="I494" s="64" t="s">
        <v>56</v>
      </c>
      <c r="J494" s="65">
        <v>124</v>
      </c>
      <c r="K494" s="2" t="s">
        <v>529</v>
      </c>
      <c r="L494" s="16"/>
      <c r="M494" s="16"/>
      <c r="N494" s="188">
        <v>1.522</v>
      </c>
      <c r="O494" s="188">
        <v>4.032</v>
      </c>
      <c r="P494" s="188">
        <v>8.7759999999999998</v>
      </c>
      <c r="Q494" s="188">
        <v>36.594000000000001</v>
      </c>
      <c r="R494" s="17">
        <f t="shared" si="36"/>
        <v>50.923999999999999</v>
      </c>
      <c r="S494" s="1"/>
    </row>
    <row r="495" spans="1:19" x14ac:dyDescent="0.25">
      <c r="A495" s="258"/>
      <c r="B495" s="244"/>
      <c r="C495" s="224"/>
      <c r="D495" s="212"/>
      <c r="E495" s="214"/>
      <c r="F495" s="212"/>
      <c r="G495" s="212"/>
      <c r="H495" s="212"/>
      <c r="I495" s="64" t="s">
        <v>56</v>
      </c>
      <c r="J495" s="65">
        <v>124</v>
      </c>
      <c r="K495" s="2" t="s">
        <v>530</v>
      </c>
      <c r="L495" s="16"/>
      <c r="M495" s="16"/>
      <c r="N495" s="188">
        <v>1.248</v>
      </c>
      <c r="O495" s="188"/>
      <c r="P495" s="188">
        <v>10</v>
      </c>
      <c r="Q495" s="188"/>
      <c r="R495" s="17">
        <f t="shared" si="36"/>
        <v>11.247999999999999</v>
      </c>
      <c r="S495" s="1"/>
    </row>
    <row r="496" spans="1:19" x14ac:dyDescent="0.25">
      <c r="A496" s="258"/>
      <c r="B496" s="244"/>
      <c r="C496" s="224"/>
      <c r="D496" s="212"/>
      <c r="E496" s="214"/>
      <c r="F496" s="212"/>
      <c r="G496" s="212"/>
      <c r="H496" s="212"/>
      <c r="I496" s="64" t="s">
        <v>56</v>
      </c>
      <c r="J496" s="65">
        <v>124</v>
      </c>
      <c r="K496" s="2" t="s">
        <v>531</v>
      </c>
      <c r="L496" s="16"/>
      <c r="M496" s="16"/>
      <c r="N496" s="188"/>
      <c r="O496" s="188"/>
      <c r="P496" s="188"/>
      <c r="Q496" s="188"/>
      <c r="R496" s="17">
        <f t="shared" si="36"/>
        <v>0</v>
      </c>
      <c r="S496" s="1"/>
    </row>
    <row r="497" spans="1:22" x14ac:dyDescent="0.25">
      <c r="A497" s="258"/>
      <c r="B497" s="244"/>
      <c r="C497" s="224"/>
      <c r="D497" s="212"/>
      <c r="E497" s="214"/>
      <c r="F497" s="212"/>
      <c r="G497" s="212"/>
      <c r="H497" s="212"/>
      <c r="I497" s="64" t="s">
        <v>56</v>
      </c>
      <c r="J497" s="65">
        <v>124</v>
      </c>
      <c r="K497" s="2" t="s">
        <v>532</v>
      </c>
      <c r="L497" s="16"/>
      <c r="M497" s="16"/>
      <c r="N497" s="188">
        <v>3.6230000000000002</v>
      </c>
      <c r="O497" s="188">
        <v>1.7909999999999999</v>
      </c>
      <c r="P497" s="188">
        <v>5.9420000000000002</v>
      </c>
      <c r="Q497" s="188"/>
      <c r="R497" s="17">
        <f t="shared" si="36"/>
        <v>11.356</v>
      </c>
      <c r="S497" s="1"/>
    </row>
    <row r="498" spans="1:22" x14ac:dyDescent="0.25">
      <c r="A498" s="258"/>
      <c r="B498" s="244"/>
      <c r="C498" s="224"/>
      <c r="D498" s="212"/>
      <c r="E498" s="214"/>
      <c r="F498" s="212"/>
      <c r="G498" s="212"/>
      <c r="H498" s="212"/>
      <c r="I498" s="64" t="s">
        <v>56</v>
      </c>
      <c r="J498" s="65">
        <v>124</v>
      </c>
      <c r="K498" s="2" t="s">
        <v>533</v>
      </c>
      <c r="L498" s="16"/>
      <c r="M498" s="16"/>
      <c r="N498" s="188"/>
      <c r="O498" s="188">
        <v>43.911999999999999</v>
      </c>
      <c r="P498" s="188"/>
      <c r="Q498" s="188"/>
      <c r="R498" s="17">
        <f t="shared" si="36"/>
        <v>43.911999999999999</v>
      </c>
      <c r="S498" s="1"/>
    </row>
    <row r="499" spans="1:22" x14ac:dyDescent="0.25">
      <c r="A499" s="258"/>
      <c r="B499" s="244"/>
      <c r="C499" s="224"/>
      <c r="D499" s="212"/>
      <c r="E499" s="214"/>
      <c r="F499" s="212"/>
      <c r="G499" s="212"/>
      <c r="H499" s="212"/>
      <c r="I499" s="64" t="s">
        <v>56</v>
      </c>
      <c r="J499" s="65">
        <v>124</v>
      </c>
      <c r="K499" s="2" t="s">
        <v>534</v>
      </c>
      <c r="L499" s="16"/>
      <c r="M499" s="16"/>
      <c r="N499" s="188"/>
      <c r="O499" s="188">
        <v>3.29</v>
      </c>
      <c r="P499" s="188"/>
      <c r="Q499" s="188"/>
      <c r="R499" s="17">
        <f t="shared" si="36"/>
        <v>3.29</v>
      </c>
      <c r="S499" s="1"/>
    </row>
    <row r="500" spans="1:22" x14ac:dyDescent="0.25">
      <c r="A500" s="258"/>
      <c r="B500" s="244"/>
      <c r="C500" s="224"/>
      <c r="D500" s="212"/>
      <c r="E500" s="214"/>
      <c r="F500" s="212"/>
      <c r="G500" s="212"/>
      <c r="H500" s="212"/>
      <c r="I500" s="64" t="s">
        <v>56</v>
      </c>
      <c r="J500" s="65">
        <v>124</v>
      </c>
      <c r="K500" s="2" t="s">
        <v>535</v>
      </c>
      <c r="L500" s="16"/>
      <c r="M500" s="16"/>
      <c r="N500" s="188"/>
      <c r="O500" s="188">
        <v>2.5640000000000001</v>
      </c>
      <c r="P500" s="188">
        <v>0.2</v>
      </c>
      <c r="Q500" s="188"/>
      <c r="R500" s="17">
        <f t="shared" si="36"/>
        <v>2.7640000000000002</v>
      </c>
      <c r="S500" s="1"/>
    </row>
    <row r="501" spans="1:22" x14ac:dyDescent="0.25">
      <c r="A501" s="258"/>
      <c r="B501" s="244"/>
      <c r="C501" s="224"/>
      <c r="D501" s="212"/>
      <c r="E501" s="214"/>
      <c r="F501" s="212"/>
      <c r="G501" s="212"/>
      <c r="H501" s="212"/>
      <c r="I501" s="64" t="s">
        <v>56</v>
      </c>
      <c r="J501" s="65">
        <v>124</v>
      </c>
      <c r="K501" s="2" t="s">
        <v>536</v>
      </c>
      <c r="L501" s="16"/>
      <c r="M501" s="16"/>
      <c r="N501" s="188">
        <v>0.432</v>
      </c>
      <c r="O501" s="188"/>
      <c r="P501" s="188"/>
      <c r="Q501" s="188"/>
      <c r="R501" s="17">
        <f t="shared" si="36"/>
        <v>0.432</v>
      </c>
      <c r="S501" s="1"/>
    </row>
    <row r="502" spans="1:22" x14ac:dyDescent="0.25">
      <c r="A502" s="258"/>
      <c r="B502" s="244"/>
      <c r="C502" s="224"/>
      <c r="D502" s="212"/>
      <c r="E502" s="214"/>
      <c r="F502" s="212"/>
      <c r="G502" s="212"/>
      <c r="H502" s="212"/>
      <c r="I502" s="64" t="s">
        <v>56</v>
      </c>
      <c r="J502" s="65">
        <v>124</v>
      </c>
      <c r="K502" s="2" t="s">
        <v>537</v>
      </c>
      <c r="L502" s="16"/>
      <c r="M502" s="16"/>
      <c r="N502" s="188"/>
      <c r="O502" s="188">
        <v>4</v>
      </c>
      <c r="P502" s="188"/>
      <c r="Q502" s="188"/>
      <c r="R502" s="17">
        <f t="shared" si="36"/>
        <v>4</v>
      </c>
      <c r="S502" s="1"/>
    </row>
    <row r="503" spans="1:22" x14ac:dyDescent="0.25">
      <c r="A503" s="258"/>
      <c r="B503" s="244"/>
      <c r="C503" s="224"/>
      <c r="D503" s="212"/>
      <c r="E503" s="214"/>
      <c r="F503" s="212"/>
      <c r="G503" s="212"/>
      <c r="H503" s="212"/>
      <c r="I503" s="64" t="s">
        <v>56</v>
      </c>
      <c r="J503" s="65">
        <v>124</v>
      </c>
      <c r="K503" s="2" t="s">
        <v>538</v>
      </c>
      <c r="L503" s="16"/>
      <c r="M503" s="16"/>
      <c r="N503" s="188"/>
      <c r="O503" s="188"/>
      <c r="P503" s="188">
        <v>3.0000000000000001E-3</v>
      </c>
      <c r="Q503" s="188"/>
      <c r="R503" s="17">
        <f t="shared" si="36"/>
        <v>3.0000000000000001E-3</v>
      </c>
      <c r="S503" s="1"/>
    </row>
    <row r="504" spans="1:22" x14ac:dyDescent="0.25">
      <c r="A504" s="258"/>
      <c r="B504" s="244"/>
      <c r="C504" s="224"/>
      <c r="D504" s="212"/>
      <c r="E504" s="214"/>
      <c r="F504" s="212"/>
      <c r="G504" s="212"/>
      <c r="H504" s="212"/>
      <c r="I504" s="64" t="s">
        <v>56</v>
      </c>
      <c r="J504" s="65">
        <v>124</v>
      </c>
      <c r="K504" s="2" t="s">
        <v>539</v>
      </c>
      <c r="L504" s="16"/>
      <c r="M504" s="46"/>
      <c r="N504" s="188">
        <v>1.1120000000000001</v>
      </c>
      <c r="O504" s="188">
        <v>0.01</v>
      </c>
      <c r="P504" s="188">
        <v>5.3529999999999998</v>
      </c>
      <c r="Q504" s="188"/>
      <c r="R504" s="17">
        <f t="shared" si="36"/>
        <v>6.4749999999999996</v>
      </c>
      <c r="S504" s="1"/>
    </row>
    <row r="505" spans="1:22" x14ac:dyDescent="0.25">
      <c r="A505" s="258"/>
      <c r="B505" s="244"/>
      <c r="C505" s="224"/>
      <c r="D505" s="212"/>
      <c r="E505" s="214"/>
      <c r="F505" s="212"/>
      <c r="G505" s="212"/>
      <c r="H505" s="212"/>
      <c r="I505" s="64" t="s">
        <v>56</v>
      </c>
      <c r="J505" s="65">
        <v>124</v>
      </c>
      <c r="K505" s="2" t="s">
        <v>540</v>
      </c>
      <c r="L505" s="16"/>
      <c r="M505" s="46"/>
      <c r="N505" s="190">
        <v>2.9999999999999997E-4</v>
      </c>
      <c r="O505" s="190">
        <v>8.0000000000000004E-4</v>
      </c>
      <c r="P505" s="188">
        <v>4.0000000000000001E-3</v>
      </c>
      <c r="Q505" s="190">
        <v>0.22600000000000001</v>
      </c>
      <c r="R505" s="17">
        <f t="shared" si="36"/>
        <v>0.2311</v>
      </c>
      <c r="S505" s="1"/>
    </row>
    <row r="506" spans="1:22" x14ac:dyDescent="0.25">
      <c r="A506" s="258"/>
      <c r="B506" s="244"/>
      <c r="C506" s="224"/>
      <c r="D506" s="212"/>
      <c r="E506" s="214"/>
      <c r="F506" s="212"/>
      <c r="G506" s="212"/>
      <c r="H506" s="212"/>
      <c r="I506" s="64" t="s">
        <v>56</v>
      </c>
      <c r="J506" s="65">
        <v>124</v>
      </c>
      <c r="K506" s="2" t="s">
        <v>541</v>
      </c>
      <c r="L506" s="16"/>
      <c r="M506" s="46"/>
      <c r="N506" s="188">
        <v>54.615000000000002</v>
      </c>
      <c r="O506" s="188"/>
      <c r="P506" s="188">
        <v>65.924999999999997</v>
      </c>
      <c r="Q506" s="188"/>
      <c r="R506" s="17">
        <f t="shared" si="36"/>
        <v>120.53999999999999</v>
      </c>
      <c r="S506" s="1"/>
    </row>
    <row r="507" spans="1:22" s="201" customFormat="1" x14ac:dyDescent="0.25">
      <c r="A507" s="258"/>
      <c r="B507" s="244"/>
      <c r="C507" s="224"/>
      <c r="D507" s="212"/>
      <c r="E507" s="214"/>
      <c r="F507" s="212"/>
      <c r="G507" s="212"/>
      <c r="H507" s="212"/>
      <c r="I507" s="194" t="s">
        <v>56</v>
      </c>
      <c r="J507" s="194">
        <v>124</v>
      </c>
      <c r="K507" s="194" t="s">
        <v>542</v>
      </c>
      <c r="L507" s="197"/>
      <c r="M507" s="203"/>
      <c r="N507" s="202">
        <v>4.5490000000000004</v>
      </c>
      <c r="O507" s="202"/>
      <c r="P507" s="202"/>
      <c r="Q507" s="202"/>
      <c r="R507" s="199">
        <f t="shared" si="36"/>
        <v>4.5490000000000004</v>
      </c>
      <c r="S507" s="200"/>
    </row>
    <row r="508" spans="1:22" x14ac:dyDescent="0.25">
      <c r="A508" s="258"/>
      <c r="B508" s="243" t="s">
        <v>210</v>
      </c>
      <c r="C508" s="224"/>
      <c r="D508" s="212"/>
      <c r="E508" s="214"/>
      <c r="F508" s="212"/>
      <c r="G508" s="212"/>
      <c r="H508" s="212"/>
      <c r="I508" s="64" t="s">
        <v>55</v>
      </c>
      <c r="J508" s="65">
        <v>124</v>
      </c>
      <c r="K508" s="2" t="s">
        <v>543</v>
      </c>
      <c r="L508" s="16"/>
      <c r="M508" s="16"/>
      <c r="N508" s="188"/>
      <c r="O508" s="188">
        <v>0.152</v>
      </c>
      <c r="P508" s="188">
        <v>0.17899999999999999</v>
      </c>
      <c r="Q508" s="188"/>
      <c r="R508" s="17">
        <f t="shared" si="36"/>
        <v>0.33099999999999996</v>
      </c>
      <c r="S508" s="1"/>
    </row>
    <row r="509" spans="1:22" x14ac:dyDescent="0.25">
      <c r="A509" s="258"/>
      <c r="B509" s="244"/>
      <c r="C509" s="224"/>
      <c r="D509" s="212"/>
      <c r="E509" s="214"/>
      <c r="F509" s="212"/>
      <c r="G509" s="212"/>
      <c r="H509" s="212"/>
      <c r="I509" s="64" t="s">
        <v>56</v>
      </c>
      <c r="J509" s="65">
        <v>124</v>
      </c>
      <c r="K509" s="2" t="s">
        <v>544</v>
      </c>
      <c r="L509" s="16"/>
      <c r="M509" s="16"/>
      <c r="N509" s="188">
        <v>42.494</v>
      </c>
      <c r="O509" s="188">
        <v>50.558999999999997</v>
      </c>
      <c r="P509" s="188">
        <v>50.259</v>
      </c>
      <c r="Q509" s="188">
        <v>27.581</v>
      </c>
      <c r="R509" s="17">
        <f t="shared" si="36"/>
        <v>170.893</v>
      </c>
      <c r="S509" s="1"/>
    </row>
    <row r="510" spans="1:22" x14ac:dyDescent="0.25">
      <c r="A510" s="258"/>
      <c r="B510" s="244"/>
      <c r="C510" s="224"/>
      <c r="D510" s="212"/>
      <c r="E510" s="214"/>
      <c r="F510" s="212"/>
      <c r="G510" s="212"/>
      <c r="H510" s="212"/>
      <c r="I510" s="64" t="s">
        <v>56</v>
      </c>
      <c r="J510" s="65">
        <v>124</v>
      </c>
      <c r="K510" s="64" t="s">
        <v>525</v>
      </c>
      <c r="L510" s="16"/>
      <c r="M510" s="16"/>
      <c r="N510" s="188">
        <v>1</v>
      </c>
      <c r="O510" s="188">
        <v>5.6390000000000002</v>
      </c>
      <c r="P510" s="188">
        <v>0.3</v>
      </c>
      <c r="Q510" s="188">
        <v>1.877</v>
      </c>
      <c r="R510" s="17">
        <f t="shared" si="36"/>
        <v>8.8160000000000007</v>
      </c>
      <c r="S510" s="1"/>
    </row>
    <row r="511" spans="1:22" x14ac:dyDescent="0.25">
      <c r="A511" s="258"/>
      <c r="B511" s="244"/>
      <c r="C511" s="224"/>
      <c r="D511" s="212"/>
      <c r="E511" s="214"/>
      <c r="F511" s="212"/>
      <c r="G511" s="212"/>
      <c r="H511" s="212"/>
      <c r="I511" s="64" t="s">
        <v>55</v>
      </c>
      <c r="J511" s="65">
        <v>124</v>
      </c>
      <c r="K511" s="64" t="s">
        <v>526</v>
      </c>
      <c r="L511" s="16"/>
      <c r="M511" s="16"/>
      <c r="N511" s="188"/>
      <c r="O511" s="188">
        <v>8.5000000000000006E-2</v>
      </c>
      <c r="P511" s="188">
        <v>0.1</v>
      </c>
      <c r="Q511" s="188"/>
      <c r="R511" s="17">
        <f t="shared" si="36"/>
        <v>0.185</v>
      </c>
      <c r="S511" s="1"/>
      <c r="V511" s="87"/>
    </row>
    <row r="512" spans="1:22" x14ac:dyDescent="0.25">
      <c r="A512" s="258"/>
      <c r="B512" s="244"/>
      <c r="C512" s="224"/>
      <c r="D512" s="212"/>
      <c r="E512" s="214"/>
      <c r="F512" s="212"/>
      <c r="G512" s="212"/>
      <c r="H512" s="212"/>
      <c r="I512" s="64" t="s">
        <v>56</v>
      </c>
      <c r="J512" s="65">
        <v>124</v>
      </c>
      <c r="K512" s="2" t="s">
        <v>527</v>
      </c>
      <c r="L512" s="16"/>
      <c r="M512" s="16"/>
      <c r="N512" s="188">
        <v>21.221</v>
      </c>
      <c r="O512" s="188">
        <v>20.324000000000002</v>
      </c>
      <c r="P512" s="188">
        <v>22.36</v>
      </c>
      <c r="Q512" s="188">
        <v>14.930999999999999</v>
      </c>
      <c r="R512" s="17">
        <f t="shared" si="36"/>
        <v>78.835999999999999</v>
      </c>
      <c r="S512" s="1"/>
    </row>
    <row r="513" spans="1:19" x14ac:dyDescent="0.25">
      <c r="A513" s="258"/>
      <c r="B513" s="244"/>
      <c r="C513" s="224"/>
      <c r="D513" s="212"/>
      <c r="E513" s="214"/>
      <c r="F513" s="212"/>
      <c r="G513" s="212"/>
      <c r="H513" s="212"/>
      <c r="I513" s="64" t="s">
        <v>56</v>
      </c>
      <c r="J513" s="65">
        <v>124</v>
      </c>
      <c r="K513" s="2" t="s">
        <v>528</v>
      </c>
      <c r="L513" s="16"/>
      <c r="M513" s="16"/>
      <c r="N513" s="188"/>
      <c r="O513" s="188"/>
      <c r="P513" s="188"/>
      <c r="Q513" s="188">
        <v>0.05</v>
      </c>
      <c r="R513" s="17">
        <f t="shared" si="36"/>
        <v>0.05</v>
      </c>
      <c r="S513" s="1"/>
    </row>
    <row r="514" spans="1:19" x14ac:dyDescent="0.25">
      <c r="A514" s="258"/>
      <c r="B514" s="244"/>
      <c r="C514" s="224"/>
      <c r="D514" s="212"/>
      <c r="E514" s="214"/>
      <c r="F514" s="212"/>
      <c r="G514" s="212"/>
      <c r="H514" s="212"/>
      <c r="I514" s="64" t="s">
        <v>56</v>
      </c>
      <c r="J514" s="65">
        <v>124</v>
      </c>
      <c r="K514" s="2" t="s">
        <v>529</v>
      </c>
      <c r="L514" s="16"/>
      <c r="M514" s="16"/>
      <c r="N514" s="188">
        <v>3.581</v>
      </c>
      <c r="O514" s="188">
        <v>1.611</v>
      </c>
      <c r="P514" s="188">
        <v>2.5790000000000002</v>
      </c>
      <c r="Q514" s="188">
        <v>1</v>
      </c>
      <c r="R514" s="17">
        <f t="shared" si="36"/>
        <v>8.7710000000000008</v>
      </c>
      <c r="S514" s="1"/>
    </row>
    <row r="515" spans="1:19" x14ac:dyDescent="0.25">
      <c r="A515" s="258"/>
      <c r="B515" s="244"/>
      <c r="C515" s="224"/>
      <c r="D515" s="212"/>
      <c r="E515" s="214"/>
      <c r="F515" s="212"/>
      <c r="G515" s="212"/>
      <c r="H515" s="212"/>
      <c r="I515" s="64" t="s">
        <v>56</v>
      </c>
      <c r="J515" s="65">
        <v>124</v>
      </c>
      <c r="K515" s="2" t="s">
        <v>530</v>
      </c>
      <c r="L515" s="16"/>
      <c r="M515" s="16"/>
      <c r="N515" s="188">
        <v>5.5650000000000004</v>
      </c>
      <c r="O515" s="188"/>
      <c r="P515" s="188"/>
      <c r="Q515" s="188"/>
      <c r="R515" s="17">
        <f t="shared" si="36"/>
        <v>5.5650000000000004</v>
      </c>
      <c r="S515" s="1"/>
    </row>
    <row r="516" spans="1:19" x14ac:dyDescent="0.25">
      <c r="A516" s="258"/>
      <c r="B516" s="244"/>
      <c r="C516" s="224"/>
      <c r="D516" s="212"/>
      <c r="E516" s="214"/>
      <c r="F516" s="212"/>
      <c r="G516" s="212"/>
      <c r="H516" s="212"/>
      <c r="I516" s="64" t="s">
        <v>56</v>
      </c>
      <c r="J516" s="65">
        <v>124</v>
      </c>
      <c r="K516" s="2" t="s">
        <v>531</v>
      </c>
      <c r="L516" s="16"/>
      <c r="M516" s="16"/>
      <c r="N516" s="188"/>
      <c r="O516" s="188"/>
      <c r="P516" s="188"/>
      <c r="Q516" s="188">
        <v>0.86399999999999999</v>
      </c>
      <c r="R516" s="17">
        <f t="shared" si="36"/>
        <v>0.86399999999999999</v>
      </c>
      <c r="S516" s="1"/>
    </row>
    <row r="517" spans="1:19" x14ac:dyDescent="0.25">
      <c r="A517" s="258"/>
      <c r="B517" s="244"/>
      <c r="C517" s="224"/>
      <c r="D517" s="212"/>
      <c r="E517" s="214"/>
      <c r="F517" s="212"/>
      <c r="G517" s="212"/>
      <c r="H517" s="212"/>
      <c r="I517" s="64" t="s">
        <v>56</v>
      </c>
      <c r="J517" s="65">
        <v>124</v>
      </c>
      <c r="K517" s="2" t="s">
        <v>532</v>
      </c>
      <c r="L517" s="16"/>
      <c r="M517" s="16"/>
      <c r="N517" s="188">
        <v>1.335</v>
      </c>
      <c r="O517" s="188">
        <v>10.247</v>
      </c>
      <c r="P517" s="188">
        <v>5.9770000000000003</v>
      </c>
      <c r="Q517" s="188"/>
      <c r="R517" s="17">
        <f t="shared" si="36"/>
        <v>17.559000000000001</v>
      </c>
      <c r="S517" s="1"/>
    </row>
    <row r="518" spans="1:19" x14ac:dyDescent="0.25">
      <c r="A518" s="258"/>
      <c r="B518" s="244"/>
      <c r="C518" s="224"/>
      <c r="D518" s="212"/>
      <c r="E518" s="214"/>
      <c r="F518" s="212"/>
      <c r="G518" s="212"/>
      <c r="H518" s="212"/>
      <c r="I518" s="64" t="s">
        <v>56</v>
      </c>
      <c r="J518" s="65">
        <v>124</v>
      </c>
      <c r="K518" s="2" t="s">
        <v>533</v>
      </c>
      <c r="L518" s="16"/>
      <c r="M518" s="16"/>
      <c r="N518" s="188">
        <v>15.023</v>
      </c>
      <c r="O518" s="188">
        <v>3.2930000000000001</v>
      </c>
      <c r="P518" s="188">
        <v>22.018000000000001</v>
      </c>
      <c r="Q518" s="188"/>
      <c r="R518" s="17">
        <f t="shared" ref="R518:R583" si="37">SUM(L518:Q518)</f>
        <v>40.334000000000003</v>
      </c>
      <c r="S518" s="1"/>
    </row>
    <row r="519" spans="1:19" x14ac:dyDescent="0.25">
      <c r="A519" s="258"/>
      <c r="B519" s="244"/>
      <c r="C519" s="224"/>
      <c r="D519" s="212"/>
      <c r="E519" s="214"/>
      <c r="F519" s="212"/>
      <c r="G519" s="212"/>
      <c r="H519" s="212"/>
      <c r="I519" s="64" t="s">
        <v>56</v>
      </c>
      <c r="J519" s="65">
        <v>124</v>
      </c>
      <c r="K519" s="2" t="s">
        <v>534</v>
      </c>
      <c r="L519" s="16"/>
      <c r="M519" s="16"/>
      <c r="N519" s="188"/>
      <c r="O519" s="188">
        <v>3.5190000000000001</v>
      </c>
      <c r="P519" s="188"/>
      <c r="Q519" s="188"/>
      <c r="R519" s="17">
        <f t="shared" si="37"/>
        <v>3.5190000000000001</v>
      </c>
      <c r="S519" s="1"/>
    </row>
    <row r="520" spans="1:19" x14ac:dyDescent="0.25">
      <c r="A520" s="258"/>
      <c r="B520" s="244"/>
      <c r="C520" s="224"/>
      <c r="D520" s="212"/>
      <c r="E520" s="214"/>
      <c r="F520" s="212"/>
      <c r="G520" s="212"/>
      <c r="H520" s="212"/>
      <c r="I520" s="64" t="s">
        <v>56</v>
      </c>
      <c r="J520" s="65">
        <v>124</v>
      </c>
      <c r="K520" s="2" t="s">
        <v>535</v>
      </c>
      <c r="L520" s="16"/>
      <c r="M520" s="16"/>
      <c r="N520" s="188"/>
      <c r="O520" s="188">
        <v>0.32</v>
      </c>
      <c r="P520" s="188">
        <v>0.51</v>
      </c>
      <c r="Q520" s="188"/>
      <c r="R520" s="17">
        <f t="shared" si="37"/>
        <v>0.83000000000000007</v>
      </c>
      <c r="S520" s="1"/>
    </row>
    <row r="521" spans="1:19" x14ac:dyDescent="0.25">
      <c r="A521" s="258"/>
      <c r="B521" s="244"/>
      <c r="C521" s="224"/>
      <c r="D521" s="212"/>
      <c r="E521" s="214"/>
      <c r="F521" s="212"/>
      <c r="G521" s="212"/>
      <c r="H521" s="212"/>
      <c r="I521" s="64" t="s">
        <v>56</v>
      </c>
      <c r="J521" s="65">
        <v>124</v>
      </c>
      <c r="K521" s="2" t="s">
        <v>536</v>
      </c>
      <c r="L521" s="16"/>
      <c r="M521" s="16"/>
      <c r="N521" s="188">
        <v>0.498</v>
      </c>
      <c r="O521" s="188"/>
      <c r="P521" s="188"/>
      <c r="Q521" s="188"/>
      <c r="R521" s="17">
        <f t="shared" si="37"/>
        <v>0.498</v>
      </c>
      <c r="S521" s="1"/>
    </row>
    <row r="522" spans="1:19" x14ac:dyDescent="0.25">
      <c r="A522" s="258"/>
      <c r="B522" s="244"/>
      <c r="C522" s="224"/>
      <c r="D522" s="212"/>
      <c r="E522" s="214"/>
      <c r="F522" s="212"/>
      <c r="G522" s="212"/>
      <c r="H522" s="212"/>
      <c r="I522" s="64" t="s">
        <v>56</v>
      </c>
      <c r="J522" s="65">
        <v>124</v>
      </c>
      <c r="K522" s="2" t="s">
        <v>537</v>
      </c>
      <c r="L522" s="16"/>
      <c r="M522" s="16"/>
      <c r="N522" s="188">
        <v>1.3819999999999999</v>
      </c>
      <c r="O522" s="188"/>
      <c r="P522" s="188"/>
      <c r="Q522" s="188"/>
      <c r="R522" s="17">
        <f t="shared" si="37"/>
        <v>1.3819999999999999</v>
      </c>
      <c r="S522" s="1"/>
    </row>
    <row r="523" spans="1:19" x14ac:dyDescent="0.25">
      <c r="A523" s="258"/>
      <c r="B523" s="244"/>
      <c r="C523" s="224"/>
      <c r="D523" s="212"/>
      <c r="E523" s="214"/>
      <c r="F523" s="212"/>
      <c r="G523" s="212"/>
      <c r="H523" s="212"/>
      <c r="I523" s="64" t="s">
        <v>56</v>
      </c>
      <c r="J523" s="65">
        <v>124</v>
      </c>
      <c r="K523" s="2" t="s">
        <v>545</v>
      </c>
      <c r="L523" s="16"/>
      <c r="M523" s="16"/>
      <c r="N523" s="190">
        <v>1E-4</v>
      </c>
      <c r="O523" s="190"/>
      <c r="P523" s="190"/>
      <c r="Q523" s="190"/>
      <c r="R523" s="17">
        <f t="shared" si="37"/>
        <v>1E-4</v>
      </c>
      <c r="S523" s="1"/>
    </row>
    <row r="524" spans="1:19" x14ac:dyDescent="0.25">
      <c r="A524" s="258"/>
      <c r="B524" s="244"/>
      <c r="C524" s="224"/>
      <c r="D524" s="212"/>
      <c r="E524" s="214"/>
      <c r="F524" s="212"/>
      <c r="G524" s="212"/>
      <c r="H524" s="212"/>
      <c r="I524" s="64" t="s">
        <v>56</v>
      </c>
      <c r="J524" s="65">
        <v>124</v>
      </c>
      <c r="K524" s="2" t="s">
        <v>540</v>
      </c>
      <c r="L524" s="16"/>
      <c r="M524" s="16"/>
      <c r="N524" s="188">
        <v>4.0000000000000001E-3</v>
      </c>
      <c r="O524" s="188">
        <v>2E-3</v>
      </c>
      <c r="P524" s="188">
        <v>5.0000000000000001E-3</v>
      </c>
      <c r="Q524" s="190">
        <v>2.0000000000000001E-4</v>
      </c>
      <c r="R524" s="17">
        <f t="shared" si="37"/>
        <v>1.12E-2</v>
      </c>
      <c r="S524" s="1"/>
    </row>
    <row r="525" spans="1:19" x14ac:dyDescent="0.25">
      <c r="A525" s="258"/>
      <c r="B525" s="244"/>
      <c r="C525" s="224"/>
      <c r="D525" s="212"/>
      <c r="E525" s="214"/>
      <c r="F525" s="212"/>
      <c r="G525" s="212"/>
      <c r="H525" s="212"/>
      <c r="I525" s="64" t="s">
        <v>56</v>
      </c>
      <c r="J525" s="65">
        <v>124</v>
      </c>
      <c r="K525" s="2" t="s">
        <v>541</v>
      </c>
      <c r="L525" s="16"/>
      <c r="M525" s="16"/>
      <c r="N525" s="188">
        <v>37.792000000000002</v>
      </c>
      <c r="O525" s="188"/>
      <c r="P525" s="188"/>
      <c r="Q525" s="188"/>
      <c r="R525" s="17">
        <f t="shared" si="37"/>
        <v>37.792000000000002</v>
      </c>
      <c r="S525" s="1"/>
    </row>
    <row r="526" spans="1:19" s="201" customFormat="1" x14ac:dyDescent="0.25">
      <c r="A526" s="258"/>
      <c r="B526" s="244"/>
      <c r="C526" s="224"/>
      <c r="D526" s="212"/>
      <c r="E526" s="214"/>
      <c r="F526" s="212"/>
      <c r="G526" s="212"/>
      <c r="H526" s="212"/>
      <c r="I526" s="194" t="s">
        <v>56</v>
      </c>
      <c r="J526" s="194">
        <v>124</v>
      </c>
      <c r="K526" s="194" t="s">
        <v>542</v>
      </c>
      <c r="L526" s="197"/>
      <c r="M526" s="197"/>
      <c r="N526" s="202">
        <v>4.22</v>
      </c>
      <c r="O526" s="202"/>
      <c r="P526" s="202"/>
      <c r="Q526" s="202"/>
      <c r="R526" s="199">
        <f t="shared" si="37"/>
        <v>4.22</v>
      </c>
      <c r="S526" s="200"/>
    </row>
    <row r="527" spans="1:19" x14ac:dyDescent="0.25">
      <c r="A527" s="258"/>
      <c r="B527" s="243" t="s">
        <v>283</v>
      </c>
      <c r="C527" s="224"/>
      <c r="D527" s="212"/>
      <c r="E527" s="214"/>
      <c r="F527" s="212"/>
      <c r="G527" s="212"/>
      <c r="H527" s="212"/>
      <c r="I527" s="64" t="s">
        <v>55</v>
      </c>
      <c r="J527" s="65">
        <v>124</v>
      </c>
      <c r="K527" s="2" t="s">
        <v>543</v>
      </c>
      <c r="L527" s="16"/>
      <c r="M527" s="16"/>
      <c r="N527" s="188"/>
      <c r="O527" s="188">
        <v>0.10299999999999999</v>
      </c>
      <c r="P527" s="188">
        <v>0.121</v>
      </c>
      <c r="Q527" s="188"/>
      <c r="R527" s="17">
        <f t="shared" si="37"/>
        <v>0.22399999999999998</v>
      </c>
      <c r="S527" s="1"/>
    </row>
    <row r="528" spans="1:19" x14ac:dyDescent="0.25">
      <c r="A528" s="258"/>
      <c r="B528" s="244"/>
      <c r="C528" s="224"/>
      <c r="D528" s="212"/>
      <c r="E528" s="214"/>
      <c r="F528" s="212"/>
      <c r="G528" s="212"/>
      <c r="H528" s="212"/>
      <c r="I528" s="64" t="s">
        <v>56</v>
      </c>
      <c r="J528" s="65">
        <v>124</v>
      </c>
      <c r="K528" s="2" t="s">
        <v>544</v>
      </c>
      <c r="L528" s="16"/>
      <c r="M528" s="16"/>
      <c r="N528" s="188">
        <v>43.914999999999999</v>
      </c>
      <c r="O528" s="188">
        <v>52.902999999999999</v>
      </c>
      <c r="P528" s="188">
        <v>51.886000000000003</v>
      </c>
      <c r="Q528" s="188">
        <v>27.867999999999999</v>
      </c>
      <c r="R528" s="17">
        <f t="shared" si="37"/>
        <v>176.572</v>
      </c>
      <c r="S528" s="1"/>
    </row>
    <row r="529" spans="1:19" x14ac:dyDescent="0.25">
      <c r="A529" s="258"/>
      <c r="B529" s="244"/>
      <c r="C529" s="224"/>
      <c r="D529" s="212"/>
      <c r="E529" s="214"/>
      <c r="F529" s="212"/>
      <c r="G529" s="212"/>
      <c r="H529" s="212"/>
      <c r="I529" s="64" t="s">
        <v>56</v>
      </c>
      <c r="J529" s="65">
        <v>124</v>
      </c>
      <c r="K529" s="64" t="s">
        <v>525</v>
      </c>
      <c r="L529" s="16"/>
      <c r="M529" s="16"/>
      <c r="N529" s="188"/>
      <c r="O529" s="188">
        <v>0.35</v>
      </c>
      <c r="P529" s="188"/>
      <c r="Q529" s="188">
        <v>3.9830000000000001</v>
      </c>
      <c r="R529" s="17">
        <f t="shared" si="37"/>
        <v>4.3330000000000002</v>
      </c>
      <c r="S529" s="1"/>
    </row>
    <row r="530" spans="1:19" x14ac:dyDescent="0.25">
      <c r="A530" s="258"/>
      <c r="B530" s="244"/>
      <c r="C530" s="224"/>
      <c r="D530" s="212"/>
      <c r="E530" s="214"/>
      <c r="F530" s="212"/>
      <c r="G530" s="212"/>
      <c r="H530" s="212"/>
      <c r="I530" s="64" t="s">
        <v>55</v>
      </c>
      <c r="J530" s="65">
        <v>124</v>
      </c>
      <c r="K530" s="64" t="s">
        <v>526</v>
      </c>
      <c r="L530" s="16"/>
      <c r="M530" s="16"/>
      <c r="N530" s="188"/>
      <c r="O530" s="188">
        <v>8.4000000000000005E-2</v>
      </c>
      <c r="P530" s="188">
        <v>9.9000000000000005E-2</v>
      </c>
      <c r="Q530" s="188"/>
      <c r="R530" s="17">
        <f t="shared" si="37"/>
        <v>0.183</v>
      </c>
      <c r="S530" s="1"/>
    </row>
    <row r="531" spans="1:19" x14ac:dyDescent="0.25">
      <c r="A531" s="258"/>
      <c r="B531" s="244"/>
      <c r="C531" s="224"/>
      <c r="D531" s="212"/>
      <c r="E531" s="214"/>
      <c r="F531" s="212"/>
      <c r="G531" s="212"/>
      <c r="H531" s="212"/>
      <c r="I531" s="64" t="s">
        <v>56</v>
      </c>
      <c r="J531" s="65">
        <v>124</v>
      </c>
      <c r="K531" s="2" t="s">
        <v>527</v>
      </c>
      <c r="L531" s="16"/>
      <c r="M531" s="16"/>
      <c r="N531" s="188">
        <v>35.887</v>
      </c>
      <c r="O531" s="188">
        <v>26.491</v>
      </c>
      <c r="P531" s="188">
        <v>31.791</v>
      </c>
      <c r="Q531" s="188">
        <v>17.452999999999999</v>
      </c>
      <c r="R531" s="17">
        <f t="shared" si="37"/>
        <v>111.622</v>
      </c>
      <c r="S531" s="1"/>
    </row>
    <row r="532" spans="1:19" x14ac:dyDescent="0.25">
      <c r="A532" s="258"/>
      <c r="B532" s="244"/>
      <c r="C532" s="224"/>
      <c r="D532" s="212"/>
      <c r="E532" s="214"/>
      <c r="F532" s="212"/>
      <c r="G532" s="212"/>
      <c r="H532" s="212"/>
      <c r="I532" s="64" t="s">
        <v>56</v>
      </c>
      <c r="J532" s="65">
        <v>124</v>
      </c>
      <c r="K532" s="2" t="s">
        <v>528</v>
      </c>
      <c r="L532" s="16"/>
      <c r="M532" s="16"/>
      <c r="N532" s="188"/>
      <c r="O532" s="188"/>
      <c r="P532" s="188"/>
      <c r="Q532" s="188">
        <v>4.4999999999999998E-2</v>
      </c>
      <c r="R532" s="17">
        <f t="shared" si="37"/>
        <v>4.4999999999999998E-2</v>
      </c>
      <c r="S532" s="1"/>
    </row>
    <row r="533" spans="1:19" x14ac:dyDescent="0.25">
      <c r="A533" s="258"/>
      <c r="B533" s="244"/>
      <c r="C533" s="224"/>
      <c r="D533" s="212"/>
      <c r="E533" s="214"/>
      <c r="F533" s="212"/>
      <c r="G533" s="212"/>
      <c r="H533" s="212"/>
      <c r="I533" s="64" t="s">
        <v>56</v>
      </c>
      <c r="J533" s="65">
        <v>124</v>
      </c>
      <c r="K533" s="2" t="s">
        <v>529</v>
      </c>
      <c r="L533" s="16"/>
      <c r="M533" s="16"/>
      <c r="N533" s="188">
        <v>19.648</v>
      </c>
      <c r="O533" s="188">
        <v>6.7670000000000003</v>
      </c>
      <c r="P533" s="188">
        <v>8.2089999999999996</v>
      </c>
      <c r="Q533" s="188">
        <v>0.9</v>
      </c>
      <c r="R533" s="17">
        <f t="shared" si="37"/>
        <v>35.523999999999994</v>
      </c>
      <c r="S533" s="1"/>
    </row>
    <row r="534" spans="1:19" x14ac:dyDescent="0.25">
      <c r="A534" s="258"/>
      <c r="B534" s="244"/>
      <c r="C534" s="224"/>
      <c r="D534" s="212"/>
      <c r="E534" s="214"/>
      <c r="F534" s="212"/>
      <c r="G534" s="212"/>
      <c r="H534" s="212"/>
      <c r="I534" s="64" t="s">
        <v>56</v>
      </c>
      <c r="J534" s="65">
        <v>124</v>
      </c>
      <c r="K534" s="2" t="s">
        <v>530</v>
      </c>
      <c r="L534" s="16"/>
      <c r="M534" s="16"/>
      <c r="N534" s="188"/>
      <c r="O534" s="188">
        <v>7.8410000000000002</v>
      </c>
      <c r="P534" s="188"/>
      <c r="Q534" s="188"/>
      <c r="R534" s="17">
        <f t="shared" si="37"/>
        <v>7.8410000000000002</v>
      </c>
      <c r="S534" s="1"/>
    </row>
    <row r="535" spans="1:19" x14ac:dyDescent="0.25">
      <c r="A535" s="258"/>
      <c r="B535" s="244"/>
      <c r="C535" s="224"/>
      <c r="D535" s="212"/>
      <c r="E535" s="214"/>
      <c r="F535" s="212"/>
      <c r="G535" s="212"/>
      <c r="H535" s="212"/>
      <c r="I535" s="64" t="s">
        <v>56</v>
      </c>
      <c r="J535" s="65">
        <v>124</v>
      </c>
      <c r="K535" s="2" t="s">
        <v>531</v>
      </c>
      <c r="L535" s="16"/>
      <c r="M535" s="16"/>
      <c r="N535" s="188">
        <v>0.20699999999999999</v>
      </c>
      <c r="O535" s="188">
        <v>0.34399999999999997</v>
      </c>
      <c r="P535" s="188"/>
      <c r="Q535" s="188"/>
      <c r="R535" s="17">
        <f t="shared" si="37"/>
        <v>0.55099999999999993</v>
      </c>
      <c r="S535" s="1"/>
    </row>
    <row r="536" spans="1:19" x14ac:dyDescent="0.25">
      <c r="A536" s="258"/>
      <c r="B536" s="244"/>
      <c r="C536" s="224"/>
      <c r="D536" s="212"/>
      <c r="E536" s="214"/>
      <c r="F536" s="212"/>
      <c r="G536" s="212"/>
      <c r="H536" s="212"/>
      <c r="I536" s="64" t="s">
        <v>56</v>
      </c>
      <c r="J536" s="65">
        <v>124</v>
      </c>
      <c r="K536" s="2" t="s">
        <v>532</v>
      </c>
      <c r="L536" s="16"/>
      <c r="M536" s="16"/>
      <c r="N536" s="188">
        <v>7.7329999999999997</v>
      </c>
      <c r="O536" s="188">
        <v>0.95399999999999996</v>
      </c>
      <c r="P536" s="188">
        <v>3.4239999999999999</v>
      </c>
      <c r="Q536" s="188">
        <v>18.41</v>
      </c>
      <c r="R536" s="17">
        <f t="shared" si="37"/>
        <v>30.521000000000001</v>
      </c>
      <c r="S536" s="1"/>
    </row>
    <row r="537" spans="1:19" x14ac:dyDescent="0.25">
      <c r="A537" s="258"/>
      <c r="B537" s="244"/>
      <c r="C537" s="224"/>
      <c r="D537" s="212"/>
      <c r="E537" s="214"/>
      <c r="F537" s="212"/>
      <c r="G537" s="212"/>
      <c r="H537" s="212"/>
      <c r="I537" s="64" t="s">
        <v>56</v>
      </c>
      <c r="J537" s="65">
        <v>124</v>
      </c>
      <c r="K537" s="2" t="s">
        <v>533</v>
      </c>
      <c r="L537" s="16"/>
      <c r="M537" s="16"/>
      <c r="N537" s="188"/>
      <c r="O537" s="188">
        <v>2E-3</v>
      </c>
      <c r="P537" s="188">
        <v>14.035</v>
      </c>
      <c r="Q537" s="188"/>
      <c r="R537" s="17">
        <f t="shared" si="37"/>
        <v>14.037000000000001</v>
      </c>
      <c r="S537" s="1"/>
    </row>
    <row r="538" spans="1:19" x14ac:dyDescent="0.25">
      <c r="A538" s="258"/>
      <c r="B538" s="244"/>
      <c r="C538" s="224"/>
      <c r="D538" s="212"/>
      <c r="E538" s="214"/>
      <c r="F538" s="212"/>
      <c r="G538" s="212"/>
      <c r="H538" s="212"/>
      <c r="I538" s="64" t="s">
        <v>56</v>
      </c>
      <c r="J538" s="65">
        <v>124</v>
      </c>
      <c r="K538" s="2" t="s">
        <v>546</v>
      </c>
      <c r="L538" s="16"/>
      <c r="M538" s="16"/>
      <c r="N538" s="188">
        <v>7.0140000000000002</v>
      </c>
      <c r="O538" s="188"/>
      <c r="P538" s="188"/>
      <c r="Q538" s="188"/>
      <c r="R538" s="17">
        <f t="shared" si="37"/>
        <v>7.0140000000000002</v>
      </c>
      <c r="S538" s="1"/>
    </row>
    <row r="539" spans="1:19" x14ac:dyDescent="0.25">
      <c r="A539" s="258"/>
      <c r="B539" s="244"/>
      <c r="C539" s="224"/>
      <c r="D539" s="212"/>
      <c r="E539" s="214"/>
      <c r="F539" s="212"/>
      <c r="G539" s="212"/>
      <c r="H539" s="212"/>
      <c r="I539" s="64" t="s">
        <v>56</v>
      </c>
      <c r="J539" s="65">
        <v>124</v>
      </c>
      <c r="K539" s="2" t="s">
        <v>547</v>
      </c>
      <c r="L539" s="16"/>
      <c r="M539" s="16"/>
      <c r="N539" s="188">
        <v>9.3420000000000005</v>
      </c>
      <c r="O539" s="188"/>
      <c r="P539" s="188"/>
      <c r="Q539" s="188"/>
      <c r="R539" s="17">
        <f t="shared" si="37"/>
        <v>9.3420000000000005</v>
      </c>
      <c r="S539" s="1"/>
    </row>
    <row r="540" spans="1:19" x14ac:dyDescent="0.25">
      <c r="A540" s="258"/>
      <c r="B540" s="244"/>
      <c r="C540" s="224"/>
      <c r="D540" s="212"/>
      <c r="E540" s="214"/>
      <c r="F540" s="212"/>
      <c r="G540" s="212"/>
      <c r="H540" s="212"/>
      <c r="I540" s="64" t="s">
        <v>56</v>
      </c>
      <c r="J540" s="65">
        <v>124</v>
      </c>
      <c r="K540" s="2" t="s">
        <v>534</v>
      </c>
      <c r="L540" s="16"/>
      <c r="M540" s="16"/>
      <c r="N540" s="188"/>
      <c r="O540" s="188">
        <v>3.702</v>
      </c>
      <c r="P540" s="188">
        <v>5.2549999999999999</v>
      </c>
      <c r="Q540" s="188"/>
      <c r="R540" s="17">
        <f t="shared" si="37"/>
        <v>8.9570000000000007</v>
      </c>
      <c r="S540" s="1"/>
    </row>
    <row r="541" spans="1:19" x14ac:dyDescent="0.25">
      <c r="A541" s="258"/>
      <c r="B541" s="244"/>
      <c r="C541" s="224"/>
      <c r="D541" s="212"/>
      <c r="E541" s="214"/>
      <c r="F541" s="212"/>
      <c r="G541" s="212"/>
      <c r="H541" s="212"/>
      <c r="I541" s="64" t="s">
        <v>56</v>
      </c>
      <c r="J541" s="65">
        <v>124</v>
      </c>
      <c r="K541" s="2" t="s">
        <v>536</v>
      </c>
      <c r="L541" s="16"/>
      <c r="M541" s="16"/>
      <c r="N541" s="188">
        <v>0.71499999999999997</v>
      </c>
      <c r="O541" s="188"/>
      <c r="P541" s="188"/>
      <c r="Q541" s="188"/>
      <c r="R541" s="17">
        <f t="shared" si="37"/>
        <v>0.71499999999999997</v>
      </c>
      <c r="S541" s="1"/>
    </row>
    <row r="542" spans="1:19" x14ac:dyDescent="0.25">
      <c r="A542" s="258"/>
      <c r="B542" s="244"/>
      <c r="C542" s="224"/>
      <c r="D542" s="212"/>
      <c r="E542" s="214"/>
      <c r="F542" s="212"/>
      <c r="G542" s="212"/>
      <c r="H542" s="212"/>
      <c r="I542" s="64" t="s">
        <v>56</v>
      </c>
      <c r="J542" s="65">
        <v>124</v>
      </c>
      <c r="K542" s="2" t="s">
        <v>537</v>
      </c>
      <c r="L542" s="16"/>
      <c r="M542" s="16"/>
      <c r="N542" s="188">
        <v>9.1159999999999997</v>
      </c>
      <c r="O542" s="188">
        <v>4</v>
      </c>
      <c r="P542" s="188"/>
      <c r="Q542" s="188"/>
      <c r="R542" s="17">
        <f t="shared" si="37"/>
        <v>13.116</v>
      </c>
      <c r="S542" s="1"/>
    </row>
    <row r="543" spans="1:19" s="201" customFormat="1" x14ac:dyDescent="0.25">
      <c r="A543" s="258"/>
      <c r="B543" s="244"/>
      <c r="C543" s="224"/>
      <c r="D543" s="212"/>
      <c r="E543" s="214"/>
      <c r="F543" s="212"/>
      <c r="G543" s="212"/>
      <c r="H543" s="212"/>
      <c r="I543" s="194" t="s">
        <v>56</v>
      </c>
      <c r="J543" s="194"/>
      <c r="K543" s="196" t="s">
        <v>540</v>
      </c>
      <c r="L543" s="197"/>
      <c r="M543" s="197"/>
      <c r="N543" s="198">
        <v>1E-4</v>
      </c>
      <c r="O543" s="198">
        <v>1E-4</v>
      </c>
      <c r="P543" s="198">
        <v>3.0000000000000001E-3</v>
      </c>
      <c r="Q543" s="198"/>
      <c r="R543" s="199">
        <f t="shared" si="37"/>
        <v>3.2000000000000002E-3</v>
      </c>
      <c r="S543" s="200"/>
    </row>
    <row r="544" spans="1:19" x14ac:dyDescent="0.25">
      <c r="A544" s="258"/>
      <c r="B544" s="242" t="s">
        <v>211</v>
      </c>
      <c r="C544" s="224"/>
      <c r="D544" s="212"/>
      <c r="E544" s="214"/>
      <c r="F544" s="212"/>
      <c r="G544" s="212"/>
      <c r="H544" s="212"/>
      <c r="I544" s="64" t="s">
        <v>55</v>
      </c>
      <c r="J544" s="65">
        <v>124</v>
      </c>
      <c r="K544" s="2" t="s">
        <v>543</v>
      </c>
      <c r="L544" s="16"/>
      <c r="M544" s="16"/>
      <c r="N544" s="188"/>
      <c r="O544" s="188">
        <v>0.157</v>
      </c>
      <c r="P544" s="188">
        <v>0.185</v>
      </c>
      <c r="Q544" s="188"/>
      <c r="R544" s="17">
        <f t="shared" si="37"/>
        <v>0.34199999999999997</v>
      </c>
      <c r="S544" s="1"/>
    </row>
    <row r="545" spans="1:19" x14ac:dyDescent="0.25">
      <c r="A545" s="258"/>
      <c r="B545" s="242"/>
      <c r="C545" s="224"/>
      <c r="D545" s="212"/>
      <c r="E545" s="214"/>
      <c r="F545" s="212"/>
      <c r="G545" s="212"/>
      <c r="H545" s="212"/>
      <c r="I545" s="64" t="s">
        <v>56</v>
      </c>
      <c r="J545" s="65">
        <v>124</v>
      </c>
      <c r="K545" s="2" t="s">
        <v>544</v>
      </c>
      <c r="L545" s="16"/>
      <c r="M545" s="16"/>
      <c r="N545" s="188">
        <v>44.134999999999998</v>
      </c>
      <c r="O545" s="188">
        <v>47.298000000000002</v>
      </c>
      <c r="P545" s="188">
        <v>49.145000000000003</v>
      </c>
      <c r="Q545" s="188">
        <v>26.434000000000001</v>
      </c>
      <c r="R545" s="17">
        <f t="shared" si="37"/>
        <v>167.012</v>
      </c>
      <c r="S545" s="1"/>
    </row>
    <row r="546" spans="1:19" x14ac:dyDescent="0.25">
      <c r="A546" s="258"/>
      <c r="B546" s="242"/>
      <c r="C546" s="224"/>
      <c r="D546" s="212"/>
      <c r="E546" s="214"/>
      <c r="F546" s="212"/>
      <c r="G546" s="212"/>
      <c r="H546" s="212"/>
      <c r="I546" s="64" t="s">
        <v>56</v>
      </c>
      <c r="J546" s="65">
        <v>124</v>
      </c>
      <c r="K546" s="64" t="s">
        <v>525</v>
      </c>
      <c r="L546" s="16"/>
      <c r="M546" s="16"/>
      <c r="N546" s="188"/>
      <c r="O546" s="188">
        <v>0.35</v>
      </c>
      <c r="P546" s="188">
        <v>3.9609999999999999</v>
      </c>
      <c r="Q546" s="188">
        <v>2.1760000000000002</v>
      </c>
      <c r="R546" s="17">
        <f t="shared" si="37"/>
        <v>6.4870000000000001</v>
      </c>
      <c r="S546" s="1"/>
    </row>
    <row r="547" spans="1:19" x14ac:dyDescent="0.25">
      <c r="A547" s="258"/>
      <c r="B547" s="242"/>
      <c r="C547" s="224"/>
      <c r="D547" s="212"/>
      <c r="E547" s="214"/>
      <c r="F547" s="212"/>
      <c r="G547" s="212"/>
      <c r="H547" s="212"/>
      <c r="I547" s="64" t="s">
        <v>55</v>
      </c>
      <c r="J547" s="65">
        <v>124</v>
      </c>
      <c r="K547" s="64" t="s">
        <v>526</v>
      </c>
      <c r="L547" s="16"/>
      <c r="M547" s="16"/>
      <c r="N547" s="188"/>
      <c r="O547" s="188">
        <v>8.5000000000000006E-2</v>
      </c>
      <c r="P547" s="188">
        <v>0.1</v>
      </c>
      <c r="Q547" s="188"/>
      <c r="R547" s="17">
        <f t="shared" si="37"/>
        <v>0.185</v>
      </c>
      <c r="S547" s="1"/>
    </row>
    <row r="548" spans="1:19" x14ac:dyDescent="0.25">
      <c r="A548" s="258"/>
      <c r="B548" s="242"/>
      <c r="C548" s="224"/>
      <c r="D548" s="212"/>
      <c r="E548" s="214"/>
      <c r="F548" s="212"/>
      <c r="G548" s="212"/>
      <c r="H548" s="212"/>
      <c r="I548" s="64" t="s">
        <v>56</v>
      </c>
      <c r="J548" s="65">
        <v>124</v>
      </c>
      <c r="K548" s="2" t="s">
        <v>527</v>
      </c>
      <c r="L548" s="16"/>
      <c r="M548" s="16"/>
      <c r="N548" s="188">
        <v>16.207000000000001</v>
      </c>
      <c r="O548" s="188">
        <v>18.687000000000001</v>
      </c>
      <c r="P548" s="188">
        <v>21.437999999999999</v>
      </c>
      <c r="Q548" s="188">
        <v>12.121</v>
      </c>
      <c r="R548" s="17">
        <f t="shared" si="37"/>
        <v>68.453000000000003</v>
      </c>
      <c r="S548" s="1"/>
    </row>
    <row r="549" spans="1:19" x14ac:dyDescent="0.25">
      <c r="A549" s="258"/>
      <c r="B549" s="242"/>
      <c r="C549" s="224"/>
      <c r="D549" s="212"/>
      <c r="E549" s="214"/>
      <c r="F549" s="212"/>
      <c r="G549" s="212"/>
      <c r="H549" s="212"/>
      <c r="I549" s="64" t="s">
        <v>56</v>
      </c>
      <c r="J549" s="65">
        <v>124</v>
      </c>
      <c r="K549" s="2" t="s">
        <v>528</v>
      </c>
      <c r="L549" s="16"/>
      <c r="M549" s="16"/>
      <c r="N549" s="188"/>
      <c r="O549" s="188"/>
      <c r="P549" s="188"/>
      <c r="Q549" s="188">
        <v>4.5999999999999999E-2</v>
      </c>
      <c r="R549" s="17">
        <f t="shared" si="37"/>
        <v>4.5999999999999999E-2</v>
      </c>
      <c r="S549" s="1"/>
    </row>
    <row r="550" spans="1:19" x14ac:dyDescent="0.25">
      <c r="A550" s="258"/>
      <c r="B550" s="242"/>
      <c r="C550" s="224"/>
      <c r="D550" s="212"/>
      <c r="E550" s="214"/>
      <c r="F550" s="212"/>
      <c r="G550" s="212"/>
      <c r="H550" s="212"/>
      <c r="I550" s="64" t="s">
        <v>56</v>
      </c>
      <c r="J550" s="65">
        <v>124</v>
      </c>
      <c r="K550" s="2" t="s">
        <v>529</v>
      </c>
      <c r="L550" s="16"/>
      <c r="M550" s="16"/>
      <c r="N550" s="188">
        <v>2.12</v>
      </c>
      <c r="O550" s="188">
        <v>2.42</v>
      </c>
      <c r="P550" s="188">
        <v>2.823</v>
      </c>
      <c r="Q550" s="188">
        <v>0.75</v>
      </c>
      <c r="R550" s="17">
        <f t="shared" si="37"/>
        <v>8.1129999999999995</v>
      </c>
      <c r="S550" s="1"/>
    </row>
    <row r="551" spans="1:19" x14ac:dyDescent="0.25">
      <c r="A551" s="258"/>
      <c r="B551" s="242"/>
      <c r="C551" s="224"/>
      <c r="D551" s="212"/>
      <c r="E551" s="214"/>
      <c r="F551" s="212"/>
      <c r="G551" s="212"/>
      <c r="H551" s="212"/>
      <c r="I551" s="64" t="s">
        <v>56</v>
      </c>
      <c r="J551" s="65">
        <v>124</v>
      </c>
      <c r="K551" s="2" t="s">
        <v>531</v>
      </c>
      <c r="L551" s="16"/>
      <c r="M551" s="16"/>
      <c r="N551" s="188"/>
      <c r="O551" s="188"/>
      <c r="P551" s="188"/>
      <c r="Q551" s="188">
        <v>1</v>
      </c>
      <c r="R551" s="17">
        <f t="shared" si="37"/>
        <v>1</v>
      </c>
      <c r="S551" s="1"/>
    </row>
    <row r="552" spans="1:19" x14ac:dyDescent="0.25">
      <c r="A552" s="258"/>
      <c r="B552" s="242"/>
      <c r="C552" s="224"/>
      <c r="D552" s="212"/>
      <c r="E552" s="214"/>
      <c r="F552" s="212"/>
      <c r="G552" s="212"/>
      <c r="H552" s="212"/>
      <c r="I552" s="64" t="s">
        <v>56</v>
      </c>
      <c r="J552" s="65">
        <v>124</v>
      </c>
      <c r="K552" s="2" t="s">
        <v>532</v>
      </c>
      <c r="L552" s="16"/>
      <c r="M552" s="16"/>
      <c r="N552" s="188">
        <v>1.403</v>
      </c>
      <c r="O552" s="188">
        <v>1.948</v>
      </c>
      <c r="P552" s="188">
        <v>6.4000000000000001E-2</v>
      </c>
      <c r="Q552" s="188"/>
      <c r="R552" s="17">
        <f t="shared" si="37"/>
        <v>3.415</v>
      </c>
      <c r="S552" s="1"/>
    </row>
    <row r="553" spans="1:19" x14ac:dyDescent="0.25">
      <c r="A553" s="258"/>
      <c r="B553" s="242"/>
      <c r="C553" s="224"/>
      <c r="D553" s="212"/>
      <c r="E553" s="214"/>
      <c r="F553" s="212"/>
      <c r="G553" s="212"/>
      <c r="H553" s="212"/>
      <c r="I553" s="64" t="s">
        <v>56</v>
      </c>
      <c r="J553" s="65">
        <v>124</v>
      </c>
      <c r="K553" s="2" t="s">
        <v>533</v>
      </c>
      <c r="L553" s="16"/>
      <c r="M553" s="16"/>
      <c r="N553" s="188"/>
      <c r="O553" s="188">
        <v>27.658999999999999</v>
      </c>
      <c r="P553" s="188">
        <v>13.33</v>
      </c>
      <c r="Q553" s="188"/>
      <c r="R553" s="17">
        <f t="shared" si="37"/>
        <v>40.988999999999997</v>
      </c>
      <c r="S553" s="1"/>
    </row>
    <row r="554" spans="1:19" x14ac:dyDescent="0.25">
      <c r="A554" s="258"/>
      <c r="B554" s="242"/>
      <c r="C554" s="224"/>
      <c r="D554" s="212"/>
      <c r="E554" s="214"/>
      <c r="F554" s="212"/>
      <c r="G554" s="212"/>
      <c r="H554" s="212"/>
      <c r="I554" s="64" t="s">
        <v>56</v>
      </c>
      <c r="J554" s="65">
        <v>124</v>
      </c>
      <c r="K554" s="2" t="s">
        <v>535</v>
      </c>
      <c r="L554" s="16"/>
      <c r="M554" s="16"/>
      <c r="N554" s="188">
        <v>0.44</v>
      </c>
      <c r="O554" s="188">
        <v>0.9</v>
      </c>
      <c r="P554" s="188"/>
      <c r="Q554" s="188"/>
      <c r="R554" s="17">
        <f t="shared" si="37"/>
        <v>1.34</v>
      </c>
      <c r="S554" s="1"/>
    </row>
    <row r="555" spans="1:19" x14ac:dyDescent="0.25">
      <c r="A555" s="258"/>
      <c r="B555" s="242"/>
      <c r="C555" s="224"/>
      <c r="D555" s="212"/>
      <c r="E555" s="214"/>
      <c r="F555" s="212"/>
      <c r="G555" s="212"/>
      <c r="H555" s="212"/>
      <c r="I555" s="64" t="s">
        <v>56</v>
      </c>
      <c r="J555" s="65">
        <v>124</v>
      </c>
      <c r="K555" s="2" t="s">
        <v>536</v>
      </c>
      <c r="L555" s="16"/>
      <c r="M555" s="16"/>
      <c r="N555" s="188">
        <v>9.7000000000000003E-2</v>
      </c>
      <c r="O555" s="188"/>
      <c r="P555" s="188"/>
      <c r="Q555" s="188"/>
      <c r="R555" s="17">
        <f t="shared" si="37"/>
        <v>9.7000000000000003E-2</v>
      </c>
      <c r="S555" s="1"/>
    </row>
    <row r="556" spans="1:19" s="201" customFormat="1" x14ac:dyDescent="0.25">
      <c r="A556" s="258"/>
      <c r="B556" s="242"/>
      <c r="C556" s="224"/>
      <c r="D556" s="212"/>
      <c r="E556" s="214"/>
      <c r="F556" s="212"/>
      <c r="G556" s="212"/>
      <c r="H556" s="212"/>
      <c r="I556" s="194" t="s">
        <v>56</v>
      </c>
      <c r="J556" s="194">
        <v>124</v>
      </c>
      <c r="K556" s="196" t="s">
        <v>540</v>
      </c>
      <c r="L556" s="197"/>
      <c r="M556" s="197"/>
      <c r="N556" s="202"/>
      <c r="O556" s="202"/>
      <c r="P556" s="198">
        <v>1.8E-3</v>
      </c>
      <c r="Q556" s="202">
        <v>1.2999999999999999E-3</v>
      </c>
      <c r="R556" s="199">
        <f t="shared" si="37"/>
        <v>3.0999999999999999E-3</v>
      </c>
      <c r="S556" s="200"/>
    </row>
    <row r="557" spans="1:19" ht="15.75" customHeight="1" x14ac:dyDescent="0.25">
      <c r="A557" s="258"/>
      <c r="B557" s="243" t="s">
        <v>212</v>
      </c>
      <c r="C557" s="224"/>
      <c r="D557" s="212"/>
      <c r="E557" s="214"/>
      <c r="F557" s="212"/>
      <c r="G557" s="212"/>
      <c r="H557" s="212"/>
      <c r="I557" s="64" t="s">
        <v>55</v>
      </c>
      <c r="J557" s="65">
        <v>124</v>
      </c>
      <c r="K557" s="2" t="s">
        <v>543</v>
      </c>
      <c r="L557" s="16"/>
      <c r="M557" s="16"/>
      <c r="N557" s="188"/>
      <c r="O557" s="188">
        <v>0.121</v>
      </c>
      <c r="P557" s="188">
        <v>0.14299999999999999</v>
      </c>
      <c r="Q557" s="188"/>
      <c r="R557" s="17">
        <f t="shared" si="37"/>
        <v>0.26400000000000001</v>
      </c>
      <c r="S557" s="1"/>
    </row>
    <row r="558" spans="1:19" x14ac:dyDescent="0.25">
      <c r="A558" s="258"/>
      <c r="B558" s="244"/>
      <c r="C558" s="224"/>
      <c r="D558" s="212"/>
      <c r="E558" s="214"/>
      <c r="F558" s="212"/>
      <c r="G558" s="212"/>
      <c r="H558" s="212"/>
      <c r="I558" s="64" t="s">
        <v>56</v>
      </c>
      <c r="J558" s="65">
        <v>124</v>
      </c>
      <c r="K558" s="2" t="s">
        <v>544</v>
      </c>
      <c r="L558" s="16"/>
      <c r="M558" s="16"/>
      <c r="N558" s="188">
        <v>36.213000000000001</v>
      </c>
      <c r="O558" s="188">
        <v>41.781999999999996</v>
      </c>
      <c r="P558" s="188">
        <v>45.252000000000002</v>
      </c>
      <c r="Q558" s="188">
        <v>26.215</v>
      </c>
      <c r="R558" s="17">
        <f t="shared" si="37"/>
        <v>149.46200000000002</v>
      </c>
      <c r="S558" s="1"/>
    </row>
    <row r="559" spans="1:19" x14ac:dyDescent="0.25">
      <c r="A559" s="258"/>
      <c r="B559" s="244"/>
      <c r="C559" s="224"/>
      <c r="D559" s="212"/>
      <c r="E559" s="214"/>
      <c r="F559" s="212"/>
      <c r="G559" s="212"/>
      <c r="H559" s="212"/>
      <c r="I559" s="64" t="s">
        <v>56</v>
      </c>
      <c r="J559" s="65">
        <v>124</v>
      </c>
      <c r="K559" s="64" t="s">
        <v>525</v>
      </c>
      <c r="L559" s="16"/>
      <c r="M559" s="16"/>
      <c r="N559" s="188">
        <v>1.9970000000000001</v>
      </c>
      <c r="O559" s="188">
        <v>0.60599999999999998</v>
      </c>
      <c r="P559" s="188">
        <v>0.77200000000000002</v>
      </c>
      <c r="Q559" s="188">
        <v>1.6619999999999999</v>
      </c>
      <c r="R559" s="17">
        <f t="shared" si="37"/>
        <v>5.0369999999999999</v>
      </c>
      <c r="S559" s="1"/>
    </row>
    <row r="560" spans="1:19" x14ac:dyDescent="0.25">
      <c r="A560" s="258"/>
      <c r="B560" s="244"/>
      <c r="C560" s="224"/>
      <c r="D560" s="212"/>
      <c r="E560" s="214"/>
      <c r="F560" s="212"/>
      <c r="G560" s="212"/>
      <c r="H560" s="212"/>
      <c r="I560" s="64" t="s">
        <v>55</v>
      </c>
      <c r="J560" s="65">
        <v>124</v>
      </c>
      <c r="K560" s="64" t="s">
        <v>526</v>
      </c>
      <c r="L560" s="16"/>
      <c r="M560" s="16"/>
      <c r="N560" s="188"/>
      <c r="O560" s="188">
        <v>7.4999999999999997E-2</v>
      </c>
      <c r="P560" s="188">
        <v>8.7999999999999995E-2</v>
      </c>
      <c r="Q560" s="188"/>
      <c r="R560" s="17">
        <f t="shared" si="37"/>
        <v>0.16299999999999998</v>
      </c>
      <c r="S560" s="1"/>
    </row>
    <row r="561" spans="1:19" x14ac:dyDescent="0.25">
      <c r="A561" s="258"/>
      <c r="B561" s="244"/>
      <c r="C561" s="224"/>
      <c r="D561" s="212"/>
      <c r="E561" s="214"/>
      <c r="F561" s="212"/>
      <c r="G561" s="212"/>
      <c r="H561" s="212"/>
      <c r="I561" s="64" t="s">
        <v>56</v>
      </c>
      <c r="J561" s="65">
        <v>124</v>
      </c>
      <c r="K561" s="2" t="s">
        <v>527</v>
      </c>
      <c r="L561" s="16"/>
      <c r="M561" s="16"/>
      <c r="N561" s="188">
        <v>17.091000000000001</v>
      </c>
      <c r="O561" s="188">
        <v>23.687999999999999</v>
      </c>
      <c r="P561" s="188">
        <v>27.448</v>
      </c>
      <c r="Q561" s="188">
        <v>14.568</v>
      </c>
      <c r="R561" s="17">
        <f t="shared" si="37"/>
        <v>82.795000000000002</v>
      </c>
      <c r="S561" s="1"/>
    </row>
    <row r="562" spans="1:19" x14ac:dyDescent="0.25">
      <c r="A562" s="258"/>
      <c r="B562" s="244"/>
      <c r="C562" s="224"/>
      <c r="D562" s="212"/>
      <c r="E562" s="214"/>
      <c r="F562" s="212"/>
      <c r="G562" s="212"/>
      <c r="H562" s="212"/>
      <c r="I562" s="64" t="s">
        <v>56</v>
      </c>
      <c r="J562" s="65">
        <v>124</v>
      </c>
      <c r="K562" s="2" t="s">
        <v>528</v>
      </c>
      <c r="L562" s="16"/>
      <c r="M562" s="16"/>
      <c r="N562" s="188"/>
      <c r="O562" s="188"/>
      <c r="P562" s="188"/>
      <c r="Q562" s="188">
        <v>4.2000000000000003E-2</v>
      </c>
      <c r="R562" s="17">
        <f t="shared" si="37"/>
        <v>4.2000000000000003E-2</v>
      </c>
      <c r="S562" s="1"/>
    </row>
    <row r="563" spans="1:19" x14ac:dyDescent="0.25">
      <c r="A563" s="258"/>
      <c r="B563" s="244"/>
      <c r="C563" s="224"/>
      <c r="D563" s="212"/>
      <c r="E563" s="214"/>
      <c r="F563" s="212"/>
      <c r="G563" s="212"/>
      <c r="H563" s="212"/>
      <c r="I563" s="64" t="s">
        <v>56</v>
      </c>
      <c r="J563" s="65">
        <v>124</v>
      </c>
      <c r="K563" s="2" t="s">
        <v>529</v>
      </c>
      <c r="L563" s="16"/>
      <c r="M563" s="16"/>
      <c r="N563" s="188">
        <v>2.165</v>
      </c>
      <c r="O563" s="188">
        <v>1.8520000000000001</v>
      </c>
      <c r="P563" s="188">
        <v>2.27</v>
      </c>
      <c r="Q563" s="188">
        <v>0.224</v>
      </c>
      <c r="R563" s="17">
        <f t="shared" si="37"/>
        <v>6.511000000000001</v>
      </c>
      <c r="S563" s="1"/>
    </row>
    <row r="564" spans="1:19" x14ac:dyDescent="0.25">
      <c r="A564" s="258"/>
      <c r="B564" s="244"/>
      <c r="C564" s="224"/>
      <c r="D564" s="212"/>
      <c r="E564" s="214"/>
      <c r="F564" s="212"/>
      <c r="G564" s="212"/>
      <c r="H564" s="212"/>
      <c r="I564" s="64" t="s">
        <v>56</v>
      </c>
      <c r="J564" s="65">
        <v>124</v>
      </c>
      <c r="K564" s="2" t="s">
        <v>530</v>
      </c>
      <c r="L564" s="16"/>
      <c r="M564" s="16"/>
      <c r="N564" s="188">
        <v>2.762</v>
      </c>
      <c r="O564" s="188"/>
      <c r="P564" s="188"/>
      <c r="Q564" s="188"/>
      <c r="R564" s="17">
        <f t="shared" si="37"/>
        <v>2.762</v>
      </c>
      <c r="S564" s="1"/>
    </row>
    <row r="565" spans="1:19" x14ac:dyDescent="0.25">
      <c r="A565" s="258"/>
      <c r="B565" s="244"/>
      <c r="C565" s="224"/>
      <c r="D565" s="212"/>
      <c r="E565" s="214"/>
      <c r="F565" s="212"/>
      <c r="G565" s="212"/>
      <c r="H565" s="212"/>
      <c r="I565" s="64" t="s">
        <v>56</v>
      </c>
      <c r="J565" s="65">
        <v>124</v>
      </c>
      <c r="K565" s="2" t="s">
        <v>532</v>
      </c>
      <c r="L565" s="16"/>
      <c r="M565" s="16"/>
      <c r="N565" s="188">
        <v>0.94699999999999995</v>
      </c>
      <c r="O565" s="188">
        <v>0.3</v>
      </c>
      <c r="P565" s="188"/>
      <c r="Q565" s="188"/>
      <c r="R565" s="17">
        <f t="shared" si="37"/>
        <v>1.2469999999999999</v>
      </c>
      <c r="S565" s="1"/>
    </row>
    <row r="566" spans="1:19" x14ac:dyDescent="0.25">
      <c r="A566" s="258"/>
      <c r="B566" s="244"/>
      <c r="C566" s="224"/>
      <c r="D566" s="212"/>
      <c r="E566" s="214"/>
      <c r="F566" s="212"/>
      <c r="G566" s="212"/>
      <c r="H566" s="212"/>
      <c r="I566" s="64" t="s">
        <v>56</v>
      </c>
      <c r="J566" s="65">
        <v>124</v>
      </c>
      <c r="K566" s="2" t="s">
        <v>533</v>
      </c>
      <c r="L566" s="16"/>
      <c r="M566" s="16"/>
      <c r="N566" s="188"/>
      <c r="O566" s="188">
        <v>14.37</v>
      </c>
      <c r="P566" s="188"/>
      <c r="Q566" s="188"/>
      <c r="R566" s="17">
        <f t="shared" si="37"/>
        <v>14.37</v>
      </c>
      <c r="S566" s="1"/>
    </row>
    <row r="567" spans="1:19" x14ac:dyDescent="0.25">
      <c r="A567" s="258"/>
      <c r="B567" s="244"/>
      <c r="C567" s="224"/>
      <c r="D567" s="212"/>
      <c r="E567" s="214"/>
      <c r="F567" s="212"/>
      <c r="G567" s="212"/>
      <c r="H567" s="212"/>
      <c r="I567" s="64" t="s">
        <v>56</v>
      </c>
      <c r="J567" s="65">
        <v>124</v>
      </c>
      <c r="K567" s="2" t="s">
        <v>535</v>
      </c>
      <c r="L567" s="16"/>
      <c r="M567" s="16"/>
      <c r="N567" s="188">
        <v>0.56299999999999994</v>
      </c>
      <c r="O567" s="188"/>
      <c r="P567" s="188"/>
      <c r="Q567" s="188"/>
      <c r="R567" s="17">
        <f t="shared" si="37"/>
        <v>0.56299999999999994</v>
      </c>
      <c r="S567" s="1"/>
    </row>
    <row r="568" spans="1:19" x14ac:dyDescent="0.25">
      <c r="A568" s="258"/>
      <c r="B568" s="244"/>
      <c r="C568" s="224"/>
      <c r="D568" s="212"/>
      <c r="E568" s="214"/>
      <c r="F568" s="212"/>
      <c r="G568" s="212"/>
      <c r="H568" s="212"/>
      <c r="I568" s="64" t="s">
        <v>56</v>
      </c>
      <c r="J568" s="65">
        <v>124</v>
      </c>
      <c r="K568" s="2" t="s">
        <v>536</v>
      </c>
      <c r="L568" s="16"/>
      <c r="M568" s="16"/>
      <c r="N568" s="188">
        <v>0.435</v>
      </c>
      <c r="O568" s="188"/>
      <c r="P568" s="188"/>
      <c r="Q568" s="188"/>
      <c r="R568" s="17">
        <f t="shared" si="37"/>
        <v>0.435</v>
      </c>
      <c r="S568" s="1"/>
    </row>
    <row r="569" spans="1:19" x14ac:dyDescent="0.25">
      <c r="A569" s="258"/>
      <c r="B569" s="244"/>
      <c r="C569" s="224"/>
      <c r="D569" s="212"/>
      <c r="E569" s="214"/>
      <c r="F569" s="212"/>
      <c r="G569" s="212"/>
      <c r="H569" s="212"/>
      <c r="I569" s="64" t="s">
        <v>56</v>
      </c>
      <c r="J569" s="65">
        <v>124</v>
      </c>
      <c r="K569" s="2" t="s">
        <v>537</v>
      </c>
      <c r="L569" s="16"/>
      <c r="M569" s="16"/>
      <c r="N569" s="188"/>
      <c r="O569" s="188"/>
      <c r="P569" s="188"/>
      <c r="Q569" s="188"/>
      <c r="R569" s="17">
        <f t="shared" si="37"/>
        <v>0</v>
      </c>
      <c r="S569" s="1"/>
    </row>
    <row r="570" spans="1:19" x14ac:dyDescent="0.25">
      <c r="A570" s="258"/>
      <c r="B570" s="244"/>
      <c r="C570" s="224"/>
      <c r="D570" s="212"/>
      <c r="E570" s="214"/>
      <c r="F570" s="212"/>
      <c r="G570" s="212"/>
      <c r="H570" s="212"/>
      <c r="I570" s="64" t="s">
        <v>56</v>
      </c>
      <c r="J570" s="65">
        <v>124</v>
      </c>
      <c r="K570" s="2" t="s">
        <v>538</v>
      </c>
      <c r="L570" s="16"/>
      <c r="M570" s="16"/>
      <c r="N570" s="188"/>
      <c r="O570" s="188"/>
      <c r="P570" s="188">
        <v>99.811999999999998</v>
      </c>
      <c r="Q570" s="188"/>
      <c r="R570" s="17">
        <f t="shared" si="37"/>
        <v>99.811999999999998</v>
      </c>
      <c r="S570" s="1"/>
    </row>
    <row r="571" spans="1:19" x14ac:dyDescent="0.25">
      <c r="A571" s="258"/>
      <c r="B571" s="244"/>
      <c r="C571" s="224"/>
      <c r="D571" s="212"/>
      <c r="E571" s="214"/>
      <c r="F571" s="212"/>
      <c r="G571" s="212"/>
      <c r="H571" s="212"/>
      <c r="I571" s="64" t="s">
        <v>56</v>
      </c>
      <c r="J571" s="65">
        <v>124</v>
      </c>
      <c r="K571" s="2" t="s">
        <v>539</v>
      </c>
      <c r="L571" s="16"/>
      <c r="M571" s="16"/>
      <c r="N571" s="188">
        <v>2.3210000000000002</v>
      </c>
      <c r="O571" s="188"/>
      <c r="P571" s="188">
        <v>204.35300000000001</v>
      </c>
      <c r="Q571" s="188"/>
      <c r="R571" s="17">
        <f t="shared" si="37"/>
        <v>206.67400000000001</v>
      </c>
      <c r="S571" s="1"/>
    </row>
    <row r="572" spans="1:19" s="201" customFormat="1" x14ac:dyDescent="0.25">
      <c r="A572" s="258"/>
      <c r="B572" s="244"/>
      <c r="C572" s="224"/>
      <c r="D572" s="212"/>
      <c r="E572" s="214"/>
      <c r="F572" s="212"/>
      <c r="G572" s="212"/>
      <c r="H572" s="212"/>
      <c r="I572" s="194" t="s">
        <v>56</v>
      </c>
      <c r="J572" s="194">
        <v>124</v>
      </c>
      <c r="K572" s="196" t="s">
        <v>540</v>
      </c>
      <c r="L572" s="197"/>
      <c r="M572" s="197"/>
      <c r="N572" s="198">
        <v>1E-4</v>
      </c>
      <c r="O572" s="202"/>
      <c r="P572" s="198">
        <v>2.0000000000000001E-4</v>
      </c>
      <c r="Q572" s="198">
        <v>5.0000000000000001E-4</v>
      </c>
      <c r="R572" s="199">
        <f t="shared" si="37"/>
        <v>8.0000000000000004E-4</v>
      </c>
      <c r="S572" s="200"/>
    </row>
    <row r="573" spans="1:19" x14ac:dyDescent="0.25">
      <c r="A573" s="258"/>
      <c r="B573" s="243" t="s">
        <v>213</v>
      </c>
      <c r="C573" s="224"/>
      <c r="D573" s="212"/>
      <c r="E573" s="214"/>
      <c r="F573" s="212"/>
      <c r="G573" s="212"/>
      <c r="H573" s="212"/>
      <c r="I573" s="64" t="s">
        <v>55</v>
      </c>
      <c r="J573" s="65">
        <v>124</v>
      </c>
      <c r="K573" s="2" t="s">
        <v>543</v>
      </c>
      <c r="L573" s="16"/>
      <c r="M573" s="16"/>
      <c r="N573" s="188"/>
      <c r="O573" s="188">
        <v>0.10299999999999999</v>
      </c>
      <c r="P573" s="188">
        <v>0.121</v>
      </c>
      <c r="Q573" s="188"/>
      <c r="R573" s="17">
        <f t="shared" si="37"/>
        <v>0.22399999999999998</v>
      </c>
      <c r="S573" s="1"/>
    </row>
    <row r="574" spans="1:19" x14ac:dyDescent="0.25">
      <c r="A574" s="258"/>
      <c r="B574" s="244"/>
      <c r="C574" s="224"/>
      <c r="D574" s="212"/>
      <c r="E574" s="214"/>
      <c r="F574" s="212"/>
      <c r="G574" s="212"/>
      <c r="H574" s="212"/>
      <c r="I574" s="64" t="s">
        <v>56</v>
      </c>
      <c r="J574" s="65">
        <v>124</v>
      </c>
      <c r="K574" s="2" t="s">
        <v>544</v>
      </c>
      <c r="L574" s="16"/>
      <c r="M574" s="16"/>
      <c r="N574" s="188">
        <v>29.533999999999999</v>
      </c>
      <c r="O574" s="188">
        <v>32.777999999999999</v>
      </c>
      <c r="P574" s="188">
        <v>36.567</v>
      </c>
      <c r="Q574" s="188">
        <v>20.524999999999999</v>
      </c>
      <c r="R574" s="17">
        <f t="shared" si="37"/>
        <v>119.404</v>
      </c>
      <c r="S574" s="1"/>
    </row>
    <row r="575" spans="1:19" x14ac:dyDescent="0.25">
      <c r="A575" s="258"/>
      <c r="B575" s="244"/>
      <c r="C575" s="224"/>
      <c r="D575" s="212"/>
      <c r="E575" s="214"/>
      <c r="F575" s="212"/>
      <c r="G575" s="212"/>
      <c r="H575" s="212"/>
      <c r="I575" s="64" t="s">
        <v>56</v>
      </c>
      <c r="J575" s="65">
        <v>124</v>
      </c>
      <c r="K575" s="64" t="s">
        <v>525</v>
      </c>
      <c r="L575" s="16"/>
      <c r="M575" s="16"/>
      <c r="N575" s="188">
        <v>0.46</v>
      </c>
      <c r="O575" s="188">
        <v>0.75</v>
      </c>
      <c r="P575" s="188">
        <v>2.19</v>
      </c>
      <c r="Q575" s="188">
        <v>2.105</v>
      </c>
      <c r="R575" s="17">
        <f t="shared" si="37"/>
        <v>5.5049999999999999</v>
      </c>
      <c r="S575" s="1"/>
    </row>
    <row r="576" spans="1:19" x14ac:dyDescent="0.25">
      <c r="A576" s="258"/>
      <c r="B576" s="244"/>
      <c r="C576" s="224"/>
      <c r="D576" s="212"/>
      <c r="E576" s="214"/>
      <c r="F576" s="212"/>
      <c r="G576" s="212"/>
      <c r="H576" s="212"/>
      <c r="I576" s="64" t="s">
        <v>55</v>
      </c>
      <c r="J576" s="65">
        <v>124</v>
      </c>
      <c r="K576" s="64" t="s">
        <v>526</v>
      </c>
      <c r="L576" s="16"/>
      <c r="M576" s="16"/>
      <c r="N576" s="188"/>
      <c r="O576" s="188">
        <v>7.4999999999999997E-2</v>
      </c>
      <c r="P576" s="188">
        <v>8.7999999999999995E-2</v>
      </c>
      <c r="Q576" s="188"/>
      <c r="R576" s="17">
        <f t="shared" si="37"/>
        <v>0.16299999999999998</v>
      </c>
      <c r="S576" s="1"/>
    </row>
    <row r="577" spans="1:19" x14ac:dyDescent="0.25">
      <c r="A577" s="258"/>
      <c r="B577" s="244"/>
      <c r="C577" s="224"/>
      <c r="D577" s="212"/>
      <c r="E577" s="214"/>
      <c r="F577" s="212"/>
      <c r="G577" s="212"/>
      <c r="H577" s="212"/>
      <c r="I577" s="64" t="s">
        <v>56</v>
      </c>
      <c r="J577" s="65">
        <v>124</v>
      </c>
      <c r="K577" s="2" t="s">
        <v>527</v>
      </c>
      <c r="L577" s="16"/>
      <c r="M577" s="16"/>
      <c r="N577" s="188">
        <v>24.405999999999999</v>
      </c>
      <c r="O577" s="188">
        <v>38.850999999999999</v>
      </c>
      <c r="P577" s="188">
        <v>44.688000000000002</v>
      </c>
      <c r="Q577" s="188">
        <v>24.544</v>
      </c>
      <c r="R577" s="17">
        <f t="shared" si="37"/>
        <v>132.489</v>
      </c>
      <c r="S577" s="1"/>
    </row>
    <row r="578" spans="1:19" x14ac:dyDescent="0.25">
      <c r="A578" s="258"/>
      <c r="B578" s="244"/>
      <c r="C578" s="224"/>
      <c r="D578" s="212"/>
      <c r="E578" s="214"/>
      <c r="F578" s="212"/>
      <c r="G578" s="212"/>
      <c r="H578" s="212"/>
      <c r="I578" s="64" t="s">
        <v>56</v>
      </c>
      <c r="J578" s="65">
        <v>124</v>
      </c>
      <c r="K578" s="2" t="s">
        <v>528</v>
      </c>
      <c r="L578" s="16"/>
      <c r="M578" s="16"/>
      <c r="N578" s="188">
        <v>5.798</v>
      </c>
      <c r="O578" s="188"/>
      <c r="P578" s="188"/>
      <c r="Q578" s="188">
        <v>4.5999999999999999E-2</v>
      </c>
      <c r="R578" s="17">
        <f t="shared" si="37"/>
        <v>5.8440000000000003</v>
      </c>
      <c r="S578" s="1"/>
    </row>
    <row r="579" spans="1:19" x14ac:dyDescent="0.25">
      <c r="A579" s="258"/>
      <c r="B579" s="244"/>
      <c r="C579" s="224"/>
      <c r="D579" s="212"/>
      <c r="E579" s="214"/>
      <c r="F579" s="212"/>
      <c r="G579" s="212"/>
      <c r="H579" s="212"/>
      <c r="I579" s="64" t="s">
        <v>56</v>
      </c>
      <c r="J579" s="65">
        <v>124</v>
      </c>
      <c r="K579" s="2" t="s">
        <v>529</v>
      </c>
      <c r="L579" s="16"/>
      <c r="M579" s="16"/>
      <c r="N579" s="188">
        <v>1.675</v>
      </c>
      <c r="O579" s="188">
        <v>1.33</v>
      </c>
      <c r="P579" s="188">
        <v>0.72799999999999998</v>
      </c>
      <c r="Q579" s="188">
        <v>0.151</v>
      </c>
      <c r="R579" s="17">
        <f t="shared" si="37"/>
        <v>3.8839999999999995</v>
      </c>
      <c r="S579" s="1"/>
    </row>
    <row r="580" spans="1:19" x14ac:dyDescent="0.25">
      <c r="A580" s="258"/>
      <c r="B580" s="244"/>
      <c r="C580" s="224"/>
      <c r="D580" s="212"/>
      <c r="E580" s="214"/>
      <c r="F580" s="212"/>
      <c r="G580" s="212"/>
      <c r="H580" s="212"/>
      <c r="I580" s="64" t="s">
        <v>56</v>
      </c>
      <c r="J580" s="65">
        <v>124</v>
      </c>
      <c r="K580" s="2" t="s">
        <v>530</v>
      </c>
      <c r="L580" s="16"/>
      <c r="M580" s="16"/>
      <c r="N580" s="188"/>
      <c r="O580" s="188"/>
      <c r="P580" s="188">
        <v>0.60099999999999998</v>
      </c>
      <c r="Q580" s="188"/>
      <c r="R580" s="17">
        <f t="shared" si="37"/>
        <v>0.60099999999999998</v>
      </c>
      <c r="S580" s="1"/>
    </row>
    <row r="581" spans="1:19" x14ac:dyDescent="0.25">
      <c r="A581" s="258"/>
      <c r="B581" s="244"/>
      <c r="C581" s="224"/>
      <c r="D581" s="212"/>
      <c r="E581" s="214"/>
      <c r="F581" s="212"/>
      <c r="G581" s="212"/>
      <c r="H581" s="212"/>
      <c r="I581" s="64" t="s">
        <v>56</v>
      </c>
      <c r="J581" s="65">
        <v>124</v>
      </c>
      <c r="K581" s="2" t="s">
        <v>532</v>
      </c>
      <c r="L581" s="16"/>
      <c r="M581" s="16"/>
      <c r="N581" s="188">
        <v>1.8959999999999999</v>
      </c>
      <c r="O581" s="188">
        <v>1.53</v>
      </c>
      <c r="P581" s="188">
        <v>1.403</v>
      </c>
      <c r="Q581" s="188"/>
      <c r="R581" s="17">
        <f t="shared" si="37"/>
        <v>4.8290000000000006</v>
      </c>
      <c r="S581" s="1"/>
    </row>
    <row r="582" spans="1:19" x14ac:dyDescent="0.25">
      <c r="A582" s="258"/>
      <c r="B582" s="244"/>
      <c r="C582" s="224"/>
      <c r="D582" s="212"/>
      <c r="E582" s="214"/>
      <c r="F582" s="212"/>
      <c r="G582" s="212"/>
      <c r="H582" s="212"/>
      <c r="I582" s="64" t="s">
        <v>56</v>
      </c>
      <c r="J582" s="65">
        <v>124</v>
      </c>
      <c r="K582" s="2" t="s">
        <v>533</v>
      </c>
      <c r="L582" s="16"/>
      <c r="M582" s="16"/>
      <c r="N582" s="188"/>
      <c r="O582" s="188">
        <v>24.832999999999998</v>
      </c>
      <c r="P582" s="188"/>
      <c r="Q582" s="188"/>
      <c r="R582" s="17">
        <f t="shared" si="37"/>
        <v>24.832999999999998</v>
      </c>
      <c r="S582" s="1"/>
    </row>
    <row r="583" spans="1:19" x14ac:dyDescent="0.25">
      <c r="A583" s="258"/>
      <c r="B583" s="244"/>
      <c r="C583" s="224"/>
      <c r="D583" s="212"/>
      <c r="E583" s="214"/>
      <c r="F583" s="212"/>
      <c r="G583" s="212"/>
      <c r="H583" s="212"/>
      <c r="I583" s="64" t="s">
        <v>56</v>
      </c>
      <c r="J583" s="65">
        <v>124</v>
      </c>
      <c r="K583" s="2" t="s">
        <v>534</v>
      </c>
      <c r="L583" s="16"/>
      <c r="M583" s="16"/>
      <c r="N583" s="188"/>
      <c r="O583" s="188"/>
      <c r="P583" s="188">
        <v>6.2089999999999996</v>
      </c>
      <c r="Q583" s="188"/>
      <c r="R583" s="17">
        <f t="shared" si="37"/>
        <v>6.2089999999999996</v>
      </c>
      <c r="S583" s="1"/>
    </row>
    <row r="584" spans="1:19" x14ac:dyDescent="0.25">
      <c r="A584" s="258"/>
      <c r="B584" s="244"/>
      <c r="C584" s="224"/>
      <c r="D584" s="212"/>
      <c r="E584" s="214"/>
      <c r="F584" s="212"/>
      <c r="G584" s="212"/>
      <c r="H584" s="212"/>
      <c r="I584" s="64" t="s">
        <v>56</v>
      </c>
      <c r="J584" s="65">
        <v>124</v>
      </c>
      <c r="K584" s="2" t="s">
        <v>535</v>
      </c>
      <c r="L584" s="16"/>
      <c r="M584" s="16"/>
      <c r="N584" s="188"/>
      <c r="O584" s="188">
        <v>0.45</v>
      </c>
      <c r="P584" s="188">
        <v>0.439</v>
      </c>
      <c r="Q584" s="188"/>
      <c r="R584" s="17">
        <f t="shared" ref="R584:R612" si="38">SUM(L584:Q584)</f>
        <v>0.88900000000000001</v>
      </c>
      <c r="S584" s="1"/>
    </row>
    <row r="585" spans="1:19" x14ac:dyDescent="0.25">
      <c r="A585" s="258"/>
      <c r="B585" s="244"/>
      <c r="C585" s="224"/>
      <c r="D585" s="212"/>
      <c r="E585" s="214"/>
      <c r="F585" s="212"/>
      <c r="G585" s="212"/>
      <c r="H585" s="212"/>
      <c r="I585" s="64" t="s">
        <v>56</v>
      </c>
      <c r="J585" s="65">
        <v>124</v>
      </c>
      <c r="K585" s="2" t="s">
        <v>536</v>
      </c>
      <c r="L585" s="16"/>
      <c r="M585" s="16"/>
      <c r="N585" s="188">
        <v>0.9</v>
      </c>
      <c r="O585" s="188"/>
      <c r="P585" s="188"/>
      <c r="Q585" s="188"/>
      <c r="R585" s="17">
        <f t="shared" si="38"/>
        <v>0.9</v>
      </c>
      <c r="S585" s="1"/>
    </row>
    <row r="586" spans="1:19" s="201" customFormat="1" x14ac:dyDescent="0.25">
      <c r="A586" s="258"/>
      <c r="B586" s="244"/>
      <c r="C586" s="224"/>
      <c r="D586" s="212"/>
      <c r="E586" s="214"/>
      <c r="F586" s="212"/>
      <c r="G586" s="212"/>
      <c r="H586" s="212"/>
      <c r="I586" s="194" t="s">
        <v>56</v>
      </c>
      <c r="J586" s="194">
        <v>124</v>
      </c>
      <c r="K586" s="196" t="s">
        <v>540</v>
      </c>
      <c r="L586" s="197"/>
      <c r="M586" s="197">
        <v>0</v>
      </c>
      <c r="N586" s="198">
        <v>2.0000000000000001E-4</v>
      </c>
      <c r="O586" s="198">
        <v>1E-4</v>
      </c>
      <c r="P586" s="198">
        <v>5.9999999999999995E-4</v>
      </c>
      <c r="Q586" s="198">
        <v>2.0000000000000001E-4</v>
      </c>
      <c r="R586" s="199">
        <f t="shared" si="38"/>
        <v>1.1000000000000001E-3</v>
      </c>
      <c r="S586" s="200"/>
    </row>
    <row r="587" spans="1:19" x14ac:dyDescent="0.25">
      <c r="A587" s="258"/>
      <c r="B587" s="243" t="s">
        <v>214</v>
      </c>
      <c r="C587" s="224"/>
      <c r="D587" s="212"/>
      <c r="E587" s="214"/>
      <c r="F587" s="212"/>
      <c r="G587" s="212"/>
      <c r="H587" s="212"/>
      <c r="I587" s="64" t="s">
        <v>55</v>
      </c>
      <c r="J587" s="65">
        <v>124</v>
      </c>
      <c r="K587" s="2" t="s">
        <v>543</v>
      </c>
      <c r="L587" s="16"/>
      <c r="M587" s="16"/>
      <c r="N587" s="188"/>
      <c r="O587" s="188">
        <v>0.125</v>
      </c>
      <c r="P587" s="188">
        <v>0.14699999999999999</v>
      </c>
      <c r="Q587" s="188"/>
      <c r="R587" s="17">
        <f t="shared" si="38"/>
        <v>0.27200000000000002</v>
      </c>
      <c r="S587" s="1"/>
    </row>
    <row r="588" spans="1:19" x14ac:dyDescent="0.25">
      <c r="A588" s="258"/>
      <c r="B588" s="244"/>
      <c r="C588" s="224"/>
      <c r="D588" s="212"/>
      <c r="E588" s="214"/>
      <c r="F588" s="212"/>
      <c r="G588" s="212"/>
      <c r="H588" s="212"/>
      <c r="I588" s="64" t="s">
        <v>56</v>
      </c>
      <c r="J588" s="65">
        <v>124</v>
      </c>
      <c r="K588" s="2" t="s">
        <v>544</v>
      </c>
      <c r="L588" s="16"/>
      <c r="M588" s="16"/>
      <c r="N588" s="188">
        <v>38.506</v>
      </c>
      <c r="O588" s="188">
        <v>41.747</v>
      </c>
      <c r="P588" s="188">
        <v>42.738999999999997</v>
      </c>
      <c r="Q588" s="188">
        <v>24.297999999999998</v>
      </c>
      <c r="R588" s="17">
        <f t="shared" si="38"/>
        <v>147.29</v>
      </c>
      <c r="S588" s="1"/>
    </row>
    <row r="589" spans="1:19" x14ac:dyDescent="0.25">
      <c r="A589" s="258"/>
      <c r="B589" s="244"/>
      <c r="C589" s="224"/>
      <c r="D589" s="212"/>
      <c r="E589" s="214"/>
      <c r="F589" s="212"/>
      <c r="G589" s="212"/>
      <c r="H589" s="212"/>
      <c r="I589" s="64" t="s">
        <v>56</v>
      </c>
      <c r="J589" s="65">
        <v>124</v>
      </c>
      <c r="K589" s="64" t="s">
        <v>525</v>
      </c>
      <c r="L589" s="16"/>
      <c r="M589" s="16"/>
      <c r="N589" s="188"/>
      <c r="O589" s="188">
        <v>0.79600000000000004</v>
      </c>
      <c r="P589" s="188">
        <v>4.5529999999999999</v>
      </c>
      <c r="Q589" s="188">
        <v>2.161</v>
      </c>
      <c r="R589" s="17">
        <f t="shared" si="38"/>
        <v>7.51</v>
      </c>
      <c r="S589" s="1"/>
    </row>
    <row r="590" spans="1:19" x14ac:dyDescent="0.25">
      <c r="A590" s="258"/>
      <c r="B590" s="244"/>
      <c r="C590" s="224"/>
      <c r="D590" s="212"/>
      <c r="E590" s="214"/>
      <c r="F590" s="212"/>
      <c r="G590" s="212"/>
      <c r="H590" s="212"/>
      <c r="I590" s="64" t="s">
        <v>56</v>
      </c>
      <c r="J590" s="65">
        <v>124</v>
      </c>
      <c r="K590" s="2" t="s">
        <v>527</v>
      </c>
      <c r="L590" s="16"/>
      <c r="M590" s="16"/>
      <c r="N590" s="188">
        <v>9.9380000000000006</v>
      </c>
      <c r="O590" s="188">
        <v>11.353</v>
      </c>
      <c r="P590" s="188">
        <v>13.209</v>
      </c>
      <c r="Q590" s="188">
        <v>8.8740000000000006</v>
      </c>
      <c r="R590" s="17">
        <f t="shared" si="38"/>
        <v>43.374000000000002</v>
      </c>
      <c r="S590" s="1"/>
    </row>
    <row r="591" spans="1:19" x14ac:dyDescent="0.25">
      <c r="A591" s="258"/>
      <c r="B591" s="244"/>
      <c r="C591" s="224"/>
      <c r="D591" s="212"/>
      <c r="E591" s="214"/>
      <c r="F591" s="212"/>
      <c r="G591" s="212"/>
      <c r="H591" s="212"/>
      <c r="I591" s="64" t="s">
        <v>56</v>
      </c>
      <c r="J591" s="65">
        <v>124</v>
      </c>
      <c r="K591" s="2" t="s">
        <v>529</v>
      </c>
      <c r="L591" s="16"/>
      <c r="M591" s="16"/>
      <c r="N591" s="188">
        <v>2.96</v>
      </c>
      <c r="O591" s="188">
        <v>2.2170000000000001</v>
      </c>
      <c r="P591" s="188">
        <v>2.613</v>
      </c>
      <c r="Q591" s="188">
        <v>0.51500000000000001</v>
      </c>
      <c r="R591" s="17">
        <f t="shared" si="38"/>
        <v>8.3049999999999997</v>
      </c>
      <c r="S591" s="1"/>
    </row>
    <row r="592" spans="1:19" x14ac:dyDescent="0.25">
      <c r="A592" s="258"/>
      <c r="B592" s="244"/>
      <c r="C592" s="224"/>
      <c r="D592" s="212"/>
      <c r="E592" s="214"/>
      <c r="F592" s="212"/>
      <c r="G592" s="212"/>
      <c r="H592" s="212"/>
      <c r="I592" s="64" t="s">
        <v>56</v>
      </c>
      <c r="J592" s="65">
        <v>124</v>
      </c>
      <c r="K592" s="2" t="s">
        <v>531</v>
      </c>
      <c r="L592" s="16"/>
      <c r="M592" s="16"/>
      <c r="N592" s="188"/>
      <c r="O592" s="188"/>
      <c r="P592" s="188"/>
      <c r="Q592" s="188">
        <v>0.3</v>
      </c>
      <c r="R592" s="17">
        <f t="shared" si="38"/>
        <v>0.3</v>
      </c>
      <c r="S592" s="1"/>
    </row>
    <row r="593" spans="1:19" x14ac:dyDescent="0.25">
      <c r="A593" s="258"/>
      <c r="B593" s="244"/>
      <c r="C593" s="224"/>
      <c r="D593" s="212"/>
      <c r="E593" s="214"/>
      <c r="F593" s="212"/>
      <c r="G593" s="212"/>
      <c r="H593" s="212"/>
      <c r="I593" s="64" t="s">
        <v>56</v>
      </c>
      <c r="J593" s="65">
        <v>124</v>
      </c>
      <c r="K593" s="2" t="s">
        <v>532</v>
      </c>
      <c r="L593" s="16"/>
      <c r="M593" s="16"/>
      <c r="N593" s="188">
        <v>0.63</v>
      </c>
      <c r="O593" s="188">
        <v>0.5</v>
      </c>
      <c r="P593" s="188"/>
      <c r="Q593" s="188"/>
      <c r="R593" s="17">
        <f t="shared" si="38"/>
        <v>1.1299999999999999</v>
      </c>
      <c r="S593" s="1"/>
    </row>
    <row r="594" spans="1:19" x14ac:dyDescent="0.25">
      <c r="A594" s="258"/>
      <c r="B594" s="244"/>
      <c r="C594" s="224"/>
      <c r="D594" s="212"/>
      <c r="E594" s="214"/>
      <c r="F594" s="212"/>
      <c r="G594" s="212"/>
      <c r="H594" s="212"/>
      <c r="I594" s="64" t="s">
        <v>56</v>
      </c>
      <c r="J594" s="65">
        <v>124</v>
      </c>
      <c r="K594" s="2" t="s">
        <v>533</v>
      </c>
      <c r="L594" s="16"/>
      <c r="M594" s="16"/>
      <c r="N594" s="188"/>
      <c r="O594" s="188">
        <v>27.007999999999999</v>
      </c>
      <c r="P594" s="188">
        <v>1.5029999999999999</v>
      </c>
      <c r="Q594" s="188"/>
      <c r="R594" s="17">
        <f t="shared" si="38"/>
        <v>28.510999999999999</v>
      </c>
      <c r="S594" s="1"/>
    </row>
    <row r="595" spans="1:19" x14ac:dyDescent="0.25">
      <c r="A595" s="258"/>
      <c r="B595" s="244"/>
      <c r="C595" s="224"/>
      <c r="D595" s="212"/>
      <c r="E595" s="214"/>
      <c r="F595" s="212"/>
      <c r="G595" s="212"/>
      <c r="H595" s="212"/>
      <c r="I595" s="64" t="s">
        <v>56</v>
      </c>
      <c r="J595" s="65">
        <v>124</v>
      </c>
      <c r="K595" s="2" t="s">
        <v>534</v>
      </c>
      <c r="L595" s="16"/>
      <c r="M595" s="16"/>
      <c r="N595" s="188"/>
      <c r="O595" s="188"/>
      <c r="P595" s="188">
        <v>9.2390000000000008</v>
      </c>
      <c r="Q595" s="188"/>
      <c r="R595" s="17">
        <f t="shared" si="38"/>
        <v>9.2390000000000008</v>
      </c>
      <c r="S595" s="1"/>
    </row>
    <row r="596" spans="1:19" x14ac:dyDescent="0.25">
      <c r="A596" s="258"/>
      <c r="B596" s="244"/>
      <c r="C596" s="224"/>
      <c r="D596" s="212"/>
      <c r="E596" s="214"/>
      <c r="F596" s="212"/>
      <c r="G596" s="212"/>
      <c r="H596" s="212"/>
      <c r="I596" s="64" t="s">
        <v>56</v>
      </c>
      <c r="J596" s="65">
        <v>124</v>
      </c>
      <c r="K596" s="2" t="s">
        <v>535</v>
      </c>
      <c r="L596" s="16"/>
      <c r="M596" s="16"/>
      <c r="N596" s="188"/>
      <c r="O596" s="188"/>
      <c r="P596" s="188">
        <v>1.2310000000000001</v>
      </c>
      <c r="Q596" s="188"/>
      <c r="R596" s="17">
        <f t="shared" si="38"/>
        <v>1.2310000000000001</v>
      </c>
      <c r="S596" s="1"/>
    </row>
    <row r="597" spans="1:19" x14ac:dyDescent="0.25">
      <c r="A597" s="258"/>
      <c r="B597" s="244"/>
      <c r="C597" s="224"/>
      <c r="D597" s="212"/>
      <c r="E597" s="214"/>
      <c r="F597" s="212"/>
      <c r="G597" s="212"/>
      <c r="H597" s="212"/>
      <c r="I597" s="64" t="s">
        <v>56</v>
      </c>
      <c r="J597" s="65">
        <v>124</v>
      </c>
      <c r="K597" s="2" t="s">
        <v>536</v>
      </c>
      <c r="L597" s="16"/>
      <c r="M597" s="16"/>
      <c r="N597" s="188">
        <v>0.496</v>
      </c>
      <c r="O597" s="188">
        <v>0.67</v>
      </c>
      <c r="P597" s="188"/>
      <c r="Q597" s="188"/>
      <c r="R597" s="17">
        <f t="shared" si="38"/>
        <v>1.1659999999999999</v>
      </c>
      <c r="S597" s="1"/>
    </row>
    <row r="598" spans="1:19" s="201" customFormat="1" x14ac:dyDescent="0.25">
      <c r="A598" s="258"/>
      <c r="B598" s="244"/>
      <c r="C598" s="224"/>
      <c r="D598" s="212"/>
      <c r="E598" s="214"/>
      <c r="F598" s="212"/>
      <c r="G598" s="212"/>
      <c r="H598" s="212"/>
      <c r="I598" s="194" t="s">
        <v>56</v>
      </c>
      <c r="J598" s="194">
        <v>124</v>
      </c>
      <c r="K598" s="196" t="s">
        <v>540</v>
      </c>
      <c r="L598" s="197"/>
      <c r="M598" s="197"/>
      <c r="N598" s="202">
        <v>1E-3</v>
      </c>
      <c r="O598" s="198">
        <v>1E-4</v>
      </c>
      <c r="P598" s="198">
        <v>2.0000000000000001E-4</v>
      </c>
      <c r="Q598" s="198">
        <v>5.9999999999999995E-4</v>
      </c>
      <c r="R598" s="199">
        <f t="shared" si="38"/>
        <v>1.9000000000000002E-3</v>
      </c>
      <c r="S598" s="200"/>
    </row>
    <row r="599" spans="1:19" x14ac:dyDescent="0.25">
      <c r="A599" s="258"/>
      <c r="B599" s="242" t="s">
        <v>215</v>
      </c>
      <c r="C599" s="224"/>
      <c r="D599" s="212"/>
      <c r="E599" s="214"/>
      <c r="F599" s="212"/>
      <c r="G599" s="212"/>
      <c r="H599" s="212"/>
      <c r="I599" s="64" t="s">
        <v>55</v>
      </c>
      <c r="J599" s="65">
        <v>124</v>
      </c>
      <c r="K599" s="2" t="s">
        <v>543</v>
      </c>
      <c r="L599" s="16"/>
      <c r="M599" s="16"/>
      <c r="N599" s="188"/>
      <c r="O599" s="188">
        <v>0.10299999999999999</v>
      </c>
      <c r="P599" s="188">
        <v>0.121</v>
      </c>
      <c r="Q599" s="188"/>
      <c r="R599" s="17">
        <f t="shared" si="38"/>
        <v>0.22399999999999998</v>
      </c>
      <c r="S599" s="1"/>
    </row>
    <row r="600" spans="1:19" x14ac:dyDescent="0.25">
      <c r="A600" s="258"/>
      <c r="B600" s="242"/>
      <c r="C600" s="224"/>
      <c r="D600" s="212"/>
      <c r="E600" s="214"/>
      <c r="F600" s="212"/>
      <c r="G600" s="212"/>
      <c r="H600" s="212"/>
      <c r="I600" s="64" t="s">
        <v>56</v>
      </c>
      <c r="J600" s="65">
        <v>124</v>
      </c>
      <c r="K600" s="2" t="s">
        <v>544</v>
      </c>
      <c r="L600" s="16"/>
      <c r="M600" s="16"/>
      <c r="N600" s="188">
        <v>33.555999999999997</v>
      </c>
      <c r="O600" s="188">
        <v>37.503999999999998</v>
      </c>
      <c r="P600" s="188">
        <v>40.433999999999997</v>
      </c>
      <c r="Q600" s="188">
        <v>22.532</v>
      </c>
      <c r="R600" s="17">
        <f t="shared" si="38"/>
        <v>134.02600000000001</v>
      </c>
      <c r="S600" s="1"/>
    </row>
    <row r="601" spans="1:19" x14ac:dyDescent="0.25">
      <c r="A601" s="258"/>
      <c r="B601" s="242"/>
      <c r="C601" s="224"/>
      <c r="D601" s="212"/>
      <c r="E601" s="214"/>
      <c r="F601" s="212"/>
      <c r="G601" s="212"/>
      <c r="H601" s="212"/>
      <c r="I601" s="64" t="s">
        <v>56</v>
      </c>
      <c r="J601" s="65">
        <v>124</v>
      </c>
      <c r="K601" s="64" t="s">
        <v>525</v>
      </c>
      <c r="L601" s="16"/>
      <c r="M601" s="16"/>
      <c r="N601" s="188"/>
      <c r="O601" s="188">
        <v>0.75</v>
      </c>
      <c r="P601" s="188">
        <v>3.4260000000000002</v>
      </c>
      <c r="Q601" s="188">
        <v>1.86</v>
      </c>
      <c r="R601" s="17">
        <f t="shared" si="38"/>
        <v>6.0360000000000005</v>
      </c>
      <c r="S601" s="1"/>
    </row>
    <row r="602" spans="1:19" x14ac:dyDescent="0.25">
      <c r="A602" s="258"/>
      <c r="B602" s="242"/>
      <c r="C602" s="224"/>
      <c r="D602" s="212"/>
      <c r="E602" s="214"/>
      <c r="F602" s="212"/>
      <c r="G602" s="212"/>
      <c r="H602" s="212"/>
      <c r="I602" s="64" t="s">
        <v>55</v>
      </c>
      <c r="J602" s="65">
        <v>124</v>
      </c>
      <c r="K602" s="64" t="s">
        <v>526</v>
      </c>
      <c r="L602" s="16"/>
      <c r="M602" s="16"/>
      <c r="N602" s="188"/>
      <c r="O602" s="188">
        <v>7.4999999999999997E-2</v>
      </c>
      <c r="P602" s="188">
        <v>8.7999999999999995E-2</v>
      </c>
      <c r="Q602" s="188"/>
      <c r="R602" s="17">
        <f t="shared" si="38"/>
        <v>0.16299999999999998</v>
      </c>
      <c r="S602" s="1"/>
    </row>
    <row r="603" spans="1:19" x14ac:dyDescent="0.25">
      <c r="A603" s="258"/>
      <c r="B603" s="242"/>
      <c r="C603" s="224"/>
      <c r="D603" s="212"/>
      <c r="E603" s="214"/>
      <c r="F603" s="212"/>
      <c r="G603" s="212"/>
      <c r="H603" s="212"/>
      <c r="I603" s="64" t="s">
        <v>56</v>
      </c>
      <c r="J603" s="65">
        <v>124</v>
      </c>
      <c r="K603" s="2" t="s">
        <v>527</v>
      </c>
      <c r="L603" s="16"/>
      <c r="M603" s="16"/>
      <c r="N603" s="188">
        <v>14.975</v>
      </c>
      <c r="O603" s="188">
        <v>17.03</v>
      </c>
      <c r="P603" s="188">
        <v>19.795000000000002</v>
      </c>
      <c r="Q603" s="188">
        <v>13.359</v>
      </c>
      <c r="R603" s="17">
        <f t="shared" si="38"/>
        <v>65.159000000000006</v>
      </c>
      <c r="S603" s="1"/>
    </row>
    <row r="604" spans="1:19" x14ac:dyDescent="0.25">
      <c r="A604" s="258"/>
      <c r="B604" s="242"/>
      <c r="C604" s="224"/>
      <c r="D604" s="212"/>
      <c r="E604" s="214"/>
      <c r="F604" s="212"/>
      <c r="G604" s="212"/>
      <c r="H604" s="212"/>
      <c r="I604" s="64" t="s">
        <v>56</v>
      </c>
      <c r="J604" s="65">
        <v>124</v>
      </c>
      <c r="K604" s="2" t="s">
        <v>528</v>
      </c>
      <c r="L604" s="16"/>
      <c r="M604" s="16"/>
      <c r="N604" s="188"/>
      <c r="O604" s="188"/>
      <c r="P604" s="188"/>
      <c r="Q604" s="188">
        <v>4.3999999999999997E-2</v>
      </c>
      <c r="R604" s="17">
        <f t="shared" si="38"/>
        <v>4.3999999999999997E-2</v>
      </c>
      <c r="S604" s="1"/>
    </row>
    <row r="605" spans="1:19" x14ac:dyDescent="0.25">
      <c r="A605" s="258"/>
      <c r="B605" s="242"/>
      <c r="C605" s="224"/>
      <c r="D605" s="212"/>
      <c r="E605" s="214"/>
      <c r="F605" s="212"/>
      <c r="G605" s="212"/>
      <c r="H605" s="212"/>
      <c r="I605" s="64" t="s">
        <v>56</v>
      </c>
      <c r="J605" s="65">
        <v>124</v>
      </c>
      <c r="K605" s="2" t="s">
        <v>529</v>
      </c>
      <c r="L605" s="16"/>
      <c r="M605" s="16"/>
      <c r="N605" s="188">
        <v>2.2200000000000002</v>
      </c>
      <c r="O605" s="188">
        <v>2.1819999999999999</v>
      </c>
      <c r="P605" s="188">
        <v>1.85</v>
      </c>
      <c r="Q605" s="188">
        <v>0.5</v>
      </c>
      <c r="R605" s="17">
        <f t="shared" si="38"/>
        <v>6.7520000000000007</v>
      </c>
      <c r="S605" s="1"/>
    </row>
    <row r="606" spans="1:19" x14ac:dyDescent="0.25">
      <c r="A606" s="258"/>
      <c r="B606" s="242"/>
      <c r="C606" s="224"/>
      <c r="D606" s="212"/>
      <c r="E606" s="214"/>
      <c r="F606" s="212"/>
      <c r="G606" s="212"/>
      <c r="H606" s="212"/>
      <c r="I606" s="64" t="s">
        <v>56</v>
      </c>
      <c r="J606" s="65">
        <v>124</v>
      </c>
      <c r="K606" s="2" t="s">
        <v>530</v>
      </c>
      <c r="L606" s="16"/>
      <c r="M606" s="16"/>
      <c r="N606" s="188">
        <v>0.746</v>
      </c>
      <c r="O606" s="188"/>
      <c r="P606" s="188">
        <v>2.5990000000000002</v>
      </c>
      <c r="Q606" s="188"/>
      <c r="R606" s="17">
        <f t="shared" si="38"/>
        <v>3.3450000000000002</v>
      </c>
      <c r="S606" s="1"/>
    </row>
    <row r="607" spans="1:19" x14ac:dyDescent="0.25">
      <c r="A607" s="258"/>
      <c r="B607" s="242"/>
      <c r="C607" s="224"/>
      <c r="D607" s="212"/>
      <c r="E607" s="214"/>
      <c r="F607" s="212"/>
      <c r="G607" s="212"/>
      <c r="H607" s="212"/>
      <c r="I607" s="64" t="s">
        <v>56</v>
      </c>
      <c r="J607" s="65">
        <v>124</v>
      </c>
      <c r="K607" s="2" t="s">
        <v>531</v>
      </c>
      <c r="L607" s="16"/>
      <c r="M607" s="16"/>
      <c r="N607" s="188"/>
      <c r="O607" s="188"/>
      <c r="P607" s="188"/>
      <c r="Q607" s="188">
        <v>0.2</v>
      </c>
      <c r="R607" s="17">
        <f t="shared" si="38"/>
        <v>0.2</v>
      </c>
      <c r="S607" s="1"/>
    </row>
    <row r="608" spans="1:19" x14ac:dyDescent="0.25">
      <c r="A608" s="258"/>
      <c r="B608" s="242"/>
      <c r="C608" s="224"/>
      <c r="D608" s="212"/>
      <c r="E608" s="214"/>
      <c r="F608" s="212"/>
      <c r="G608" s="212"/>
      <c r="H608" s="212"/>
      <c r="I608" s="64" t="s">
        <v>56</v>
      </c>
      <c r="J608" s="65">
        <v>124</v>
      </c>
      <c r="K608" s="2" t="s">
        <v>532</v>
      </c>
      <c r="L608" s="16"/>
      <c r="M608" s="16"/>
      <c r="N608" s="188">
        <v>0.31</v>
      </c>
      <c r="O608" s="188">
        <v>1.181</v>
      </c>
      <c r="P608" s="188"/>
      <c r="Q608" s="188"/>
      <c r="R608" s="17">
        <f t="shared" si="38"/>
        <v>1.4910000000000001</v>
      </c>
      <c r="S608" s="1"/>
    </row>
    <row r="609" spans="1:19" x14ac:dyDescent="0.25">
      <c r="A609" s="258"/>
      <c r="B609" s="242"/>
      <c r="C609" s="224"/>
      <c r="D609" s="212"/>
      <c r="E609" s="214"/>
      <c r="F609" s="212"/>
      <c r="G609" s="212"/>
      <c r="H609" s="212"/>
      <c r="I609" s="64" t="s">
        <v>56</v>
      </c>
      <c r="J609" s="65">
        <v>124</v>
      </c>
      <c r="K609" s="2" t="s">
        <v>533</v>
      </c>
      <c r="L609" s="16"/>
      <c r="M609" s="16"/>
      <c r="N609" s="188"/>
      <c r="O609" s="188">
        <v>10.845000000000001</v>
      </c>
      <c r="P609" s="188"/>
      <c r="Q609" s="188"/>
      <c r="R609" s="17">
        <f t="shared" si="38"/>
        <v>10.845000000000001</v>
      </c>
      <c r="S609" s="1"/>
    </row>
    <row r="610" spans="1:19" x14ac:dyDescent="0.25">
      <c r="A610" s="259"/>
      <c r="B610" s="242"/>
      <c r="C610" s="225"/>
      <c r="D610" s="212"/>
      <c r="E610" s="214"/>
      <c r="F610" s="212"/>
      <c r="G610" s="212"/>
      <c r="H610" s="212"/>
      <c r="I610" s="64" t="s">
        <v>56</v>
      </c>
      <c r="J610" s="65">
        <v>124</v>
      </c>
      <c r="K610" s="2" t="s">
        <v>535</v>
      </c>
      <c r="L610" s="16"/>
      <c r="M610" s="16"/>
      <c r="N610" s="188"/>
      <c r="O610" s="188">
        <v>1.18</v>
      </c>
      <c r="P610" s="188"/>
      <c r="Q610" s="188"/>
      <c r="R610" s="17">
        <f t="shared" si="38"/>
        <v>1.18</v>
      </c>
      <c r="S610" s="1"/>
    </row>
    <row r="611" spans="1:19" x14ac:dyDescent="0.25">
      <c r="A611" s="187"/>
      <c r="B611" s="186"/>
      <c r="C611" s="67"/>
      <c r="D611" s="65"/>
      <c r="E611" s="185"/>
      <c r="F611" s="67"/>
      <c r="G611" s="67"/>
      <c r="H611" s="67"/>
      <c r="I611" s="64" t="s">
        <v>56</v>
      </c>
      <c r="J611" s="65">
        <v>124</v>
      </c>
      <c r="K611" s="2" t="s">
        <v>536</v>
      </c>
      <c r="L611" s="16"/>
      <c r="M611" s="16"/>
      <c r="N611" s="188">
        <v>0.47</v>
      </c>
      <c r="O611" s="188">
        <v>0.35</v>
      </c>
      <c r="P611" s="188"/>
      <c r="Q611" s="188"/>
      <c r="R611" s="17">
        <f t="shared" si="38"/>
        <v>0.82</v>
      </c>
      <c r="S611" s="1"/>
    </row>
    <row r="612" spans="1:19" s="201" customFormat="1" x14ac:dyDescent="0.25">
      <c r="A612" s="191"/>
      <c r="B612" s="192"/>
      <c r="C612" s="193"/>
      <c r="D612" s="194"/>
      <c r="E612" s="195"/>
      <c r="F612" s="193"/>
      <c r="G612" s="193"/>
      <c r="H612" s="193"/>
      <c r="I612" s="194" t="s">
        <v>56</v>
      </c>
      <c r="J612" s="194">
        <v>124</v>
      </c>
      <c r="K612" s="196" t="s">
        <v>540</v>
      </c>
      <c r="L612" s="197"/>
      <c r="M612" s="197"/>
      <c r="N612" s="198">
        <v>3.0000000000000001E-3</v>
      </c>
      <c r="O612" s="198">
        <v>0.68899999999999995</v>
      </c>
      <c r="P612" s="198">
        <v>1E-3</v>
      </c>
      <c r="Q612" s="198">
        <v>1E-3</v>
      </c>
      <c r="R612" s="199">
        <f t="shared" si="38"/>
        <v>0.69399999999999995</v>
      </c>
      <c r="S612" s="200"/>
    </row>
    <row r="613" spans="1:19" s="201" customFormat="1" ht="15.75" customHeight="1" x14ac:dyDescent="0.25">
      <c r="A613" s="205"/>
      <c r="B613" s="205">
        <v>10</v>
      </c>
      <c r="C613" s="266" t="s">
        <v>91</v>
      </c>
      <c r="D613" s="267"/>
      <c r="E613" s="267"/>
      <c r="F613" s="267"/>
      <c r="G613" s="267"/>
      <c r="H613" s="267"/>
      <c r="I613" s="194"/>
      <c r="J613" s="194"/>
      <c r="K613" s="196"/>
      <c r="L613" s="199">
        <f>SUM(L453:L453)</f>
        <v>0</v>
      </c>
      <c r="M613" s="199">
        <f>SUM(M453:M610)</f>
        <v>0</v>
      </c>
      <c r="N613" s="199">
        <f>SUM(N453:N612)</f>
        <v>1034.2307999999998</v>
      </c>
      <c r="O613" s="199">
        <f t="shared" ref="O613:R613" si="39">SUM(O453:O612)</f>
        <v>1072.2292</v>
      </c>
      <c r="P613" s="199">
        <f t="shared" si="39"/>
        <v>1428.6144000000004</v>
      </c>
      <c r="Q613" s="199">
        <f t="shared" si="39"/>
        <v>552.5809999999999</v>
      </c>
      <c r="R613" s="199">
        <f t="shared" si="39"/>
        <v>4087.6554000000001</v>
      </c>
      <c r="S613" s="200"/>
    </row>
    <row r="614" spans="1:19" x14ac:dyDescent="0.25">
      <c r="A614" s="284">
        <v>12</v>
      </c>
      <c r="B614" s="257" t="s">
        <v>216</v>
      </c>
      <c r="C614" s="263" t="s">
        <v>90</v>
      </c>
      <c r="D614" s="223" t="s">
        <v>88</v>
      </c>
      <c r="E614" s="213" t="s">
        <v>231</v>
      </c>
      <c r="F614" s="223" t="s">
        <v>301</v>
      </c>
      <c r="G614" s="223" t="s">
        <v>301</v>
      </c>
      <c r="H614" s="223" t="s">
        <v>316</v>
      </c>
      <c r="I614" s="50" t="s">
        <v>55</v>
      </c>
      <c r="J614" s="64">
        <v>261</v>
      </c>
      <c r="K614" s="2" t="s">
        <v>61</v>
      </c>
      <c r="L614" s="16"/>
      <c r="M614" s="16">
        <v>20.332999999999998</v>
      </c>
      <c r="N614" s="16"/>
      <c r="O614" s="45"/>
      <c r="P614" s="11"/>
      <c r="Q614" s="11"/>
      <c r="R614" s="17">
        <f t="shared" ref="R614:R681" si="40">SUM(L614:Q614)</f>
        <v>20.332999999999998</v>
      </c>
      <c r="S614" s="65"/>
    </row>
    <row r="615" spans="1:19" x14ac:dyDescent="0.25">
      <c r="A615" s="285"/>
      <c r="B615" s="257"/>
      <c r="C615" s="264"/>
      <c r="D615" s="224"/>
      <c r="E615" s="214"/>
      <c r="F615" s="224"/>
      <c r="G615" s="224"/>
      <c r="H615" s="224"/>
      <c r="I615" s="50" t="s">
        <v>108</v>
      </c>
      <c r="J615" s="64">
        <v>261</v>
      </c>
      <c r="K615" s="2" t="s">
        <v>61</v>
      </c>
      <c r="L615" s="16"/>
      <c r="M615" s="16"/>
      <c r="N615" s="16">
        <v>7.4210000000000003</v>
      </c>
      <c r="O615" s="45"/>
      <c r="P615" s="11"/>
      <c r="Q615" s="11"/>
      <c r="R615" s="17">
        <f t="shared" si="40"/>
        <v>7.4210000000000003</v>
      </c>
      <c r="S615" s="65"/>
    </row>
    <row r="616" spans="1:19" x14ac:dyDescent="0.25">
      <c r="A616" s="285"/>
      <c r="B616" s="257"/>
      <c r="C616" s="264"/>
      <c r="D616" s="224"/>
      <c r="E616" s="214"/>
      <c r="F616" s="224"/>
      <c r="G616" s="224"/>
      <c r="H616" s="224"/>
      <c r="I616" s="50" t="s">
        <v>108</v>
      </c>
      <c r="J616" s="64">
        <v>261</v>
      </c>
      <c r="K616" s="2" t="s">
        <v>57</v>
      </c>
      <c r="L616" s="16"/>
      <c r="M616" s="16"/>
      <c r="N616" s="16">
        <v>86.954999999999998</v>
      </c>
      <c r="O616" s="16">
        <v>165.6</v>
      </c>
      <c r="P616" s="16">
        <v>244.88200000000001</v>
      </c>
      <c r="Q616" s="11"/>
      <c r="R616" s="17">
        <f t="shared" si="40"/>
        <v>497.43700000000001</v>
      </c>
      <c r="S616" s="65"/>
    </row>
    <row r="617" spans="1:19" x14ac:dyDescent="0.25">
      <c r="A617" s="285"/>
      <c r="B617" s="257"/>
      <c r="C617" s="264"/>
      <c r="D617" s="224"/>
      <c r="E617" s="214"/>
      <c r="F617" s="224"/>
      <c r="G617" s="224"/>
      <c r="H617" s="224"/>
      <c r="I617" s="50" t="s">
        <v>55</v>
      </c>
      <c r="J617" s="64">
        <v>261</v>
      </c>
      <c r="K617" s="2" t="s">
        <v>57</v>
      </c>
      <c r="L617" s="16"/>
      <c r="M617" s="16">
        <v>57.69</v>
      </c>
      <c r="N617" s="16"/>
      <c r="O617" s="45"/>
      <c r="P617" s="11"/>
      <c r="Q617" s="11"/>
      <c r="R617" s="17">
        <f t="shared" si="40"/>
        <v>57.69</v>
      </c>
      <c r="S617" s="65"/>
    </row>
    <row r="618" spans="1:19" x14ac:dyDescent="0.25">
      <c r="A618" s="285"/>
      <c r="B618" s="257"/>
      <c r="C618" s="264"/>
      <c r="D618" s="224"/>
      <c r="E618" s="214"/>
      <c r="F618" s="224"/>
      <c r="G618" s="224"/>
      <c r="H618" s="224"/>
      <c r="I618" s="50" t="s">
        <v>55</v>
      </c>
      <c r="J618" s="64">
        <v>261</v>
      </c>
      <c r="K618" s="2" t="s">
        <v>58</v>
      </c>
      <c r="L618" s="16"/>
      <c r="M618" s="16">
        <v>314.96800000000002</v>
      </c>
      <c r="N618" s="16"/>
      <c r="O618" s="16">
        <v>1.6</v>
      </c>
      <c r="P618" s="16">
        <v>0.51100000000000001</v>
      </c>
      <c r="Q618" s="11"/>
      <c r="R618" s="17">
        <f t="shared" si="40"/>
        <v>317.07900000000006</v>
      </c>
      <c r="S618" s="65"/>
    </row>
    <row r="619" spans="1:19" ht="31.5" x14ac:dyDescent="0.25">
      <c r="A619" s="285"/>
      <c r="B619" s="257"/>
      <c r="C619" s="264"/>
      <c r="D619" s="224"/>
      <c r="E619" s="214"/>
      <c r="F619" s="224"/>
      <c r="G619" s="224"/>
      <c r="H619" s="224"/>
      <c r="I619" s="50" t="s">
        <v>257</v>
      </c>
      <c r="J619" s="64">
        <v>261</v>
      </c>
      <c r="K619" s="2" t="s">
        <v>58</v>
      </c>
      <c r="L619" s="16"/>
      <c r="M619" s="16">
        <v>342.23399999999998</v>
      </c>
      <c r="N619" s="16"/>
      <c r="O619" s="45"/>
      <c r="P619" s="11"/>
      <c r="Q619" s="11"/>
      <c r="R619" s="17">
        <f t="shared" si="40"/>
        <v>342.23399999999998</v>
      </c>
      <c r="S619" s="65"/>
    </row>
    <row r="620" spans="1:19" x14ac:dyDescent="0.25">
      <c r="A620" s="285"/>
      <c r="B620" s="257"/>
      <c r="C620" s="264"/>
      <c r="D620" s="224"/>
      <c r="E620" s="214"/>
      <c r="F620" s="224"/>
      <c r="G620" s="224"/>
      <c r="H620" s="224"/>
      <c r="I620" s="50" t="s">
        <v>60</v>
      </c>
      <c r="J620" s="64">
        <v>261</v>
      </c>
      <c r="K620" s="2" t="s">
        <v>58</v>
      </c>
      <c r="L620" s="16"/>
      <c r="M620" s="16">
        <v>4.3979999999999997</v>
      </c>
      <c r="N620" s="16"/>
      <c r="O620" s="45"/>
      <c r="P620" s="11"/>
      <c r="Q620" s="11"/>
      <c r="R620" s="17">
        <f t="shared" si="40"/>
        <v>4.3979999999999997</v>
      </c>
      <c r="S620" s="65"/>
    </row>
    <row r="621" spans="1:19" x14ac:dyDescent="0.25">
      <c r="A621" s="285"/>
      <c r="B621" s="257"/>
      <c r="C621" s="264"/>
      <c r="D621" s="224"/>
      <c r="E621" s="214"/>
      <c r="F621" s="224"/>
      <c r="G621" s="224"/>
      <c r="H621" s="224"/>
      <c r="I621" s="50" t="s">
        <v>108</v>
      </c>
      <c r="J621" s="64">
        <v>261</v>
      </c>
      <c r="K621" s="2" t="s">
        <v>58</v>
      </c>
      <c r="L621" s="16"/>
      <c r="M621" s="16"/>
      <c r="N621" s="16">
        <v>755.33399999999995</v>
      </c>
      <c r="O621" s="16">
        <v>736.6</v>
      </c>
      <c r="P621" s="16">
        <v>874.4</v>
      </c>
      <c r="Q621" s="11"/>
      <c r="R621" s="17">
        <f t="shared" si="40"/>
        <v>2366.3339999999998</v>
      </c>
      <c r="S621" s="65"/>
    </row>
    <row r="622" spans="1:19" x14ac:dyDescent="0.25">
      <c r="A622" s="285"/>
      <c r="B622" s="257" t="s">
        <v>217</v>
      </c>
      <c r="C622" s="264"/>
      <c r="D622" s="224"/>
      <c r="E622" s="214"/>
      <c r="F622" s="224"/>
      <c r="G622" s="224"/>
      <c r="H622" s="224"/>
      <c r="I622" s="50" t="s">
        <v>55</v>
      </c>
      <c r="J622" s="64">
        <v>261</v>
      </c>
      <c r="K622" s="2" t="s">
        <v>61</v>
      </c>
      <c r="L622" s="16"/>
      <c r="M622" s="16">
        <v>11.141</v>
      </c>
      <c r="N622" s="16"/>
      <c r="O622" s="16"/>
      <c r="P622" s="11"/>
      <c r="Q622" s="11"/>
      <c r="R622" s="17">
        <f t="shared" si="40"/>
        <v>11.141</v>
      </c>
      <c r="S622" s="65"/>
    </row>
    <row r="623" spans="1:19" x14ac:dyDescent="0.25">
      <c r="A623" s="285"/>
      <c r="B623" s="257"/>
      <c r="C623" s="264"/>
      <c r="D623" s="224"/>
      <c r="E623" s="214"/>
      <c r="F623" s="224"/>
      <c r="G623" s="224"/>
      <c r="H623" s="224"/>
      <c r="I623" s="50" t="s">
        <v>108</v>
      </c>
      <c r="J623" s="64">
        <v>261</v>
      </c>
      <c r="K623" s="2" t="s">
        <v>57</v>
      </c>
      <c r="L623" s="16"/>
      <c r="M623" s="16"/>
      <c r="N623" s="16">
        <v>66.918999999999997</v>
      </c>
      <c r="O623" s="16">
        <v>141.52600000000001</v>
      </c>
      <c r="P623" s="16">
        <v>190.99799999999999</v>
      </c>
      <c r="Q623" s="11"/>
      <c r="R623" s="17">
        <f t="shared" si="40"/>
        <v>399.44299999999998</v>
      </c>
      <c r="S623" s="65"/>
    </row>
    <row r="624" spans="1:19" x14ac:dyDescent="0.25">
      <c r="A624" s="285"/>
      <c r="B624" s="257"/>
      <c r="C624" s="264"/>
      <c r="D624" s="224"/>
      <c r="E624" s="214"/>
      <c r="F624" s="224"/>
      <c r="G624" s="224"/>
      <c r="H624" s="224"/>
      <c r="I624" s="50" t="s">
        <v>55</v>
      </c>
      <c r="J624" s="64">
        <v>261</v>
      </c>
      <c r="K624" s="2" t="s">
        <v>57</v>
      </c>
      <c r="L624" s="16"/>
      <c r="M624" s="16">
        <v>58.143999999999998</v>
      </c>
      <c r="N624" s="16"/>
      <c r="O624" s="16">
        <v>1.341</v>
      </c>
      <c r="P624" s="11"/>
      <c r="Q624" s="11"/>
      <c r="R624" s="17">
        <f t="shared" si="40"/>
        <v>59.484999999999999</v>
      </c>
      <c r="S624" s="65"/>
    </row>
    <row r="625" spans="1:19" x14ac:dyDescent="0.25">
      <c r="A625" s="285"/>
      <c r="B625" s="257"/>
      <c r="C625" s="264"/>
      <c r="D625" s="224"/>
      <c r="E625" s="214"/>
      <c r="F625" s="224"/>
      <c r="G625" s="224"/>
      <c r="H625" s="224"/>
      <c r="I625" s="50" t="s">
        <v>55</v>
      </c>
      <c r="J625" s="64">
        <v>261</v>
      </c>
      <c r="K625" s="2" t="s">
        <v>58</v>
      </c>
      <c r="L625" s="16"/>
      <c r="M625" s="16">
        <v>252.44800000000001</v>
      </c>
      <c r="N625" s="16"/>
      <c r="O625" s="16">
        <v>0.53900000000000003</v>
      </c>
      <c r="P625" s="16">
        <v>0.72799999999999998</v>
      </c>
      <c r="Q625" s="11"/>
      <c r="R625" s="17">
        <f t="shared" si="40"/>
        <v>253.715</v>
      </c>
      <c r="S625" s="65"/>
    </row>
    <row r="626" spans="1:19" ht="31.5" x14ac:dyDescent="0.25">
      <c r="A626" s="285"/>
      <c r="B626" s="257"/>
      <c r="C626" s="264"/>
      <c r="D626" s="224"/>
      <c r="E626" s="214"/>
      <c r="F626" s="224"/>
      <c r="G626" s="224"/>
      <c r="H626" s="224"/>
      <c r="I626" s="50" t="s">
        <v>257</v>
      </c>
      <c r="J626" s="64">
        <v>261</v>
      </c>
      <c r="K626" s="2" t="s">
        <v>58</v>
      </c>
      <c r="L626" s="16"/>
      <c r="M626" s="16">
        <v>317.322</v>
      </c>
      <c r="N626" s="16"/>
      <c r="O626" s="16"/>
      <c r="P626" s="11"/>
      <c r="Q626" s="11"/>
      <c r="R626" s="17">
        <f t="shared" si="40"/>
        <v>317.322</v>
      </c>
      <c r="S626" s="65"/>
    </row>
    <row r="627" spans="1:19" x14ac:dyDescent="0.25">
      <c r="A627" s="285"/>
      <c r="B627" s="257"/>
      <c r="C627" s="264"/>
      <c r="D627" s="224"/>
      <c r="E627" s="214"/>
      <c r="F627" s="224"/>
      <c r="G627" s="224"/>
      <c r="H627" s="224"/>
      <c r="I627" s="50" t="s">
        <v>60</v>
      </c>
      <c r="J627" s="64">
        <v>261</v>
      </c>
      <c r="K627" s="2" t="s">
        <v>58</v>
      </c>
      <c r="L627" s="16"/>
      <c r="M627" s="16">
        <v>6.173</v>
      </c>
      <c r="N627" s="16"/>
      <c r="O627" s="16"/>
      <c r="P627" s="11"/>
      <c r="Q627" s="11"/>
      <c r="R627" s="17">
        <f t="shared" si="40"/>
        <v>6.173</v>
      </c>
      <c r="S627" s="65"/>
    </row>
    <row r="628" spans="1:19" x14ac:dyDescent="0.25">
      <c r="A628" s="285"/>
      <c r="B628" s="257"/>
      <c r="C628" s="264"/>
      <c r="D628" s="224"/>
      <c r="E628" s="214"/>
      <c r="F628" s="224"/>
      <c r="G628" s="224"/>
      <c r="H628" s="224"/>
      <c r="I628" s="50" t="s">
        <v>108</v>
      </c>
      <c r="J628" s="64">
        <v>261</v>
      </c>
      <c r="K628" s="2" t="s">
        <v>58</v>
      </c>
      <c r="L628" s="16"/>
      <c r="M628" s="16"/>
      <c r="N628" s="16">
        <v>666.274</v>
      </c>
      <c r="O628" s="16">
        <v>632.59100000000001</v>
      </c>
      <c r="P628" s="16">
        <v>627.75</v>
      </c>
      <c r="Q628" s="11"/>
      <c r="R628" s="17">
        <f t="shared" si="40"/>
        <v>1926.615</v>
      </c>
      <c r="S628" s="65"/>
    </row>
    <row r="629" spans="1:19" x14ac:dyDescent="0.25">
      <c r="A629" s="285"/>
      <c r="B629" s="257" t="s">
        <v>218</v>
      </c>
      <c r="C629" s="264"/>
      <c r="D629" s="224"/>
      <c r="E629" s="214"/>
      <c r="F629" s="224"/>
      <c r="G629" s="224"/>
      <c r="H629" s="224"/>
      <c r="I629" s="50" t="s">
        <v>55</v>
      </c>
      <c r="J629" s="64">
        <v>261</v>
      </c>
      <c r="K629" s="2" t="s">
        <v>61</v>
      </c>
      <c r="L629" s="16"/>
      <c r="M629" s="16">
        <v>10</v>
      </c>
      <c r="N629" s="16"/>
      <c r="O629" s="16"/>
      <c r="P629" s="11"/>
      <c r="Q629" s="11"/>
      <c r="R629" s="17">
        <f t="shared" si="40"/>
        <v>10</v>
      </c>
      <c r="S629" s="65"/>
    </row>
    <row r="630" spans="1:19" x14ac:dyDescent="0.25">
      <c r="A630" s="285"/>
      <c r="B630" s="257"/>
      <c r="C630" s="264"/>
      <c r="D630" s="224"/>
      <c r="E630" s="214"/>
      <c r="F630" s="224"/>
      <c r="G630" s="224"/>
      <c r="H630" s="224"/>
      <c r="I630" s="50" t="s">
        <v>55</v>
      </c>
      <c r="J630" s="64">
        <v>261</v>
      </c>
      <c r="K630" s="2" t="s">
        <v>57</v>
      </c>
      <c r="L630" s="16"/>
      <c r="M630" s="16">
        <v>80.343000000000004</v>
      </c>
      <c r="N630" s="16"/>
      <c r="O630" s="16">
        <v>2.5910000000000002</v>
      </c>
      <c r="P630" s="16"/>
      <c r="Q630" s="11"/>
      <c r="R630" s="17">
        <f t="shared" si="40"/>
        <v>82.933999999999997</v>
      </c>
      <c r="S630" s="65"/>
    </row>
    <row r="631" spans="1:19" x14ac:dyDescent="0.25">
      <c r="A631" s="285"/>
      <c r="B631" s="257"/>
      <c r="C631" s="264"/>
      <c r="D631" s="224"/>
      <c r="E631" s="214"/>
      <c r="F631" s="224"/>
      <c r="G631" s="224"/>
      <c r="H631" s="224"/>
      <c r="I631" s="50" t="s">
        <v>55</v>
      </c>
      <c r="J631" s="64">
        <v>261</v>
      </c>
      <c r="K631" s="2" t="s">
        <v>58</v>
      </c>
      <c r="L631" s="16"/>
      <c r="M631" s="16">
        <v>342.89800000000002</v>
      </c>
      <c r="N631" s="16"/>
      <c r="O631" s="16">
        <v>0.46899999999999997</v>
      </c>
      <c r="P631" s="16">
        <v>0.53500000000000003</v>
      </c>
      <c r="Q631" s="11"/>
      <c r="R631" s="17">
        <f t="shared" si="40"/>
        <v>343.90200000000004</v>
      </c>
      <c r="S631" s="65"/>
    </row>
    <row r="632" spans="1:19" ht="31.5" x14ac:dyDescent="0.25">
      <c r="A632" s="285"/>
      <c r="B632" s="257"/>
      <c r="C632" s="264"/>
      <c r="D632" s="224"/>
      <c r="E632" s="214"/>
      <c r="F632" s="224"/>
      <c r="G632" s="224"/>
      <c r="H632" s="224"/>
      <c r="I632" s="50" t="s">
        <v>257</v>
      </c>
      <c r="J632" s="64">
        <v>261</v>
      </c>
      <c r="K632" s="2" t="s">
        <v>58</v>
      </c>
      <c r="L632" s="16"/>
      <c r="M632" s="16">
        <v>295.673</v>
      </c>
      <c r="N632" s="16"/>
      <c r="O632" s="16"/>
      <c r="P632" s="16"/>
      <c r="Q632" s="11"/>
      <c r="R632" s="17">
        <f t="shared" si="40"/>
        <v>295.673</v>
      </c>
      <c r="S632" s="65"/>
    </row>
    <row r="633" spans="1:19" x14ac:dyDescent="0.25">
      <c r="A633" s="285"/>
      <c r="B633" s="257"/>
      <c r="C633" s="264"/>
      <c r="D633" s="224"/>
      <c r="E633" s="214"/>
      <c r="F633" s="224"/>
      <c r="G633" s="224"/>
      <c r="H633" s="224"/>
      <c r="I633" s="50" t="s">
        <v>60</v>
      </c>
      <c r="J633" s="64">
        <v>261</v>
      </c>
      <c r="K633" s="2" t="s">
        <v>58</v>
      </c>
      <c r="L633" s="16"/>
      <c r="M633" s="16">
        <v>3.7</v>
      </c>
      <c r="N633" s="16"/>
      <c r="O633" s="16"/>
      <c r="P633" s="16"/>
      <c r="Q633" s="11"/>
      <c r="R633" s="17">
        <f t="shared" si="40"/>
        <v>3.7</v>
      </c>
      <c r="S633" s="65"/>
    </row>
    <row r="634" spans="1:19" x14ac:dyDescent="0.25">
      <c r="A634" s="285"/>
      <c r="B634" s="257"/>
      <c r="C634" s="264"/>
      <c r="D634" s="224"/>
      <c r="E634" s="214"/>
      <c r="F634" s="224"/>
      <c r="G634" s="224"/>
      <c r="H634" s="224"/>
      <c r="I634" s="50" t="s">
        <v>108</v>
      </c>
      <c r="J634" s="64">
        <v>261</v>
      </c>
      <c r="K634" s="2" t="s">
        <v>57</v>
      </c>
      <c r="L634" s="16"/>
      <c r="M634" s="16"/>
      <c r="N634" s="16">
        <v>73.510999999999996</v>
      </c>
      <c r="O634" s="16">
        <v>219.02099999999999</v>
      </c>
      <c r="P634" s="16">
        <v>231.83600000000001</v>
      </c>
      <c r="Q634" s="11"/>
      <c r="R634" s="17">
        <f t="shared" si="40"/>
        <v>524.36799999999994</v>
      </c>
      <c r="S634" s="65"/>
    </row>
    <row r="635" spans="1:19" x14ac:dyDescent="0.25">
      <c r="A635" s="285"/>
      <c r="B635" s="257"/>
      <c r="C635" s="264"/>
      <c r="D635" s="224"/>
      <c r="E635" s="214"/>
      <c r="F635" s="224"/>
      <c r="G635" s="224"/>
      <c r="H635" s="224"/>
      <c r="I635" s="50" t="s">
        <v>108</v>
      </c>
      <c r="J635" s="64">
        <v>261</v>
      </c>
      <c r="K635" s="2" t="s">
        <v>58</v>
      </c>
      <c r="L635" s="16"/>
      <c r="M635" s="16"/>
      <c r="N635" s="16">
        <v>751.35400000000004</v>
      </c>
      <c r="O635" s="16">
        <v>695.73800000000006</v>
      </c>
      <c r="P635" s="16">
        <v>651.14400000000001</v>
      </c>
      <c r="Q635" s="11"/>
      <c r="R635" s="17">
        <f t="shared" si="40"/>
        <v>2098.2359999999999</v>
      </c>
      <c r="S635" s="65"/>
    </row>
    <row r="636" spans="1:19" ht="31.5" x14ac:dyDescent="0.25">
      <c r="A636" s="285"/>
      <c r="B636" s="257" t="s">
        <v>219</v>
      </c>
      <c r="C636" s="264"/>
      <c r="D636" s="224"/>
      <c r="E636" s="214"/>
      <c r="F636" s="224"/>
      <c r="G636" s="224"/>
      <c r="H636" s="224"/>
      <c r="I636" s="50" t="s">
        <v>257</v>
      </c>
      <c r="J636" s="64">
        <v>261</v>
      </c>
      <c r="K636" s="2" t="s">
        <v>61</v>
      </c>
      <c r="L636" s="16"/>
      <c r="M636" s="16">
        <v>441.387</v>
      </c>
      <c r="N636" s="16"/>
      <c r="O636" s="16"/>
      <c r="P636" s="16"/>
      <c r="Q636" s="11"/>
      <c r="R636" s="17">
        <f t="shared" si="40"/>
        <v>441.387</v>
      </c>
      <c r="S636" s="65"/>
    </row>
    <row r="637" spans="1:19" x14ac:dyDescent="0.25">
      <c r="A637" s="285"/>
      <c r="B637" s="257"/>
      <c r="C637" s="264"/>
      <c r="D637" s="224"/>
      <c r="E637" s="214"/>
      <c r="F637" s="224"/>
      <c r="G637" s="224"/>
      <c r="H637" s="224"/>
      <c r="I637" s="50" t="s">
        <v>55</v>
      </c>
      <c r="J637" s="64">
        <v>261</v>
      </c>
      <c r="K637" s="2" t="s">
        <v>57</v>
      </c>
      <c r="L637" s="16"/>
      <c r="M637" s="16">
        <v>29.343</v>
      </c>
      <c r="N637" s="16"/>
      <c r="O637" s="16">
        <v>3.181</v>
      </c>
      <c r="P637" s="16"/>
      <c r="Q637" s="11"/>
      <c r="R637" s="17">
        <f t="shared" si="40"/>
        <v>32.524000000000001</v>
      </c>
      <c r="S637" s="65"/>
    </row>
    <row r="638" spans="1:19" x14ac:dyDescent="0.25">
      <c r="A638" s="285"/>
      <c r="B638" s="257"/>
      <c r="C638" s="264"/>
      <c r="D638" s="224"/>
      <c r="E638" s="214"/>
      <c r="F638" s="224"/>
      <c r="G638" s="224"/>
      <c r="H638" s="224"/>
      <c r="I638" s="50" t="s">
        <v>55</v>
      </c>
      <c r="J638" s="64">
        <v>261</v>
      </c>
      <c r="K638" s="2" t="s">
        <v>58</v>
      </c>
      <c r="L638" s="16"/>
      <c r="M638" s="16">
        <v>427.56400000000002</v>
      </c>
      <c r="N638" s="16"/>
      <c r="O638" s="16">
        <v>1.7110000000000001</v>
      </c>
      <c r="P638" s="16">
        <v>0.57699999999999996</v>
      </c>
      <c r="Q638" s="11"/>
      <c r="R638" s="17">
        <f t="shared" si="40"/>
        <v>429.85200000000003</v>
      </c>
      <c r="S638" s="65"/>
    </row>
    <row r="639" spans="1:19" ht="31.5" x14ac:dyDescent="0.25">
      <c r="A639" s="285"/>
      <c r="B639" s="257"/>
      <c r="C639" s="264"/>
      <c r="D639" s="224"/>
      <c r="E639" s="214"/>
      <c r="F639" s="224"/>
      <c r="G639" s="224"/>
      <c r="H639" s="224"/>
      <c r="I639" s="50" t="s">
        <v>257</v>
      </c>
      <c r="J639" s="64">
        <v>261</v>
      </c>
      <c r="K639" s="2" t="s">
        <v>58</v>
      </c>
      <c r="L639" s="16"/>
      <c r="M639" s="16">
        <v>452.36399999999998</v>
      </c>
      <c r="N639" s="16"/>
      <c r="O639" s="16"/>
      <c r="P639" s="16"/>
      <c r="Q639" s="11"/>
      <c r="R639" s="17">
        <f t="shared" si="40"/>
        <v>452.36399999999998</v>
      </c>
      <c r="S639" s="65"/>
    </row>
    <row r="640" spans="1:19" x14ac:dyDescent="0.25">
      <c r="A640" s="285"/>
      <c r="B640" s="257"/>
      <c r="C640" s="264"/>
      <c r="D640" s="224"/>
      <c r="E640" s="214"/>
      <c r="F640" s="224"/>
      <c r="G640" s="224"/>
      <c r="H640" s="224"/>
      <c r="I640" s="50" t="s">
        <v>60</v>
      </c>
      <c r="J640" s="64">
        <v>261</v>
      </c>
      <c r="K640" s="2" t="s">
        <v>58</v>
      </c>
      <c r="L640" s="16"/>
      <c r="M640" s="16">
        <v>5.47</v>
      </c>
      <c r="N640" s="16"/>
      <c r="O640" s="16"/>
      <c r="P640" s="16"/>
      <c r="Q640" s="11"/>
      <c r="R640" s="17">
        <f t="shared" si="40"/>
        <v>5.47</v>
      </c>
      <c r="S640" s="65"/>
    </row>
    <row r="641" spans="1:19" x14ac:dyDescent="0.25">
      <c r="A641" s="285"/>
      <c r="B641" s="257"/>
      <c r="C641" s="264"/>
      <c r="D641" s="224"/>
      <c r="E641" s="214"/>
      <c r="F641" s="224"/>
      <c r="G641" s="224"/>
      <c r="H641" s="224"/>
      <c r="I641" s="50" t="s">
        <v>108</v>
      </c>
      <c r="J641" s="64">
        <v>261</v>
      </c>
      <c r="K641" s="2" t="s">
        <v>61</v>
      </c>
      <c r="L641" s="16"/>
      <c r="M641" s="16"/>
      <c r="N641" s="16">
        <v>11.896000000000001</v>
      </c>
      <c r="O641" s="16"/>
      <c r="P641" s="16"/>
      <c r="Q641" s="11"/>
      <c r="R641" s="17">
        <f t="shared" si="40"/>
        <v>11.896000000000001</v>
      </c>
      <c r="S641" s="65"/>
    </row>
    <row r="642" spans="1:19" x14ac:dyDescent="0.25">
      <c r="A642" s="285"/>
      <c r="B642" s="257"/>
      <c r="C642" s="264"/>
      <c r="D642" s="224"/>
      <c r="E642" s="214"/>
      <c r="F642" s="224"/>
      <c r="G642" s="224"/>
      <c r="H642" s="224"/>
      <c r="I642" s="50" t="s">
        <v>108</v>
      </c>
      <c r="J642" s="64">
        <v>261</v>
      </c>
      <c r="K642" s="2" t="s">
        <v>57</v>
      </c>
      <c r="L642" s="16"/>
      <c r="M642" s="16"/>
      <c r="N642" s="16">
        <v>115.602</v>
      </c>
      <c r="O642" s="16">
        <v>198.34</v>
      </c>
      <c r="P642" s="16">
        <v>282.173</v>
      </c>
      <c r="Q642" s="11"/>
      <c r="R642" s="17">
        <f t="shared" si="40"/>
        <v>596.11500000000001</v>
      </c>
      <c r="S642" s="65"/>
    </row>
    <row r="643" spans="1:19" x14ac:dyDescent="0.25">
      <c r="A643" s="285"/>
      <c r="B643" s="257"/>
      <c r="C643" s="264"/>
      <c r="D643" s="224"/>
      <c r="E643" s="214"/>
      <c r="F643" s="224"/>
      <c r="G643" s="224"/>
      <c r="H643" s="224"/>
      <c r="I643" s="50" t="s">
        <v>108</v>
      </c>
      <c r="J643" s="64">
        <v>261</v>
      </c>
      <c r="K643" s="2" t="s">
        <v>58</v>
      </c>
      <c r="L643" s="16"/>
      <c r="M643" s="16"/>
      <c r="N643" s="16">
        <v>915.12800000000004</v>
      </c>
      <c r="O643" s="16">
        <v>898.01</v>
      </c>
      <c r="P643" s="16">
        <v>950.85</v>
      </c>
      <c r="Q643" s="11"/>
      <c r="R643" s="17">
        <f t="shared" si="40"/>
        <v>2763.9879999999998</v>
      </c>
      <c r="S643" s="65"/>
    </row>
    <row r="644" spans="1:19" x14ac:dyDescent="0.25">
      <c r="A644" s="285"/>
      <c r="B644" s="257" t="s">
        <v>220</v>
      </c>
      <c r="C644" s="264"/>
      <c r="D644" s="224"/>
      <c r="E644" s="214"/>
      <c r="F644" s="224"/>
      <c r="G644" s="224"/>
      <c r="H644" s="224"/>
      <c r="I644" s="50" t="s">
        <v>55</v>
      </c>
      <c r="J644" s="64">
        <v>261</v>
      </c>
      <c r="K644" s="2" t="s">
        <v>61</v>
      </c>
      <c r="L644" s="16"/>
      <c r="M644" s="16">
        <v>19.962</v>
      </c>
      <c r="N644" s="16"/>
      <c r="O644" s="16"/>
      <c r="P644" s="11"/>
      <c r="Q644" s="11"/>
      <c r="R644" s="17">
        <f t="shared" si="40"/>
        <v>19.962</v>
      </c>
      <c r="S644" s="65"/>
    </row>
    <row r="645" spans="1:19" x14ac:dyDescent="0.25">
      <c r="A645" s="285"/>
      <c r="B645" s="257"/>
      <c r="C645" s="264"/>
      <c r="D645" s="224"/>
      <c r="E645" s="214"/>
      <c r="F645" s="224"/>
      <c r="G645" s="224"/>
      <c r="H645" s="224"/>
      <c r="I645" s="50" t="s">
        <v>55</v>
      </c>
      <c r="J645" s="64">
        <v>261</v>
      </c>
      <c r="K645" s="2" t="s">
        <v>57</v>
      </c>
      <c r="L645" s="16"/>
      <c r="M645" s="16">
        <v>96.438999999999993</v>
      </c>
      <c r="N645" s="16"/>
      <c r="O645" s="16"/>
      <c r="P645" s="16"/>
      <c r="Q645" s="11"/>
      <c r="R645" s="17">
        <f t="shared" si="40"/>
        <v>96.438999999999993</v>
      </c>
      <c r="S645" s="65"/>
    </row>
    <row r="646" spans="1:19" x14ac:dyDescent="0.25">
      <c r="A646" s="285"/>
      <c r="B646" s="257"/>
      <c r="C646" s="264"/>
      <c r="D646" s="224"/>
      <c r="E646" s="214"/>
      <c r="F646" s="224"/>
      <c r="G646" s="224"/>
      <c r="H646" s="224"/>
      <c r="I646" s="50" t="s">
        <v>55</v>
      </c>
      <c r="J646" s="64">
        <v>261</v>
      </c>
      <c r="K646" s="2" t="s">
        <v>58</v>
      </c>
      <c r="L646" s="16"/>
      <c r="M646" s="16">
        <v>435.745</v>
      </c>
      <c r="N646" s="16"/>
      <c r="O646" s="16">
        <v>1.7310000000000001</v>
      </c>
      <c r="P646" s="16">
        <v>0.6</v>
      </c>
      <c r="Q646" s="11"/>
      <c r="R646" s="17">
        <f t="shared" si="40"/>
        <v>438.07600000000002</v>
      </c>
      <c r="S646" s="65"/>
    </row>
    <row r="647" spans="1:19" ht="31.5" x14ac:dyDescent="0.25">
      <c r="A647" s="285"/>
      <c r="B647" s="257"/>
      <c r="C647" s="264"/>
      <c r="D647" s="224"/>
      <c r="E647" s="214"/>
      <c r="F647" s="224"/>
      <c r="G647" s="224"/>
      <c r="H647" s="224"/>
      <c r="I647" s="50" t="s">
        <v>257</v>
      </c>
      <c r="J647" s="64">
        <v>261</v>
      </c>
      <c r="K647" s="2" t="s">
        <v>58</v>
      </c>
      <c r="L647" s="16"/>
      <c r="M647" s="16">
        <v>631.25800000000004</v>
      </c>
      <c r="N647" s="16"/>
      <c r="O647" s="16"/>
      <c r="P647" s="16"/>
      <c r="Q647" s="11"/>
      <c r="R647" s="17">
        <f t="shared" si="40"/>
        <v>631.25800000000004</v>
      </c>
      <c r="S647" s="65"/>
    </row>
    <row r="648" spans="1:19" x14ac:dyDescent="0.25">
      <c r="A648" s="285"/>
      <c r="B648" s="257"/>
      <c r="C648" s="264"/>
      <c r="D648" s="224"/>
      <c r="E648" s="214"/>
      <c r="F648" s="224"/>
      <c r="G648" s="224"/>
      <c r="H648" s="224"/>
      <c r="I648" s="50" t="s">
        <v>60</v>
      </c>
      <c r="J648" s="64">
        <v>261</v>
      </c>
      <c r="K648" s="2" t="s">
        <v>58</v>
      </c>
      <c r="L648" s="16"/>
      <c r="M648" s="16">
        <v>4.415</v>
      </c>
      <c r="N648" s="16"/>
      <c r="O648" s="16"/>
      <c r="P648" s="16"/>
      <c r="Q648" s="11"/>
      <c r="R648" s="17">
        <f t="shared" si="40"/>
        <v>4.415</v>
      </c>
      <c r="S648" s="65"/>
    </row>
    <row r="649" spans="1:19" x14ac:dyDescent="0.25">
      <c r="A649" s="285"/>
      <c r="B649" s="257"/>
      <c r="C649" s="264"/>
      <c r="D649" s="224"/>
      <c r="E649" s="214"/>
      <c r="F649" s="224"/>
      <c r="G649" s="224"/>
      <c r="H649" s="224"/>
      <c r="I649" s="50" t="s">
        <v>108</v>
      </c>
      <c r="J649" s="64">
        <v>261</v>
      </c>
      <c r="K649" s="2" t="s">
        <v>61</v>
      </c>
      <c r="L649" s="16"/>
      <c r="M649" s="16"/>
      <c r="N649" s="16">
        <v>10</v>
      </c>
      <c r="O649" s="16"/>
      <c r="P649" s="16"/>
      <c r="Q649" s="11"/>
      <c r="R649" s="17">
        <f t="shared" si="40"/>
        <v>10</v>
      </c>
      <c r="S649" s="65"/>
    </row>
    <row r="650" spans="1:19" x14ac:dyDescent="0.25">
      <c r="A650" s="285"/>
      <c r="B650" s="257"/>
      <c r="C650" s="264"/>
      <c r="D650" s="224"/>
      <c r="E650" s="214"/>
      <c r="F650" s="224"/>
      <c r="G650" s="224"/>
      <c r="H650" s="224"/>
      <c r="I650" s="50" t="s">
        <v>108</v>
      </c>
      <c r="J650" s="64">
        <v>261</v>
      </c>
      <c r="K650" s="2" t="s">
        <v>57</v>
      </c>
      <c r="L650" s="16"/>
      <c r="M650" s="16"/>
      <c r="N650" s="16">
        <v>125.328</v>
      </c>
      <c r="O650" s="16">
        <v>203.57599999999999</v>
      </c>
      <c r="P650" s="16">
        <v>353.75900000000001</v>
      </c>
      <c r="Q650" s="11"/>
      <c r="R650" s="17">
        <f t="shared" si="40"/>
        <v>682.66300000000001</v>
      </c>
      <c r="S650" s="65"/>
    </row>
    <row r="651" spans="1:19" x14ac:dyDescent="0.25">
      <c r="A651" s="285"/>
      <c r="B651" s="257"/>
      <c r="C651" s="264"/>
      <c r="D651" s="224"/>
      <c r="E651" s="214"/>
      <c r="F651" s="224"/>
      <c r="G651" s="224"/>
      <c r="H651" s="224"/>
      <c r="I651" s="50" t="s">
        <v>108</v>
      </c>
      <c r="J651" s="64">
        <v>261</v>
      </c>
      <c r="K651" s="2" t="s">
        <v>58</v>
      </c>
      <c r="L651" s="16"/>
      <c r="M651" s="16"/>
      <c r="N651" s="16">
        <v>1232.7</v>
      </c>
      <c r="O651" s="16">
        <v>1213.9970000000001</v>
      </c>
      <c r="P651" s="16">
        <v>1202.356</v>
      </c>
      <c r="Q651" s="11"/>
      <c r="R651" s="17">
        <f t="shared" si="40"/>
        <v>3649.0529999999999</v>
      </c>
      <c r="S651" s="65"/>
    </row>
    <row r="652" spans="1:19" x14ac:dyDescent="0.25">
      <c r="A652" s="285"/>
      <c r="B652" s="257" t="s">
        <v>221</v>
      </c>
      <c r="C652" s="264"/>
      <c r="D652" s="224"/>
      <c r="E652" s="214"/>
      <c r="F652" s="224"/>
      <c r="G652" s="224"/>
      <c r="H652" s="224"/>
      <c r="I652" s="50" t="s">
        <v>55</v>
      </c>
      <c r="J652" s="64">
        <v>261</v>
      </c>
      <c r="K652" s="2" t="s">
        <v>61</v>
      </c>
      <c r="L652" s="16"/>
      <c r="M652" s="16">
        <v>26.85</v>
      </c>
      <c r="N652" s="16"/>
      <c r="O652" s="16"/>
      <c r="P652" s="16"/>
      <c r="Q652" s="11"/>
      <c r="R652" s="17">
        <f t="shared" si="40"/>
        <v>26.85</v>
      </c>
      <c r="S652" s="65"/>
    </row>
    <row r="653" spans="1:19" x14ac:dyDescent="0.25">
      <c r="A653" s="285"/>
      <c r="B653" s="257"/>
      <c r="C653" s="264"/>
      <c r="D653" s="224"/>
      <c r="E653" s="214"/>
      <c r="F653" s="224"/>
      <c r="G653" s="224"/>
      <c r="H653" s="224"/>
      <c r="I653" s="50" t="s">
        <v>55</v>
      </c>
      <c r="J653" s="64">
        <v>261</v>
      </c>
      <c r="K653" s="2" t="s">
        <v>57</v>
      </c>
      <c r="L653" s="16"/>
      <c r="M653" s="16">
        <v>85.777000000000001</v>
      </c>
      <c r="N653" s="16"/>
      <c r="O653" s="16">
        <v>1.847</v>
      </c>
      <c r="P653" s="16"/>
      <c r="Q653" s="11"/>
      <c r="R653" s="17">
        <f t="shared" si="40"/>
        <v>87.623999999999995</v>
      </c>
      <c r="S653" s="65"/>
    </row>
    <row r="654" spans="1:19" x14ac:dyDescent="0.25">
      <c r="A654" s="285"/>
      <c r="B654" s="257"/>
      <c r="C654" s="264"/>
      <c r="D654" s="224"/>
      <c r="E654" s="214"/>
      <c r="F654" s="224"/>
      <c r="G654" s="224"/>
      <c r="H654" s="224"/>
      <c r="I654" s="50" t="s">
        <v>55</v>
      </c>
      <c r="J654" s="64">
        <v>261</v>
      </c>
      <c r="K654" s="2" t="s">
        <v>58</v>
      </c>
      <c r="L654" s="16"/>
      <c r="M654" s="16">
        <v>375.22</v>
      </c>
      <c r="N654" s="16"/>
      <c r="O654" s="16">
        <v>0.46300000000000002</v>
      </c>
      <c r="P654" s="16">
        <v>0.53</v>
      </c>
      <c r="Q654" s="11"/>
      <c r="R654" s="17">
        <f t="shared" si="40"/>
        <v>376.21300000000002</v>
      </c>
      <c r="S654" s="65"/>
    </row>
    <row r="655" spans="1:19" ht="31.5" x14ac:dyDescent="0.25">
      <c r="A655" s="285"/>
      <c r="B655" s="257"/>
      <c r="C655" s="264"/>
      <c r="D655" s="224"/>
      <c r="E655" s="214"/>
      <c r="F655" s="224"/>
      <c r="G655" s="224"/>
      <c r="H655" s="224"/>
      <c r="I655" s="50" t="s">
        <v>257</v>
      </c>
      <c r="J655" s="64">
        <v>261</v>
      </c>
      <c r="K655" s="2" t="s">
        <v>58</v>
      </c>
      <c r="L655" s="16"/>
      <c r="M655" s="16">
        <v>364.98700000000002</v>
      </c>
      <c r="N655" s="16"/>
      <c r="O655" s="16"/>
      <c r="P655" s="16"/>
      <c r="Q655" s="11"/>
      <c r="R655" s="17">
        <f t="shared" si="40"/>
        <v>364.98700000000002</v>
      </c>
      <c r="S655" s="65"/>
    </row>
    <row r="656" spans="1:19" x14ac:dyDescent="0.25">
      <c r="A656" s="285"/>
      <c r="B656" s="257"/>
      <c r="C656" s="264"/>
      <c r="D656" s="224"/>
      <c r="E656" s="214"/>
      <c r="F656" s="224"/>
      <c r="G656" s="224"/>
      <c r="H656" s="224"/>
      <c r="I656" s="50" t="s">
        <v>60</v>
      </c>
      <c r="J656" s="64">
        <v>261</v>
      </c>
      <c r="K656" s="2" t="s">
        <v>58</v>
      </c>
      <c r="L656" s="16"/>
      <c r="M656" s="16">
        <v>1.992</v>
      </c>
      <c r="N656" s="16"/>
      <c r="O656" s="16"/>
      <c r="P656" s="16"/>
      <c r="Q656" s="11"/>
      <c r="R656" s="17">
        <f t="shared" si="40"/>
        <v>1.992</v>
      </c>
      <c r="S656" s="65"/>
    </row>
    <row r="657" spans="1:19" x14ac:dyDescent="0.25">
      <c r="A657" s="285"/>
      <c r="B657" s="257"/>
      <c r="C657" s="264"/>
      <c r="D657" s="224"/>
      <c r="E657" s="214"/>
      <c r="F657" s="224"/>
      <c r="G657" s="224"/>
      <c r="H657" s="224"/>
      <c r="I657" s="50" t="s">
        <v>108</v>
      </c>
      <c r="J657" s="64">
        <v>261</v>
      </c>
      <c r="K657" s="2" t="s">
        <v>57</v>
      </c>
      <c r="L657" s="16"/>
      <c r="M657" s="16"/>
      <c r="N657" s="16">
        <v>99.483999999999995</v>
      </c>
      <c r="O657" s="16">
        <v>163.02799999999999</v>
      </c>
      <c r="P657" s="16">
        <v>261.173</v>
      </c>
      <c r="Q657" s="11"/>
      <c r="R657" s="17">
        <f t="shared" si="40"/>
        <v>523.68499999999995</v>
      </c>
      <c r="S657" s="65"/>
    </row>
    <row r="658" spans="1:19" x14ac:dyDescent="0.25">
      <c r="A658" s="285"/>
      <c r="B658" s="257"/>
      <c r="C658" s="264"/>
      <c r="D658" s="224"/>
      <c r="E658" s="214"/>
      <c r="F658" s="224"/>
      <c r="G658" s="224"/>
      <c r="H658" s="224"/>
      <c r="I658" s="50" t="s">
        <v>108</v>
      </c>
      <c r="J658" s="64">
        <v>261</v>
      </c>
      <c r="K658" s="2" t="s">
        <v>58</v>
      </c>
      <c r="L658" s="16"/>
      <c r="M658" s="16"/>
      <c r="N658" s="16">
        <v>876.51</v>
      </c>
      <c r="O658" s="16">
        <v>846.61900000000003</v>
      </c>
      <c r="P658" s="16">
        <v>835.87300000000005</v>
      </c>
      <c r="Q658" s="11"/>
      <c r="R658" s="17">
        <f t="shared" si="40"/>
        <v>2559.002</v>
      </c>
      <c r="S658" s="65"/>
    </row>
    <row r="659" spans="1:19" x14ac:dyDescent="0.25">
      <c r="A659" s="285"/>
      <c r="B659" s="257" t="s">
        <v>222</v>
      </c>
      <c r="C659" s="264"/>
      <c r="D659" s="224"/>
      <c r="E659" s="214"/>
      <c r="F659" s="224"/>
      <c r="G659" s="224"/>
      <c r="H659" s="224"/>
      <c r="I659" s="50" t="s">
        <v>55</v>
      </c>
      <c r="J659" s="64">
        <v>261</v>
      </c>
      <c r="K659" s="2" t="s">
        <v>61</v>
      </c>
      <c r="L659" s="16"/>
      <c r="M659" s="16">
        <v>14.5</v>
      </c>
      <c r="N659" s="16"/>
      <c r="O659" s="16"/>
      <c r="P659" s="16"/>
      <c r="Q659" s="11"/>
      <c r="R659" s="17">
        <f t="shared" si="40"/>
        <v>14.5</v>
      </c>
      <c r="S659" s="65"/>
    </row>
    <row r="660" spans="1:19" x14ac:dyDescent="0.25">
      <c r="A660" s="285"/>
      <c r="B660" s="257"/>
      <c r="C660" s="264"/>
      <c r="D660" s="224"/>
      <c r="E660" s="214"/>
      <c r="F660" s="224"/>
      <c r="G660" s="224"/>
      <c r="H660" s="224"/>
      <c r="I660" s="50" t="s">
        <v>55</v>
      </c>
      <c r="J660" s="64">
        <v>261</v>
      </c>
      <c r="K660" s="2" t="s">
        <v>57</v>
      </c>
      <c r="L660" s="16"/>
      <c r="M660" s="16">
        <v>54.6</v>
      </c>
      <c r="N660" s="16"/>
      <c r="O660" s="16">
        <v>2.855</v>
      </c>
      <c r="P660" s="16"/>
      <c r="Q660" s="11"/>
      <c r="R660" s="17">
        <f t="shared" si="40"/>
        <v>57.454999999999998</v>
      </c>
      <c r="S660" s="65"/>
    </row>
    <row r="661" spans="1:19" x14ac:dyDescent="0.25">
      <c r="A661" s="285"/>
      <c r="B661" s="257"/>
      <c r="C661" s="264"/>
      <c r="D661" s="224"/>
      <c r="E661" s="214"/>
      <c r="F661" s="224"/>
      <c r="G661" s="224"/>
      <c r="H661" s="224"/>
      <c r="I661" s="50" t="s">
        <v>55</v>
      </c>
      <c r="J661" s="64">
        <v>261</v>
      </c>
      <c r="K661" s="2" t="s">
        <v>58</v>
      </c>
      <c r="L661" s="16"/>
      <c r="M661" s="16">
        <v>661.97799999999995</v>
      </c>
      <c r="N661" s="16"/>
      <c r="O661" s="16">
        <v>3.3759999999999999</v>
      </c>
      <c r="P661" s="16">
        <v>0.98899999999999999</v>
      </c>
      <c r="Q661" s="11"/>
      <c r="R661" s="17">
        <f t="shared" si="40"/>
        <v>666.34299999999996</v>
      </c>
      <c r="S661" s="65"/>
    </row>
    <row r="662" spans="1:19" ht="31.5" x14ac:dyDescent="0.25">
      <c r="A662" s="285"/>
      <c r="B662" s="257"/>
      <c r="C662" s="264"/>
      <c r="D662" s="224"/>
      <c r="E662" s="214"/>
      <c r="F662" s="224"/>
      <c r="G662" s="224"/>
      <c r="H662" s="224"/>
      <c r="I662" s="50" t="s">
        <v>257</v>
      </c>
      <c r="J662" s="64">
        <v>261</v>
      </c>
      <c r="K662" s="2" t="s">
        <v>58</v>
      </c>
      <c r="L662" s="16"/>
      <c r="M662" s="16">
        <v>530.00300000000004</v>
      </c>
      <c r="N662" s="16"/>
      <c r="O662" s="16"/>
      <c r="P662" s="16"/>
      <c r="Q662" s="11"/>
      <c r="R662" s="17">
        <f t="shared" si="40"/>
        <v>530.00300000000004</v>
      </c>
      <c r="S662" s="65"/>
    </row>
    <row r="663" spans="1:19" x14ac:dyDescent="0.25">
      <c r="A663" s="285"/>
      <c r="B663" s="257"/>
      <c r="C663" s="264"/>
      <c r="D663" s="224"/>
      <c r="E663" s="214"/>
      <c r="F663" s="224"/>
      <c r="G663" s="224"/>
      <c r="H663" s="224"/>
      <c r="I663" s="50" t="s">
        <v>60</v>
      </c>
      <c r="J663" s="64">
        <v>261</v>
      </c>
      <c r="K663" s="2" t="s">
        <v>58</v>
      </c>
      <c r="L663" s="16"/>
      <c r="M663" s="16">
        <v>12.115</v>
      </c>
      <c r="N663" s="16"/>
      <c r="O663" s="16"/>
      <c r="P663" s="16"/>
      <c r="Q663" s="11"/>
      <c r="R663" s="17">
        <f t="shared" si="40"/>
        <v>12.115</v>
      </c>
      <c r="S663" s="65"/>
    </row>
    <row r="664" spans="1:19" x14ac:dyDescent="0.25">
      <c r="A664" s="285"/>
      <c r="B664" s="257"/>
      <c r="C664" s="264"/>
      <c r="D664" s="224"/>
      <c r="E664" s="214"/>
      <c r="F664" s="224"/>
      <c r="G664" s="224"/>
      <c r="H664" s="224"/>
      <c r="I664" s="50" t="s">
        <v>108</v>
      </c>
      <c r="J664" s="64">
        <v>261</v>
      </c>
      <c r="K664" s="2" t="s">
        <v>57</v>
      </c>
      <c r="L664" s="16"/>
      <c r="M664" s="16"/>
      <c r="N664" s="16">
        <v>182.2</v>
      </c>
      <c r="O664" s="16">
        <v>307.66800000000001</v>
      </c>
      <c r="P664" s="16">
        <v>423.67200000000003</v>
      </c>
      <c r="Q664" s="11"/>
      <c r="R664" s="17">
        <f t="shared" si="40"/>
        <v>913.54</v>
      </c>
      <c r="S664" s="65"/>
    </row>
    <row r="665" spans="1:19" x14ac:dyDescent="0.25">
      <c r="A665" s="285"/>
      <c r="B665" s="257"/>
      <c r="C665" s="264"/>
      <c r="D665" s="224"/>
      <c r="E665" s="214"/>
      <c r="F665" s="224"/>
      <c r="G665" s="224"/>
      <c r="H665" s="224"/>
      <c r="I665" s="50" t="s">
        <v>108</v>
      </c>
      <c r="J665" s="64">
        <v>261</v>
      </c>
      <c r="K665" s="2" t="s">
        <v>58</v>
      </c>
      <c r="L665" s="16"/>
      <c r="M665" s="16"/>
      <c r="N665" s="16">
        <v>1384.1489999999999</v>
      </c>
      <c r="O665" s="16">
        <v>1368.662</v>
      </c>
      <c r="P665" s="16">
        <v>1144.0519999999999</v>
      </c>
      <c r="Q665" s="11"/>
      <c r="R665" s="17">
        <f t="shared" si="40"/>
        <v>3896.8629999999994</v>
      </c>
      <c r="S665" s="65"/>
    </row>
    <row r="666" spans="1:19" x14ac:dyDescent="0.25">
      <c r="A666" s="285"/>
      <c r="B666" s="207" t="s">
        <v>223</v>
      </c>
      <c r="C666" s="264"/>
      <c r="D666" s="224"/>
      <c r="E666" s="214"/>
      <c r="F666" s="224"/>
      <c r="G666" s="224"/>
      <c r="H666" s="224"/>
      <c r="I666" s="50" t="s">
        <v>55</v>
      </c>
      <c r="J666" s="64">
        <v>261</v>
      </c>
      <c r="K666" s="2" t="s">
        <v>61</v>
      </c>
      <c r="L666" s="16"/>
      <c r="M666" s="16">
        <v>16.195</v>
      </c>
      <c r="N666" s="16"/>
      <c r="O666" s="16"/>
      <c r="P666" s="16"/>
      <c r="Q666" s="11"/>
      <c r="R666" s="17">
        <f t="shared" si="40"/>
        <v>16.195</v>
      </c>
      <c r="S666" s="65"/>
    </row>
    <row r="667" spans="1:19" x14ac:dyDescent="0.25">
      <c r="A667" s="285"/>
      <c r="B667" s="208"/>
      <c r="C667" s="264"/>
      <c r="D667" s="224"/>
      <c r="E667" s="214"/>
      <c r="F667" s="224"/>
      <c r="G667" s="224"/>
      <c r="H667" s="224"/>
      <c r="I667" s="50" t="s">
        <v>55</v>
      </c>
      <c r="J667" s="64">
        <v>261</v>
      </c>
      <c r="K667" s="2" t="s">
        <v>57</v>
      </c>
      <c r="L667" s="16"/>
      <c r="M667" s="16">
        <v>75.658000000000001</v>
      </c>
      <c r="N667" s="16"/>
      <c r="O667" s="16">
        <v>2.258</v>
      </c>
      <c r="P667" s="16"/>
      <c r="Q667" s="11"/>
      <c r="R667" s="17">
        <f t="shared" si="40"/>
        <v>77.915999999999997</v>
      </c>
      <c r="S667" s="65"/>
    </row>
    <row r="668" spans="1:19" x14ac:dyDescent="0.25">
      <c r="A668" s="285"/>
      <c r="B668" s="208"/>
      <c r="C668" s="264"/>
      <c r="D668" s="224"/>
      <c r="E668" s="214"/>
      <c r="F668" s="224"/>
      <c r="G668" s="224"/>
      <c r="H668" s="224"/>
      <c r="I668" s="50" t="s">
        <v>55</v>
      </c>
      <c r="J668" s="64">
        <v>261</v>
      </c>
      <c r="K668" s="2" t="s">
        <v>58</v>
      </c>
      <c r="L668" s="16"/>
      <c r="M668" s="16">
        <v>342.94799999999998</v>
      </c>
      <c r="N668" s="16"/>
      <c r="O668" s="16">
        <v>0.57899999999999996</v>
      </c>
      <c r="P668" s="16">
        <v>0.55800000000000005</v>
      </c>
      <c r="Q668" s="11"/>
      <c r="R668" s="17">
        <f t="shared" si="40"/>
        <v>344.08499999999998</v>
      </c>
      <c r="S668" s="65"/>
    </row>
    <row r="669" spans="1:19" ht="31.5" x14ac:dyDescent="0.25">
      <c r="A669" s="285"/>
      <c r="B669" s="208"/>
      <c r="C669" s="264"/>
      <c r="D669" s="224"/>
      <c r="E669" s="214"/>
      <c r="F669" s="224"/>
      <c r="G669" s="224"/>
      <c r="H669" s="224"/>
      <c r="I669" s="50" t="s">
        <v>257</v>
      </c>
      <c r="J669" s="64">
        <v>261</v>
      </c>
      <c r="K669" s="2" t="s">
        <v>58</v>
      </c>
      <c r="L669" s="16"/>
      <c r="M669" s="16">
        <v>419.863</v>
      </c>
      <c r="N669" s="16"/>
      <c r="O669" s="16"/>
      <c r="P669" s="16"/>
      <c r="Q669" s="11"/>
      <c r="R669" s="17">
        <f t="shared" si="40"/>
        <v>419.863</v>
      </c>
      <c r="S669" s="65"/>
    </row>
    <row r="670" spans="1:19" x14ac:dyDescent="0.25">
      <c r="A670" s="285"/>
      <c r="B670" s="208"/>
      <c r="C670" s="264"/>
      <c r="D670" s="224"/>
      <c r="E670" s="214"/>
      <c r="F670" s="224"/>
      <c r="G670" s="224"/>
      <c r="H670" s="224"/>
      <c r="I670" s="50" t="s">
        <v>60</v>
      </c>
      <c r="J670" s="64">
        <v>261</v>
      </c>
      <c r="K670" s="2" t="s">
        <v>58</v>
      </c>
      <c r="L670" s="16"/>
      <c r="M670" s="16">
        <v>4.7640000000000002</v>
      </c>
      <c r="N670" s="16"/>
      <c r="O670" s="16"/>
      <c r="P670" s="16"/>
      <c r="Q670" s="11"/>
      <c r="R670" s="17">
        <f t="shared" si="40"/>
        <v>4.7640000000000002</v>
      </c>
      <c r="S670" s="65"/>
    </row>
    <row r="671" spans="1:19" x14ac:dyDescent="0.25">
      <c r="A671" s="285"/>
      <c r="B671" s="208"/>
      <c r="C671" s="264"/>
      <c r="D671" s="224"/>
      <c r="E671" s="214"/>
      <c r="F671" s="224"/>
      <c r="G671" s="224"/>
      <c r="H671" s="224"/>
      <c r="I671" s="50" t="s">
        <v>108</v>
      </c>
      <c r="J671" s="64">
        <v>261</v>
      </c>
      <c r="K671" s="2" t="s">
        <v>57</v>
      </c>
      <c r="L671" s="16"/>
      <c r="M671" s="16"/>
      <c r="N671" s="16">
        <v>109.21599999999999</v>
      </c>
      <c r="O671" s="16">
        <v>164.77</v>
      </c>
      <c r="P671" s="16">
        <v>269.81299999999999</v>
      </c>
      <c r="Q671" s="11"/>
      <c r="R671" s="17">
        <f t="shared" si="40"/>
        <v>543.79899999999998</v>
      </c>
      <c r="S671" s="65"/>
    </row>
    <row r="672" spans="1:19" x14ac:dyDescent="0.25">
      <c r="A672" s="285"/>
      <c r="B672" s="208"/>
      <c r="C672" s="264"/>
      <c r="D672" s="224"/>
      <c r="E672" s="214"/>
      <c r="F672" s="224"/>
      <c r="G672" s="224"/>
      <c r="H672" s="224"/>
      <c r="I672" s="50" t="s">
        <v>108</v>
      </c>
      <c r="J672" s="64">
        <v>261</v>
      </c>
      <c r="K672" s="2" t="s">
        <v>58</v>
      </c>
      <c r="L672" s="16"/>
      <c r="M672" s="16"/>
      <c r="N672" s="16">
        <v>859.59</v>
      </c>
      <c r="O672" s="16">
        <v>849.80700000000002</v>
      </c>
      <c r="P672" s="16">
        <v>967.60199999999998</v>
      </c>
      <c r="Q672" s="11"/>
      <c r="R672" s="17">
        <f t="shared" si="40"/>
        <v>2676.9989999999998</v>
      </c>
      <c r="S672" s="65"/>
    </row>
    <row r="673" spans="1:19" x14ac:dyDescent="0.25">
      <c r="A673" s="285"/>
      <c r="B673" s="257" t="s">
        <v>330</v>
      </c>
      <c r="C673" s="264"/>
      <c r="D673" s="224"/>
      <c r="E673" s="214"/>
      <c r="F673" s="224"/>
      <c r="G673" s="224"/>
      <c r="H673" s="224"/>
      <c r="I673" s="64" t="s">
        <v>55</v>
      </c>
      <c r="J673" s="64">
        <v>261</v>
      </c>
      <c r="K673" s="2" t="s">
        <v>61</v>
      </c>
      <c r="L673" s="16"/>
      <c r="M673" s="16">
        <v>25.542999999999999</v>
      </c>
      <c r="N673" s="16"/>
      <c r="O673" s="16"/>
      <c r="P673" s="16"/>
      <c r="Q673" s="11"/>
      <c r="R673" s="17">
        <f t="shared" ref="R673:R680" si="41">SUM(L673:Q673)</f>
        <v>25.542999999999999</v>
      </c>
      <c r="S673" s="65"/>
    </row>
    <row r="674" spans="1:19" x14ac:dyDescent="0.25">
      <c r="A674" s="285"/>
      <c r="B674" s="257"/>
      <c r="C674" s="264"/>
      <c r="D674" s="224"/>
      <c r="E674" s="214"/>
      <c r="F674" s="224"/>
      <c r="G674" s="224"/>
      <c r="H674" s="224"/>
      <c r="I674" s="64" t="s">
        <v>56</v>
      </c>
      <c r="J674" s="64">
        <v>261</v>
      </c>
      <c r="K674" s="2" t="s">
        <v>61</v>
      </c>
      <c r="L674" s="16"/>
      <c r="M674" s="16"/>
      <c r="N674" s="16">
        <v>8.2010000000000005</v>
      </c>
      <c r="O674" s="16"/>
      <c r="P674" s="16"/>
      <c r="Q674" s="11"/>
      <c r="R674" s="17">
        <f t="shared" si="41"/>
        <v>8.2010000000000005</v>
      </c>
      <c r="S674" s="65"/>
    </row>
    <row r="675" spans="1:19" x14ac:dyDescent="0.25">
      <c r="A675" s="285"/>
      <c r="B675" s="257"/>
      <c r="C675" s="264"/>
      <c r="D675" s="224"/>
      <c r="E675" s="214"/>
      <c r="F675" s="224"/>
      <c r="G675" s="224"/>
      <c r="H675" s="224"/>
      <c r="I675" s="64" t="s">
        <v>55</v>
      </c>
      <c r="J675" s="64">
        <v>261</v>
      </c>
      <c r="K675" s="2" t="s">
        <v>57</v>
      </c>
      <c r="L675" s="16"/>
      <c r="M675" s="16">
        <v>75.355000000000004</v>
      </c>
      <c r="N675" s="16"/>
      <c r="O675" s="16"/>
      <c r="P675" s="16"/>
      <c r="Q675" s="11"/>
      <c r="R675" s="17">
        <f t="shared" si="41"/>
        <v>75.355000000000004</v>
      </c>
      <c r="S675" s="65"/>
    </row>
    <row r="676" spans="1:19" x14ac:dyDescent="0.25">
      <c r="A676" s="285"/>
      <c r="B676" s="257"/>
      <c r="C676" s="264"/>
      <c r="D676" s="224"/>
      <c r="E676" s="214"/>
      <c r="F676" s="224"/>
      <c r="G676" s="224"/>
      <c r="H676" s="224"/>
      <c r="I676" s="64" t="s">
        <v>56</v>
      </c>
      <c r="J676" s="64">
        <v>261</v>
      </c>
      <c r="K676" s="2" t="s">
        <v>57</v>
      </c>
      <c r="L676" s="16"/>
      <c r="M676" s="16"/>
      <c r="N676" s="16">
        <v>91.116</v>
      </c>
      <c r="O676" s="16">
        <v>162.13999999999999</v>
      </c>
      <c r="P676" s="16">
        <v>269.75400000000002</v>
      </c>
      <c r="Q676" s="11"/>
      <c r="R676" s="17">
        <f t="shared" si="41"/>
        <v>523.01</v>
      </c>
      <c r="S676" s="65"/>
    </row>
    <row r="677" spans="1:19" x14ac:dyDescent="0.25">
      <c r="A677" s="285"/>
      <c r="B677" s="257"/>
      <c r="C677" s="264"/>
      <c r="D677" s="224"/>
      <c r="E677" s="214"/>
      <c r="F677" s="224"/>
      <c r="G677" s="224"/>
      <c r="H677" s="224"/>
      <c r="I677" s="64" t="s">
        <v>55</v>
      </c>
      <c r="J677" s="64">
        <v>261</v>
      </c>
      <c r="K677" s="2" t="s">
        <v>58</v>
      </c>
      <c r="L677" s="16"/>
      <c r="M677" s="16">
        <v>402.85899999999998</v>
      </c>
      <c r="N677" s="16"/>
      <c r="O677" s="16">
        <v>0.60199999999999998</v>
      </c>
      <c r="P677" s="16">
        <v>0.66100000000000003</v>
      </c>
      <c r="Q677" s="11"/>
      <c r="R677" s="17">
        <f t="shared" si="41"/>
        <v>404.12199999999996</v>
      </c>
      <c r="S677" s="65"/>
    </row>
    <row r="678" spans="1:19" ht="31.5" x14ac:dyDescent="0.25">
      <c r="A678" s="285"/>
      <c r="B678" s="257"/>
      <c r="C678" s="264"/>
      <c r="D678" s="224"/>
      <c r="E678" s="214"/>
      <c r="F678" s="224"/>
      <c r="G678" s="224"/>
      <c r="H678" s="224"/>
      <c r="I678" s="64" t="s">
        <v>257</v>
      </c>
      <c r="J678" s="64">
        <v>261</v>
      </c>
      <c r="K678" s="2" t="s">
        <v>58</v>
      </c>
      <c r="L678" s="16"/>
      <c r="M678" s="16">
        <v>471.55599999999998</v>
      </c>
      <c r="N678" s="16"/>
      <c r="O678" s="16"/>
      <c r="P678" s="16"/>
      <c r="Q678" s="11"/>
      <c r="R678" s="17">
        <f t="shared" si="41"/>
        <v>471.55599999999998</v>
      </c>
      <c r="S678" s="65"/>
    </row>
    <row r="679" spans="1:19" x14ac:dyDescent="0.25">
      <c r="A679" s="285"/>
      <c r="B679" s="257"/>
      <c r="C679" s="264"/>
      <c r="D679" s="224"/>
      <c r="E679" s="214"/>
      <c r="F679" s="224"/>
      <c r="G679" s="224"/>
      <c r="H679" s="224"/>
      <c r="I679" s="64" t="s">
        <v>60</v>
      </c>
      <c r="J679" s="64">
        <v>261</v>
      </c>
      <c r="K679" s="2" t="s">
        <v>58</v>
      </c>
      <c r="L679" s="16"/>
      <c r="M679" s="16">
        <v>6.99</v>
      </c>
      <c r="N679" s="16"/>
      <c r="O679" s="16"/>
      <c r="P679" s="16"/>
      <c r="Q679" s="11"/>
      <c r="R679" s="17">
        <f t="shared" si="41"/>
        <v>6.99</v>
      </c>
      <c r="S679" s="65"/>
    </row>
    <row r="680" spans="1:19" x14ac:dyDescent="0.25">
      <c r="A680" s="285"/>
      <c r="B680" s="257"/>
      <c r="C680" s="264"/>
      <c r="D680" s="224"/>
      <c r="E680" s="214"/>
      <c r="F680" s="224"/>
      <c r="G680" s="224"/>
      <c r="H680" s="224"/>
      <c r="I680" s="64" t="s">
        <v>56</v>
      </c>
      <c r="J680" s="64">
        <v>261</v>
      </c>
      <c r="K680" s="2" t="s">
        <v>58</v>
      </c>
      <c r="L680" s="16"/>
      <c r="M680" s="16"/>
      <c r="N680" s="16">
        <v>1037.615</v>
      </c>
      <c r="O680" s="16">
        <v>1042.421</v>
      </c>
      <c r="P680" s="16">
        <v>1051.104</v>
      </c>
      <c r="Q680" s="11"/>
      <c r="R680" s="17">
        <f t="shared" si="41"/>
        <v>3131.1400000000003</v>
      </c>
      <c r="S680" s="65"/>
    </row>
    <row r="681" spans="1:19" x14ac:dyDescent="0.25">
      <c r="A681" s="285"/>
      <c r="B681" s="207" t="s">
        <v>329</v>
      </c>
      <c r="C681" s="264"/>
      <c r="D681" s="224"/>
      <c r="E681" s="214"/>
      <c r="F681" s="224"/>
      <c r="G681" s="224"/>
      <c r="H681" s="224"/>
      <c r="I681" s="50" t="s">
        <v>55</v>
      </c>
      <c r="J681" s="64">
        <v>261</v>
      </c>
      <c r="K681" s="2" t="s">
        <v>61</v>
      </c>
      <c r="L681" s="16"/>
      <c r="M681" s="16">
        <v>12.116</v>
      </c>
      <c r="N681" s="16"/>
      <c r="O681" s="16"/>
      <c r="P681" s="16"/>
      <c r="Q681" s="11"/>
      <c r="R681" s="17">
        <f t="shared" si="40"/>
        <v>12.116</v>
      </c>
      <c r="S681" s="65"/>
    </row>
    <row r="682" spans="1:19" x14ac:dyDescent="0.25">
      <c r="A682" s="285"/>
      <c r="B682" s="208"/>
      <c r="C682" s="264"/>
      <c r="D682" s="224"/>
      <c r="E682" s="214"/>
      <c r="F682" s="224"/>
      <c r="G682" s="224"/>
      <c r="H682" s="224"/>
      <c r="I682" s="50" t="s">
        <v>55</v>
      </c>
      <c r="J682" s="64">
        <v>261</v>
      </c>
      <c r="K682" s="2" t="s">
        <v>57</v>
      </c>
      <c r="L682" s="16"/>
      <c r="M682" s="16">
        <v>67.266000000000005</v>
      </c>
      <c r="N682" s="16"/>
      <c r="O682" s="16">
        <v>1.4970000000000001</v>
      </c>
      <c r="P682" s="16"/>
      <c r="Q682" s="11"/>
      <c r="R682" s="17">
        <f t="shared" ref="R682:R688" si="42">SUM(L682:Q682)</f>
        <v>68.763000000000005</v>
      </c>
      <c r="S682" s="65"/>
    </row>
    <row r="683" spans="1:19" x14ac:dyDescent="0.25">
      <c r="A683" s="285"/>
      <c r="B683" s="208"/>
      <c r="C683" s="264"/>
      <c r="D683" s="224"/>
      <c r="E683" s="214"/>
      <c r="F683" s="224"/>
      <c r="G683" s="224"/>
      <c r="H683" s="224"/>
      <c r="I683" s="50" t="s">
        <v>55</v>
      </c>
      <c r="J683" s="64">
        <v>261</v>
      </c>
      <c r="K683" s="2" t="s">
        <v>58</v>
      </c>
      <c r="L683" s="16"/>
      <c r="M683" s="16">
        <v>325.00700000000001</v>
      </c>
      <c r="N683" s="16"/>
      <c r="O683" s="16">
        <v>1.754</v>
      </c>
      <c r="P683" s="16">
        <v>0.60499999999999998</v>
      </c>
      <c r="Q683" s="11"/>
      <c r="R683" s="17">
        <f t="shared" si="42"/>
        <v>327.36600000000004</v>
      </c>
      <c r="S683" s="65"/>
    </row>
    <row r="684" spans="1:19" x14ac:dyDescent="0.25">
      <c r="A684" s="285"/>
      <c r="B684" s="208"/>
      <c r="C684" s="264"/>
      <c r="D684" s="224"/>
      <c r="E684" s="214"/>
      <c r="F684" s="224"/>
      <c r="G684" s="224"/>
      <c r="H684" s="224"/>
      <c r="I684" s="50" t="s">
        <v>108</v>
      </c>
      <c r="J684" s="64">
        <v>261</v>
      </c>
      <c r="K684" s="2" t="s">
        <v>58</v>
      </c>
      <c r="L684" s="16"/>
      <c r="M684" s="16"/>
      <c r="N684" s="16">
        <v>754.15300000000002</v>
      </c>
      <c r="O684" s="16">
        <v>746.23099999999999</v>
      </c>
      <c r="P684" s="16">
        <v>789.55600000000004</v>
      </c>
      <c r="Q684" s="11"/>
      <c r="R684" s="17">
        <f t="shared" si="42"/>
        <v>2289.94</v>
      </c>
      <c r="S684" s="65"/>
    </row>
    <row r="685" spans="1:19" ht="31.5" x14ac:dyDescent="0.25">
      <c r="A685" s="285"/>
      <c r="B685" s="208"/>
      <c r="C685" s="264"/>
      <c r="D685" s="224"/>
      <c r="E685" s="214"/>
      <c r="F685" s="224"/>
      <c r="G685" s="224"/>
      <c r="H685" s="224"/>
      <c r="I685" s="50" t="s">
        <v>257</v>
      </c>
      <c r="J685" s="64">
        <v>261</v>
      </c>
      <c r="K685" s="2" t="s">
        <v>58</v>
      </c>
      <c r="L685" s="16"/>
      <c r="M685" s="16">
        <v>353.834</v>
      </c>
      <c r="N685" s="16"/>
      <c r="O685" s="16"/>
      <c r="P685" s="16"/>
      <c r="Q685" s="11"/>
      <c r="R685" s="17">
        <f t="shared" si="42"/>
        <v>353.834</v>
      </c>
      <c r="S685" s="65"/>
    </row>
    <row r="686" spans="1:19" x14ac:dyDescent="0.25">
      <c r="A686" s="285"/>
      <c r="B686" s="208"/>
      <c r="C686" s="264"/>
      <c r="D686" s="224"/>
      <c r="E686" s="214"/>
      <c r="F686" s="224"/>
      <c r="G686" s="224"/>
      <c r="H686" s="224"/>
      <c r="I686" s="50" t="s">
        <v>60</v>
      </c>
      <c r="J686" s="64">
        <v>261</v>
      </c>
      <c r="K686" s="2" t="s">
        <v>58</v>
      </c>
      <c r="L686" s="16"/>
      <c r="M686" s="16">
        <v>9.8350000000000009</v>
      </c>
      <c r="N686" s="16"/>
      <c r="O686" s="16"/>
      <c r="P686" s="16"/>
      <c r="Q686" s="11"/>
      <c r="R686" s="17">
        <f t="shared" si="42"/>
        <v>9.8350000000000009</v>
      </c>
      <c r="S686" s="65"/>
    </row>
    <row r="687" spans="1:19" x14ac:dyDescent="0.25">
      <c r="A687" s="285"/>
      <c r="B687" s="208"/>
      <c r="C687" s="264"/>
      <c r="D687" s="225"/>
      <c r="E687" s="231"/>
      <c r="F687" s="225"/>
      <c r="G687" s="225"/>
      <c r="H687" s="225"/>
      <c r="I687" s="50" t="s">
        <v>108</v>
      </c>
      <c r="J687" s="64">
        <v>261</v>
      </c>
      <c r="K687" s="2" t="s">
        <v>57</v>
      </c>
      <c r="L687" s="16"/>
      <c r="M687" s="16"/>
      <c r="N687" s="16">
        <v>104.53400000000001</v>
      </c>
      <c r="O687" s="16">
        <v>178.76300000000001</v>
      </c>
      <c r="P687" s="16">
        <v>247.09299999999999</v>
      </c>
      <c r="Q687" s="11"/>
      <c r="R687" s="17">
        <f t="shared" si="42"/>
        <v>530.39</v>
      </c>
      <c r="S687" s="65"/>
    </row>
    <row r="688" spans="1:19" x14ac:dyDescent="0.25">
      <c r="A688" s="268">
        <v>10</v>
      </c>
      <c r="B688" s="269"/>
      <c r="C688" s="273" t="s">
        <v>91</v>
      </c>
      <c r="D688" s="274"/>
      <c r="E688" s="274"/>
      <c r="F688" s="274"/>
      <c r="G688" s="274"/>
      <c r="H688" s="274"/>
      <c r="I688" s="50"/>
      <c r="J688" s="64"/>
      <c r="K688" s="2"/>
      <c r="L688" s="16">
        <f>SUM(L614:L681)</f>
        <v>0</v>
      </c>
      <c r="M688" s="11">
        <f>SUM(M614:M687)</f>
        <v>9399.223</v>
      </c>
      <c r="N688" s="11">
        <f>SUM(N614:N687)</f>
        <v>10325.19</v>
      </c>
      <c r="O688" s="11">
        <f t="shared" ref="O688" si="43">SUM(O614:O687)</f>
        <v>10963.502</v>
      </c>
      <c r="P688" s="11">
        <f>SUM(P614:P687)</f>
        <v>11876.134000000002</v>
      </c>
      <c r="Q688" s="11">
        <f>SUM(Q614:Q687)</f>
        <v>0</v>
      </c>
      <c r="R688" s="17">
        <f t="shared" si="42"/>
        <v>42564.048999999999</v>
      </c>
      <c r="S688" s="65"/>
    </row>
    <row r="689" spans="1:19" x14ac:dyDescent="0.25">
      <c r="A689" s="18"/>
      <c r="B689" s="74" t="s">
        <v>333</v>
      </c>
      <c r="C689" s="228" t="s">
        <v>109</v>
      </c>
      <c r="D689" s="229"/>
      <c r="E689" s="229"/>
      <c r="F689" s="229"/>
      <c r="G689" s="229"/>
      <c r="H689" s="229"/>
      <c r="I689" s="230"/>
      <c r="J689" s="65"/>
      <c r="K689" s="21"/>
      <c r="L689" s="11" t="e">
        <f>L381+L383+L386+#REF!+L688</f>
        <v>#REF!</v>
      </c>
      <c r="M689" s="11">
        <f t="shared" ref="M689:R689" si="44">M381+M383+M386+M688+M452+M613</f>
        <v>9399.223</v>
      </c>
      <c r="N689" s="11">
        <f t="shared" si="44"/>
        <v>13194.8428</v>
      </c>
      <c r="O689" s="11">
        <f t="shared" si="44"/>
        <v>14185.4252</v>
      </c>
      <c r="P689" s="11">
        <f t="shared" si="44"/>
        <v>15954.782400000002</v>
      </c>
      <c r="Q689" s="11">
        <f t="shared" si="44"/>
        <v>552.5809999999999</v>
      </c>
      <c r="R689" s="11">
        <f t="shared" si="44"/>
        <v>53286.854400000004</v>
      </c>
      <c r="S689" s="65"/>
    </row>
    <row r="690" spans="1:19" x14ac:dyDescent="0.25">
      <c r="A690" s="270" t="s">
        <v>114</v>
      </c>
      <c r="B690" s="271">
        <v>11</v>
      </c>
      <c r="C690" s="271" t="s">
        <v>13</v>
      </c>
      <c r="D690" s="271"/>
      <c r="E690" s="271"/>
      <c r="F690" s="271"/>
      <c r="G690" s="271"/>
      <c r="H690" s="271"/>
      <c r="I690" s="271"/>
      <c r="J690" s="271"/>
      <c r="K690" s="271"/>
      <c r="L690" s="271"/>
      <c r="M690" s="271"/>
      <c r="N690" s="271"/>
      <c r="O690" s="271"/>
      <c r="P690" s="271"/>
      <c r="Q690" s="271"/>
      <c r="R690" s="272"/>
      <c r="S690" s="9"/>
    </row>
    <row r="691" spans="1:19" ht="53.25" customHeight="1" x14ac:dyDescent="0.25">
      <c r="A691" s="66">
        <v>13</v>
      </c>
      <c r="B691" s="51" t="s">
        <v>115</v>
      </c>
      <c r="C691" s="66" t="s">
        <v>87</v>
      </c>
      <c r="D691" s="66" t="s">
        <v>88</v>
      </c>
      <c r="E691" s="66" t="s">
        <v>230</v>
      </c>
      <c r="F691" s="66" t="s">
        <v>134</v>
      </c>
      <c r="G691" s="66" t="s">
        <v>134</v>
      </c>
      <c r="H691" s="66" t="s">
        <v>135</v>
      </c>
      <c r="I691" s="19"/>
      <c r="J691" s="65">
        <v>459</v>
      </c>
      <c r="K691" s="21"/>
      <c r="L691" s="16"/>
      <c r="M691" s="16"/>
      <c r="N691" s="16"/>
      <c r="O691" s="16"/>
      <c r="P691" s="16"/>
      <c r="Q691" s="16"/>
      <c r="R691" s="17">
        <f>SUM(L691:Q691)</f>
        <v>0</v>
      </c>
      <c r="S691" s="65"/>
    </row>
    <row r="692" spans="1:19" x14ac:dyDescent="0.25">
      <c r="A692" s="228">
        <v>1</v>
      </c>
      <c r="B692" s="230"/>
      <c r="C692" s="273" t="s">
        <v>91</v>
      </c>
      <c r="D692" s="274"/>
      <c r="E692" s="274"/>
      <c r="F692" s="274"/>
      <c r="G692" s="274"/>
      <c r="H692" s="274"/>
      <c r="I692" s="32"/>
      <c r="J692" s="65"/>
      <c r="K692" s="21"/>
      <c r="L692" s="11">
        <f t="shared" ref="L692:Q692" si="45">SUM(L691:L691)</f>
        <v>0</v>
      </c>
      <c r="M692" s="11">
        <f t="shared" si="45"/>
        <v>0</v>
      </c>
      <c r="N692" s="11">
        <f t="shared" si="45"/>
        <v>0</v>
      </c>
      <c r="O692" s="11">
        <f t="shared" ref="O692" si="46">SUM(O691:O691)</f>
        <v>0</v>
      </c>
      <c r="P692" s="11">
        <f t="shared" si="45"/>
        <v>0</v>
      </c>
      <c r="Q692" s="11">
        <f t="shared" si="45"/>
        <v>0</v>
      </c>
      <c r="R692" s="17">
        <f t="shared" ref="R692:R743" si="47">SUM(L692:Q692)</f>
        <v>0</v>
      </c>
      <c r="S692" s="65"/>
    </row>
    <row r="693" spans="1:19" ht="54.75" customHeight="1" x14ac:dyDescent="0.25">
      <c r="A693" s="72">
        <v>14</v>
      </c>
      <c r="B693" s="68" t="s">
        <v>116</v>
      </c>
      <c r="C693" s="66" t="s">
        <v>87</v>
      </c>
      <c r="D693" s="66" t="s">
        <v>88</v>
      </c>
      <c r="E693" s="70" t="s">
        <v>229</v>
      </c>
      <c r="F693" s="66" t="s">
        <v>134</v>
      </c>
      <c r="G693" s="66" t="s">
        <v>134</v>
      </c>
      <c r="H693" s="66" t="s">
        <v>135</v>
      </c>
      <c r="I693" s="27"/>
      <c r="J693" s="10">
        <v>459</v>
      </c>
      <c r="K693" s="21"/>
      <c r="L693" s="11"/>
      <c r="M693" s="11"/>
      <c r="N693" s="11"/>
      <c r="O693" s="11"/>
      <c r="P693" s="11"/>
      <c r="Q693" s="11"/>
      <c r="R693" s="17">
        <f t="shared" si="47"/>
        <v>0</v>
      </c>
      <c r="S693" s="65"/>
    </row>
    <row r="694" spans="1:19" x14ac:dyDescent="0.25">
      <c r="A694" s="228">
        <v>1</v>
      </c>
      <c r="B694" s="230"/>
      <c r="C694" s="273" t="s">
        <v>91</v>
      </c>
      <c r="D694" s="274"/>
      <c r="E694" s="274"/>
      <c r="F694" s="274"/>
      <c r="G694" s="274"/>
      <c r="H694" s="274"/>
      <c r="I694" s="34"/>
      <c r="J694" s="65"/>
      <c r="K694" s="21"/>
      <c r="L694" s="11">
        <f>SUM(L693:L693)</f>
        <v>0</v>
      </c>
      <c r="M694" s="11">
        <f>SUM(M693:M693)</f>
        <v>0</v>
      </c>
      <c r="N694" s="11">
        <f>SUM(N693:N693)</f>
        <v>0</v>
      </c>
      <c r="O694" s="11">
        <f t="shared" ref="O694" si="48">SUM(O693:O693)</f>
        <v>0</v>
      </c>
      <c r="P694" s="11">
        <f t="shared" ref="P694:Q694" si="49">SUM(P693:P693)</f>
        <v>0</v>
      </c>
      <c r="Q694" s="11">
        <f t="shared" si="49"/>
        <v>0</v>
      </c>
      <c r="R694" s="17">
        <f t="shared" si="47"/>
        <v>0</v>
      </c>
      <c r="S694" s="65"/>
    </row>
    <row r="695" spans="1:19" ht="63" x14ac:dyDescent="0.25">
      <c r="A695" s="66">
        <v>15</v>
      </c>
      <c r="B695" s="1" t="s">
        <v>118</v>
      </c>
      <c r="C695" s="66" t="s">
        <v>87</v>
      </c>
      <c r="D695" s="65" t="s">
        <v>88</v>
      </c>
      <c r="E695" s="65" t="s">
        <v>133</v>
      </c>
      <c r="F695" s="66" t="s">
        <v>134</v>
      </c>
      <c r="G695" s="66" t="s">
        <v>135</v>
      </c>
      <c r="H695" s="66" t="s">
        <v>136</v>
      </c>
      <c r="I695" s="13"/>
      <c r="J695" s="5">
        <v>299</v>
      </c>
      <c r="K695" s="20"/>
      <c r="L695" s="23"/>
      <c r="M695" s="23"/>
      <c r="N695" s="23"/>
      <c r="O695" s="23"/>
      <c r="P695" s="23"/>
      <c r="Q695" s="23"/>
      <c r="R695" s="17">
        <f t="shared" si="47"/>
        <v>0</v>
      </c>
      <c r="S695" s="1"/>
    </row>
    <row r="696" spans="1:19" x14ac:dyDescent="0.25">
      <c r="A696" s="256">
        <v>1</v>
      </c>
      <c r="B696" s="256"/>
      <c r="C696" s="273" t="s">
        <v>91</v>
      </c>
      <c r="D696" s="274"/>
      <c r="E696" s="274"/>
      <c r="F696" s="274"/>
      <c r="G696" s="274"/>
      <c r="H696" s="274"/>
      <c r="I696" s="32"/>
      <c r="J696" s="5"/>
      <c r="K696" s="20"/>
      <c r="L696" s="33">
        <f t="shared" ref="L696:Q696" si="50">SUM(L695:L695)</f>
        <v>0</v>
      </c>
      <c r="M696" s="33">
        <f t="shared" si="50"/>
        <v>0</v>
      </c>
      <c r="N696" s="33">
        <f t="shared" si="50"/>
        <v>0</v>
      </c>
      <c r="O696" s="33">
        <f t="shared" ref="O696" si="51">SUM(O695:O695)</f>
        <v>0</v>
      </c>
      <c r="P696" s="33">
        <f t="shared" si="50"/>
        <v>0</v>
      </c>
      <c r="Q696" s="33">
        <f t="shared" si="50"/>
        <v>0</v>
      </c>
      <c r="R696" s="17">
        <f t="shared" si="47"/>
        <v>0</v>
      </c>
      <c r="S696" s="1"/>
    </row>
    <row r="697" spans="1:19" ht="58.5" customHeight="1" x14ac:dyDescent="0.25">
      <c r="A697" s="83">
        <v>16</v>
      </c>
      <c r="B697" s="1" t="s">
        <v>118</v>
      </c>
      <c r="C697" s="65" t="s">
        <v>117</v>
      </c>
      <c r="D697" s="65" t="s">
        <v>88</v>
      </c>
      <c r="E697" s="65" t="s">
        <v>228</v>
      </c>
      <c r="F697" s="66" t="s">
        <v>134</v>
      </c>
      <c r="G697" s="66" t="s">
        <v>135</v>
      </c>
      <c r="H697" s="66" t="s">
        <v>136</v>
      </c>
      <c r="I697" s="32"/>
      <c r="J697" s="5">
        <v>299</v>
      </c>
      <c r="K697" s="20"/>
      <c r="L697" s="33"/>
      <c r="M697" s="33"/>
      <c r="N697" s="33"/>
      <c r="O697" s="23"/>
      <c r="P697" s="33"/>
      <c r="Q697" s="33"/>
      <c r="R697" s="17">
        <f t="shared" si="47"/>
        <v>0</v>
      </c>
      <c r="S697" s="1"/>
    </row>
    <row r="698" spans="1:19" x14ac:dyDescent="0.25">
      <c r="A698" s="18"/>
      <c r="B698" s="58">
        <v>1</v>
      </c>
      <c r="C698" s="273" t="s">
        <v>91</v>
      </c>
      <c r="D698" s="274"/>
      <c r="E698" s="274"/>
      <c r="F698" s="274"/>
      <c r="G698" s="274"/>
      <c r="H698" s="274"/>
      <c r="I698" s="32"/>
      <c r="J698" s="5"/>
      <c r="K698" s="20"/>
      <c r="L698" s="33"/>
      <c r="M698" s="33">
        <f>SUM(M697)</f>
        <v>0</v>
      </c>
      <c r="N698" s="33">
        <f t="shared" ref="N698:Q698" si="52">SUM(N697)</f>
        <v>0</v>
      </c>
      <c r="O698" s="23">
        <f t="shared" si="52"/>
        <v>0</v>
      </c>
      <c r="P698" s="33">
        <f t="shared" si="52"/>
        <v>0</v>
      </c>
      <c r="Q698" s="33">
        <f t="shared" si="52"/>
        <v>0</v>
      </c>
      <c r="R698" s="17">
        <f t="shared" si="47"/>
        <v>0</v>
      </c>
      <c r="S698" s="1"/>
    </row>
    <row r="699" spans="1:19" x14ac:dyDescent="0.25">
      <c r="A699" s="263">
        <v>17</v>
      </c>
      <c r="B699" s="207" t="s">
        <v>138</v>
      </c>
      <c r="C699" s="212" t="s">
        <v>90</v>
      </c>
      <c r="D699" s="212" t="s">
        <v>369</v>
      </c>
      <c r="E699" s="212" t="s">
        <v>367</v>
      </c>
      <c r="F699" s="212" t="s">
        <v>300</v>
      </c>
      <c r="G699" s="212" t="s">
        <v>301</v>
      </c>
      <c r="H699" s="212" t="s">
        <v>301</v>
      </c>
      <c r="I699" s="59" t="s">
        <v>55</v>
      </c>
      <c r="J699" s="59">
        <v>256</v>
      </c>
      <c r="K699" s="60" t="s">
        <v>247</v>
      </c>
      <c r="L699" s="61"/>
      <c r="M699" s="61">
        <v>127.10599999999999</v>
      </c>
      <c r="N699" s="61"/>
      <c r="O699" s="61">
        <v>34.838000000000001</v>
      </c>
      <c r="P699" s="23">
        <v>35.247</v>
      </c>
      <c r="Q699" s="33"/>
      <c r="R699" s="17">
        <f t="shared" si="47"/>
        <v>197.19099999999997</v>
      </c>
      <c r="S699" s="1"/>
    </row>
    <row r="700" spans="1:19" ht="30" x14ac:dyDescent="0.25">
      <c r="A700" s="264"/>
      <c r="B700" s="208"/>
      <c r="C700" s="212"/>
      <c r="D700" s="212"/>
      <c r="E700" s="212"/>
      <c r="F700" s="212"/>
      <c r="G700" s="212"/>
      <c r="H700" s="212"/>
      <c r="I700" s="59" t="s">
        <v>257</v>
      </c>
      <c r="J700" s="59">
        <v>256</v>
      </c>
      <c r="K700" s="60" t="s">
        <v>247</v>
      </c>
      <c r="L700" s="61"/>
      <c r="M700" s="61">
        <v>404.858</v>
      </c>
      <c r="N700" s="61"/>
      <c r="O700" s="61"/>
      <c r="P700" s="23"/>
      <c r="Q700" s="33"/>
      <c r="R700" s="17">
        <f t="shared" si="47"/>
        <v>404.858</v>
      </c>
      <c r="S700" s="1"/>
    </row>
    <row r="701" spans="1:19" x14ac:dyDescent="0.25">
      <c r="A701" s="264"/>
      <c r="B701" s="208"/>
      <c r="C701" s="212"/>
      <c r="D701" s="212"/>
      <c r="E701" s="212"/>
      <c r="F701" s="212"/>
      <c r="G701" s="212"/>
      <c r="H701" s="212"/>
      <c r="I701" s="59" t="s">
        <v>108</v>
      </c>
      <c r="J701" s="59">
        <v>256</v>
      </c>
      <c r="K701" s="60" t="s">
        <v>247</v>
      </c>
      <c r="L701" s="61"/>
      <c r="M701" s="61">
        <v>2.2189999999999999</v>
      </c>
      <c r="N701" s="61">
        <v>844.69</v>
      </c>
      <c r="O701" s="61">
        <v>965.173</v>
      </c>
      <c r="P701" s="23">
        <v>907.19</v>
      </c>
      <c r="Q701" s="33"/>
      <c r="R701" s="17">
        <f t="shared" si="47"/>
        <v>2719.2719999999999</v>
      </c>
      <c r="S701" s="1"/>
    </row>
    <row r="702" spans="1:19" x14ac:dyDescent="0.25">
      <c r="A702" s="264"/>
      <c r="B702" s="208"/>
      <c r="C702" s="212"/>
      <c r="D702" s="212"/>
      <c r="E702" s="212"/>
      <c r="F702" s="212"/>
      <c r="G702" s="212"/>
      <c r="H702" s="212"/>
      <c r="I702" s="59" t="s">
        <v>60</v>
      </c>
      <c r="J702" s="59">
        <v>256</v>
      </c>
      <c r="K702" s="60" t="s">
        <v>247</v>
      </c>
      <c r="L702" s="61"/>
      <c r="M702" s="61">
        <v>144.71799999999999</v>
      </c>
      <c r="N702" s="61"/>
      <c r="O702" s="61"/>
      <c r="P702" s="23"/>
      <c r="Q702" s="33"/>
      <c r="R702" s="17">
        <f t="shared" si="47"/>
        <v>144.71799999999999</v>
      </c>
      <c r="S702" s="1"/>
    </row>
    <row r="703" spans="1:19" x14ac:dyDescent="0.25">
      <c r="A703" s="264"/>
      <c r="B703" s="208"/>
      <c r="C703" s="212"/>
      <c r="D703" s="212"/>
      <c r="E703" s="212"/>
      <c r="F703" s="212"/>
      <c r="G703" s="212"/>
      <c r="H703" s="212"/>
      <c r="I703" s="59" t="s">
        <v>108</v>
      </c>
      <c r="J703" s="59">
        <v>256</v>
      </c>
      <c r="K703" s="60" t="s">
        <v>61</v>
      </c>
      <c r="L703" s="61"/>
      <c r="M703" s="61">
        <v>4.6180000000000003</v>
      </c>
      <c r="N703" s="61">
        <v>10.175000000000001</v>
      </c>
      <c r="O703" s="61">
        <v>253.16300000000001</v>
      </c>
      <c r="P703" s="23">
        <v>16.28</v>
      </c>
      <c r="Q703" s="33"/>
      <c r="R703" s="17">
        <f t="shared" si="47"/>
        <v>284.23599999999999</v>
      </c>
      <c r="S703" s="1"/>
    </row>
    <row r="704" spans="1:19" x14ac:dyDescent="0.25">
      <c r="A704" s="264"/>
      <c r="B704" s="207" t="s">
        <v>140</v>
      </c>
      <c r="C704" s="212"/>
      <c r="D704" s="212"/>
      <c r="E704" s="212"/>
      <c r="F704" s="212"/>
      <c r="G704" s="212"/>
      <c r="H704" s="212"/>
      <c r="I704" s="59" t="s">
        <v>55</v>
      </c>
      <c r="J704" s="59">
        <v>256</v>
      </c>
      <c r="K704" s="60" t="s">
        <v>245</v>
      </c>
      <c r="L704" s="61"/>
      <c r="M704" s="61">
        <v>166.125</v>
      </c>
      <c r="N704" s="61"/>
      <c r="O704" s="61"/>
      <c r="P704" s="33"/>
      <c r="Q704" s="33"/>
      <c r="R704" s="17">
        <f t="shared" si="47"/>
        <v>166.125</v>
      </c>
      <c r="S704" s="1"/>
    </row>
    <row r="705" spans="1:19" ht="30" x14ac:dyDescent="0.25">
      <c r="A705" s="264"/>
      <c r="B705" s="208"/>
      <c r="C705" s="212"/>
      <c r="D705" s="212"/>
      <c r="E705" s="212"/>
      <c r="F705" s="212"/>
      <c r="G705" s="212"/>
      <c r="H705" s="212"/>
      <c r="I705" s="59" t="s">
        <v>257</v>
      </c>
      <c r="J705" s="59">
        <v>256</v>
      </c>
      <c r="K705" s="60" t="s">
        <v>245</v>
      </c>
      <c r="L705" s="61"/>
      <c r="M705" s="61">
        <v>430.245</v>
      </c>
      <c r="N705" s="61"/>
      <c r="O705" s="61"/>
      <c r="P705" s="23"/>
      <c r="Q705" s="33"/>
      <c r="R705" s="17">
        <f t="shared" si="47"/>
        <v>430.245</v>
      </c>
      <c r="S705" s="1"/>
    </row>
    <row r="706" spans="1:19" x14ac:dyDescent="0.25">
      <c r="A706" s="264"/>
      <c r="B706" s="208"/>
      <c r="C706" s="212"/>
      <c r="D706" s="212"/>
      <c r="E706" s="212"/>
      <c r="F706" s="212"/>
      <c r="G706" s="212"/>
      <c r="H706" s="212"/>
      <c r="I706" s="59" t="s">
        <v>60</v>
      </c>
      <c r="J706" s="59">
        <v>256</v>
      </c>
      <c r="K706" s="60" t="s">
        <v>245</v>
      </c>
      <c r="L706" s="61"/>
      <c r="M706" s="61">
        <v>164.27799999999999</v>
      </c>
      <c r="N706" s="61"/>
      <c r="O706" s="61"/>
      <c r="P706" s="23"/>
      <c r="Q706" s="33"/>
      <c r="R706" s="17">
        <f t="shared" si="47"/>
        <v>164.27799999999999</v>
      </c>
      <c r="S706" s="1"/>
    </row>
    <row r="707" spans="1:19" x14ac:dyDescent="0.25">
      <c r="A707" s="264"/>
      <c r="B707" s="208"/>
      <c r="C707" s="212"/>
      <c r="D707" s="212"/>
      <c r="E707" s="212"/>
      <c r="F707" s="212"/>
      <c r="G707" s="212"/>
      <c r="H707" s="212"/>
      <c r="I707" s="59" t="s">
        <v>55</v>
      </c>
      <c r="J707" s="59">
        <v>256</v>
      </c>
      <c r="K707" s="60" t="s">
        <v>246</v>
      </c>
      <c r="L707" s="61"/>
      <c r="M707" s="61"/>
      <c r="N707" s="61"/>
      <c r="O707" s="61">
        <v>29.1</v>
      </c>
      <c r="P707" s="23">
        <v>29.48</v>
      </c>
      <c r="Q707" s="33"/>
      <c r="R707" s="17">
        <f t="shared" si="47"/>
        <v>58.58</v>
      </c>
      <c r="S707" s="1"/>
    </row>
    <row r="708" spans="1:19" x14ac:dyDescent="0.25">
      <c r="A708" s="264"/>
      <c r="B708" s="208"/>
      <c r="C708" s="212"/>
      <c r="D708" s="212"/>
      <c r="E708" s="212"/>
      <c r="F708" s="212"/>
      <c r="G708" s="212"/>
      <c r="H708" s="212"/>
      <c r="I708" s="59" t="s">
        <v>108</v>
      </c>
      <c r="J708" s="59">
        <v>256</v>
      </c>
      <c r="K708" s="60" t="s">
        <v>246</v>
      </c>
      <c r="L708" s="61"/>
      <c r="M708" s="61"/>
      <c r="N708" s="61">
        <v>901.84699999999998</v>
      </c>
      <c r="O708" s="61">
        <v>916.029</v>
      </c>
      <c r="P708" s="23">
        <v>1098.277</v>
      </c>
      <c r="Q708" s="33"/>
      <c r="R708" s="17">
        <f t="shared" si="47"/>
        <v>2916.1530000000002</v>
      </c>
      <c r="S708" s="1"/>
    </row>
    <row r="709" spans="1:19" x14ac:dyDescent="0.25">
      <c r="A709" s="264"/>
      <c r="B709" s="208"/>
      <c r="C709" s="212"/>
      <c r="D709" s="212"/>
      <c r="E709" s="212"/>
      <c r="F709" s="212"/>
      <c r="G709" s="212"/>
      <c r="H709" s="212"/>
      <c r="I709" s="59" t="s">
        <v>108</v>
      </c>
      <c r="J709" s="59">
        <v>256</v>
      </c>
      <c r="K709" s="60" t="s">
        <v>61</v>
      </c>
      <c r="L709" s="61"/>
      <c r="M709" s="61">
        <v>4.3540000000000001</v>
      </c>
      <c r="N709" s="61">
        <v>45.643000000000001</v>
      </c>
      <c r="O709" s="61">
        <v>17.265999999999998</v>
      </c>
      <c r="P709" s="23">
        <v>77.956999999999994</v>
      </c>
      <c r="Q709" s="33"/>
      <c r="R709" s="17">
        <f t="shared" si="47"/>
        <v>145.22</v>
      </c>
      <c r="S709" s="1"/>
    </row>
    <row r="710" spans="1:19" x14ac:dyDescent="0.25">
      <c r="A710" s="264"/>
      <c r="B710" s="207" t="s">
        <v>224</v>
      </c>
      <c r="C710" s="212"/>
      <c r="D710" s="212"/>
      <c r="E710" s="212"/>
      <c r="F710" s="212"/>
      <c r="G710" s="212"/>
      <c r="H710" s="212"/>
      <c r="I710" s="59" t="s">
        <v>55</v>
      </c>
      <c r="J710" s="59">
        <v>256</v>
      </c>
      <c r="K710" s="60" t="s">
        <v>264</v>
      </c>
      <c r="L710" s="61"/>
      <c r="M710" s="61">
        <v>75.350999999999999</v>
      </c>
      <c r="N710" s="61"/>
      <c r="O710" s="61">
        <v>23.45</v>
      </c>
      <c r="P710" s="23">
        <v>23.753</v>
      </c>
      <c r="Q710" s="33"/>
      <c r="R710" s="17">
        <f t="shared" si="47"/>
        <v>122.554</v>
      </c>
      <c r="S710" s="1"/>
    </row>
    <row r="711" spans="1:19" x14ac:dyDescent="0.25">
      <c r="A711" s="264"/>
      <c r="B711" s="208"/>
      <c r="C711" s="212"/>
      <c r="D711" s="212"/>
      <c r="E711" s="212"/>
      <c r="F711" s="212"/>
      <c r="G711" s="212"/>
      <c r="H711" s="212"/>
      <c r="I711" s="59" t="s">
        <v>108</v>
      </c>
      <c r="J711" s="59">
        <v>256</v>
      </c>
      <c r="K711" s="60" t="s">
        <v>264</v>
      </c>
      <c r="L711" s="61"/>
      <c r="M711" s="61"/>
      <c r="N711" s="61">
        <v>493.68400000000003</v>
      </c>
      <c r="O711" s="61">
        <v>517.97699999999998</v>
      </c>
      <c r="P711" s="23">
        <v>592.61699999999996</v>
      </c>
      <c r="Q711" s="33"/>
      <c r="R711" s="17">
        <f t="shared" si="47"/>
        <v>1604.278</v>
      </c>
      <c r="S711" s="1"/>
    </row>
    <row r="712" spans="1:19" ht="30" x14ac:dyDescent="0.25">
      <c r="A712" s="264"/>
      <c r="B712" s="208"/>
      <c r="C712" s="212"/>
      <c r="D712" s="212"/>
      <c r="E712" s="212"/>
      <c r="F712" s="212"/>
      <c r="G712" s="212"/>
      <c r="H712" s="212"/>
      <c r="I712" s="59" t="s">
        <v>257</v>
      </c>
      <c r="J712" s="59">
        <v>256</v>
      </c>
      <c r="K712" s="60" t="s">
        <v>264</v>
      </c>
      <c r="L712" s="61"/>
      <c r="M712" s="61">
        <v>280.25599999999997</v>
      </c>
      <c r="N712" s="61"/>
      <c r="O712" s="61"/>
      <c r="P712" s="23"/>
      <c r="Q712" s="33"/>
      <c r="R712" s="17">
        <f t="shared" si="47"/>
        <v>280.25599999999997</v>
      </c>
      <c r="S712" s="1"/>
    </row>
    <row r="713" spans="1:19" x14ac:dyDescent="0.25">
      <c r="A713" s="264"/>
      <c r="B713" s="208"/>
      <c r="C713" s="212"/>
      <c r="D713" s="212"/>
      <c r="E713" s="212"/>
      <c r="F713" s="212"/>
      <c r="G713" s="212"/>
      <c r="H713" s="212"/>
      <c r="I713" s="59" t="s">
        <v>60</v>
      </c>
      <c r="J713" s="59">
        <v>256</v>
      </c>
      <c r="K713" s="60" t="s">
        <v>264</v>
      </c>
      <c r="L713" s="61"/>
      <c r="M713" s="61">
        <v>75.456999999999994</v>
      </c>
      <c r="N713" s="61"/>
      <c r="O713" s="61"/>
      <c r="P713" s="23"/>
      <c r="Q713" s="33"/>
      <c r="R713" s="17">
        <f t="shared" si="47"/>
        <v>75.456999999999994</v>
      </c>
      <c r="S713" s="1"/>
    </row>
    <row r="714" spans="1:19" x14ac:dyDescent="0.25">
      <c r="A714" s="264"/>
      <c r="B714" s="208"/>
      <c r="C714" s="212"/>
      <c r="D714" s="212"/>
      <c r="E714" s="212"/>
      <c r="F714" s="212"/>
      <c r="G714" s="212"/>
      <c r="H714" s="212"/>
      <c r="I714" s="59" t="s">
        <v>108</v>
      </c>
      <c r="J714" s="59">
        <v>256</v>
      </c>
      <c r="K714" s="60" t="s">
        <v>61</v>
      </c>
      <c r="L714" s="61"/>
      <c r="M714" s="61">
        <v>26.503</v>
      </c>
      <c r="N714" s="61">
        <v>15.941000000000001</v>
      </c>
      <c r="O714" s="61">
        <v>36.484999999999999</v>
      </c>
      <c r="P714" s="23">
        <v>2.9689999999999999</v>
      </c>
      <c r="Q714" s="33"/>
      <c r="R714" s="17">
        <f t="shared" si="47"/>
        <v>81.897999999999996</v>
      </c>
      <c r="S714" s="1"/>
    </row>
    <row r="715" spans="1:19" x14ac:dyDescent="0.25">
      <c r="A715" s="264"/>
      <c r="B715" s="207" t="s">
        <v>142</v>
      </c>
      <c r="C715" s="212"/>
      <c r="D715" s="212"/>
      <c r="E715" s="212"/>
      <c r="F715" s="212"/>
      <c r="G715" s="212"/>
      <c r="H715" s="212"/>
      <c r="I715" s="59" t="s">
        <v>55</v>
      </c>
      <c r="J715" s="59">
        <v>256</v>
      </c>
      <c r="K715" s="60" t="s">
        <v>264</v>
      </c>
      <c r="L715" s="61"/>
      <c r="M715" s="61">
        <v>231.05</v>
      </c>
      <c r="N715" s="61"/>
      <c r="O715" s="61">
        <v>63.546999999999997</v>
      </c>
      <c r="P715" s="23">
        <v>64.951999999999998</v>
      </c>
      <c r="Q715" s="33"/>
      <c r="R715" s="17">
        <f t="shared" si="47"/>
        <v>359.54899999999998</v>
      </c>
      <c r="S715" s="1"/>
    </row>
    <row r="716" spans="1:19" x14ac:dyDescent="0.25">
      <c r="A716" s="264"/>
      <c r="B716" s="208"/>
      <c r="C716" s="212"/>
      <c r="D716" s="212"/>
      <c r="E716" s="212"/>
      <c r="F716" s="212"/>
      <c r="G716" s="212"/>
      <c r="H716" s="212"/>
      <c r="I716" s="59" t="s">
        <v>108</v>
      </c>
      <c r="J716" s="59">
        <v>256</v>
      </c>
      <c r="K716" s="60" t="s">
        <v>264</v>
      </c>
      <c r="L716" s="61"/>
      <c r="M716" s="61">
        <v>11.188000000000001</v>
      </c>
      <c r="N716" s="61">
        <v>1570.5139999999999</v>
      </c>
      <c r="O716" s="61">
        <v>1599.635</v>
      </c>
      <c r="P716" s="23">
        <v>1988.329</v>
      </c>
      <c r="Q716" s="33"/>
      <c r="R716" s="17">
        <f t="shared" si="47"/>
        <v>5169.6660000000002</v>
      </c>
      <c r="S716" s="1"/>
    </row>
    <row r="717" spans="1:19" ht="30" x14ac:dyDescent="0.25">
      <c r="A717" s="264"/>
      <c r="B717" s="208"/>
      <c r="C717" s="212"/>
      <c r="D717" s="212"/>
      <c r="E717" s="212"/>
      <c r="F717" s="212"/>
      <c r="G717" s="212"/>
      <c r="H717" s="212"/>
      <c r="I717" s="59" t="s">
        <v>257</v>
      </c>
      <c r="J717" s="59">
        <v>256</v>
      </c>
      <c r="K717" s="60" t="s">
        <v>264</v>
      </c>
      <c r="L717" s="61"/>
      <c r="M717" s="61">
        <v>675.57299999999998</v>
      </c>
      <c r="N717" s="61"/>
      <c r="O717" s="61"/>
      <c r="P717" s="23"/>
      <c r="Q717" s="33"/>
      <c r="R717" s="17">
        <f t="shared" si="47"/>
        <v>675.57299999999998</v>
      </c>
      <c r="S717" s="1"/>
    </row>
    <row r="718" spans="1:19" x14ac:dyDescent="0.25">
      <c r="A718" s="264"/>
      <c r="B718" s="208"/>
      <c r="C718" s="212"/>
      <c r="D718" s="212"/>
      <c r="E718" s="212"/>
      <c r="F718" s="212"/>
      <c r="G718" s="212"/>
      <c r="H718" s="212"/>
      <c r="I718" s="59" t="s">
        <v>60</v>
      </c>
      <c r="J718" s="59">
        <v>256</v>
      </c>
      <c r="K718" s="60" t="s">
        <v>264</v>
      </c>
      <c r="L718" s="61"/>
      <c r="M718" s="61">
        <v>231.40100000000001</v>
      </c>
      <c r="N718" s="61"/>
      <c r="O718" s="61"/>
      <c r="P718" s="23"/>
      <c r="Q718" s="33"/>
      <c r="R718" s="17">
        <f t="shared" si="47"/>
        <v>231.40100000000001</v>
      </c>
      <c r="S718" s="1"/>
    </row>
    <row r="719" spans="1:19" x14ac:dyDescent="0.25">
      <c r="A719" s="264"/>
      <c r="B719" s="208"/>
      <c r="C719" s="212"/>
      <c r="D719" s="212"/>
      <c r="E719" s="212"/>
      <c r="F719" s="212"/>
      <c r="G719" s="212"/>
      <c r="H719" s="212"/>
      <c r="I719" s="59" t="s">
        <v>108</v>
      </c>
      <c r="J719" s="59">
        <v>256</v>
      </c>
      <c r="K719" s="60" t="s">
        <v>61</v>
      </c>
      <c r="L719" s="61"/>
      <c r="M719" s="61">
        <v>14.057</v>
      </c>
      <c r="N719" s="61">
        <v>23.141999999999999</v>
      </c>
      <c r="O719" s="61">
        <v>56.1</v>
      </c>
      <c r="P719" s="23">
        <v>85.775000000000006</v>
      </c>
      <c r="Q719" s="33"/>
      <c r="R719" s="17">
        <f t="shared" si="47"/>
        <v>179.07400000000001</v>
      </c>
      <c r="S719" s="1"/>
    </row>
    <row r="720" spans="1:19" x14ac:dyDescent="0.25">
      <c r="A720" s="264"/>
      <c r="B720" s="207" t="s">
        <v>145</v>
      </c>
      <c r="C720" s="212"/>
      <c r="D720" s="212"/>
      <c r="E720" s="212"/>
      <c r="F720" s="212"/>
      <c r="G720" s="212"/>
      <c r="H720" s="212"/>
      <c r="I720" s="59" t="s">
        <v>55</v>
      </c>
      <c r="J720" s="59">
        <v>256</v>
      </c>
      <c r="K720" s="60" t="s">
        <v>243</v>
      </c>
      <c r="L720" s="61"/>
      <c r="M720" s="61">
        <v>101.086</v>
      </c>
      <c r="N720" s="61"/>
      <c r="O720" s="61">
        <v>26.17</v>
      </c>
      <c r="P720" s="33"/>
      <c r="Q720" s="33"/>
      <c r="R720" s="17">
        <f t="shared" si="47"/>
        <v>127.256</v>
      </c>
      <c r="S720" s="1"/>
    </row>
    <row r="721" spans="1:19" x14ac:dyDescent="0.25">
      <c r="A721" s="264"/>
      <c r="B721" s="208"/>
      <c r="C721" s="212"/>
      <c r="D721" s="212"/>
      <c r="E721" s="212"/>
      <c r="F721" s="212"/>
      <c r="G721" s="212"/>
      <c r="H721" s="212"/>
      <c r="I721" s="59" t="s">
        <v>108</v>
      </c>
      <c r="J721" s="59">
        <v>256</v>
      </c>
      <c r="K721" s="60" t="s">
        <v>243</v>
      </c>
      <c r="L721" s="61"/>
      <c r="M721" s="61">
        <v>0.245</v>
      </c>
      <c r="N721" s="61">
        <v>642.39</v>
      </c>
      <c r="O721" s="61">
        <v>681.71699999999998</v>
      </c>
      <c r="P721" s="33"/>
      <c r="Q721" s="33"/>
      <c r="R721" s="17">
        <f t="shared" si="47"/>
        <v>1324.3519999999999</v>
      </c>
      <c r="S721" s="1"/>
    </row>
    <row r="722" spans="1:19" ht="30" x14ac:dyDescent="0.25">
      <c r="A722" s="264"/>
      <c r="B722" s="208"/>
      <c r="C722" s="212"/>
      <c r="D722" s="212"/>
      <c r="E722" s="212"/>
      <c r="F722" s="212"/>
      <c r="G722" s="212"/>
      <c r="H722" s="212"/>
      <c r="I722" s="59" t="s">
        <v>257</v>
      </c>
      <c r="J722" s="59">
        <v>256</v>
      </c>
      <c r="K722" s="60" t="s">
        <v>243</v>
      </c>
      <c r="L722" s="61"/>
      <c r="M722" s="61">
        <v>339.95100000000002</v>
      </c>
      <c r="N722" s="61"/>
      <c r="O722" s="61"/>
      <c r="P722" s="33"/>
      <c r="Q722" s="33"/>
      <c r="R722" s="17">
        <f t="shared" si="47"/>
        <v>339.95100000000002</v>
      </c>
      <c r="S722" s="1"/>
    </row>
    <row r="723" spans="1:19" x14ac:dyDescent="0.25">
      <c r="A723" s="264"/>
      <c r="B723" s="208"/>
      <c r="C723" s="212"/>
      <c r="D723" s="212"/>
      <c r="E723" s="212"/>
      <c r="F723" s="212"/>
      <c r="G723" s="212"/>
      <c r="H723" s="212"/>
      <c r="I723" s="59" t="s">
        <v>60</v>
      </c>
      <c r="J723" s="59">
        <v>256</v>
      </c>
      <c r="K723" s="60" t="s">
        <v>243</v>
      </c>
      <c r="L723" s="61"/>
      <c r="M723" s="61">
        <v>101.429</v>
      </c>
      <c r="N723" s="61"/>
      <c r="O723" s="61"/>
      <c r="P723" s="33"/>
      <c r="Q723" s="33"/>
      <c r="R723" s="17">
        <f t="shared" si="47"/>
        <v>101.429</v>
      </c>
      <c r="S723" s="1"/>
    </row>
    <row r="724" spans="1:19" x14ac:dyDescent="0.25">
      <c r="A724" s="264"/>
      <c r="B724" s="208"/>
      <c r="C724" s="212"/>
      <c r="D724" s="212"/>
      <c r="E724" s="212"/>
      <c r="F724" s="212"/>
      <c r="G724" s="212"/>
      <c r="H724" s="212"/>
      <c r="I724" s="59" t="s">
        <v>108</v>
      </c>
      <c r="J724" s="59">
        <v>256</v>
      </c>
      <c r="K724" s="60" t="s">
        <v>61</v>
      </c>
      <c r="L724" s="61"/>
      <c r="M724" s="61">
        <v>22.558</v>
      </c>
      <c r="N724" s="61">
        <v>35.856000000000002</v>
      </c>
      <c r="O724" s="61">
        <v>29.616</v>
      </c>
      <c r="P724" s="33"/>
      <c r="Q724" s="33"/>
      <c r="R724" s="17">
        <f t="shared" si="47"/>
        <v>88.03</v>
      </c>
      <c r="S724" s="1"/>
    </row>
    <row r="725" spans="1:19" x14ac:dyDescent="0.25">
      <c r="A725" s="268">
        <v>5</v>
      </c>
      <c r="B725" s="269"/>
      <c r="C725" s="273" t="s">
        <v>91</v>
      </c>
      <c r="D725" s="274"/>
      <c r="E725" s="274"/>
      <c r="F725" s="274"/>
      <c r="G725" s="274"/>
      <c r="H725" s="274"/>
      <c r="I725" s="34"/>
      <c r="J725" s="5"/>
      <c r="K725" s="20"/>
      <c r="L725" s="33">
        <f>SUM(L699:L724)</f>
        <v>0</v>
      </c>
      <c r="M725" s="33">
        <f>SUM(M699:M724)</f>
        <v>3634.6259999999993</v>
      </c>
      <c r="N725" s="33">
        <f t="shared" ref="N725:Q725" si="53">SUM(N699:N724)</f>
        <v>4583.8819999999996</v>
      </c>
      <c r="O725" s="33">
        <f t="shared" ref="O725" si="54">SUM(O699:O724)</f>
        <v>5250.2659999999996</v>
      </c>
      <c r="P725" s="33">
        <f t="shared" si="53"/>
        <v>4922.826</v>
      </c>
      <c r="Q725" s="33">
        <f t="shared" si="53"/>
        <v>0</v>
      </c>
      <c r="R725" s="17">
        <f t="shared" si="47"/>
        <v>18391.599999999999</v>
      </c>
      <c r="S725" s="1"/>
    </row>
    <row r="726" spans="1:19" s="175" customFormat="1" ht="15.75" customHeight="1" x14ac:dyDescent="0.25">
      <c r="A726" s="253">
        <v>18</v>
      </c>
      <c r="B726" s="250" t="s">
        <v>146</v>
      </c>
      <c r="C726" s="223" t="s">
        <v>87</v>
      </c>
      <c r="D726" s="223" t="s">
        <v>88</v>
      </c>
      <c r="E726" s="223" t="s">
        <v>470</v>
      </c>
      <c r="F726" s="223" t="s">
        <v>136</v>
      </c>
      <c r="G726" s="223" t="s">
        <v>300</v>
      </c>
      <c r="H726" s="223" t="s">
        <v>300</v>
      </c>
      <c r="I726" s="167" t="s">
        <v>55</v>
      </c>
      <c r="J726" s="168" t="s">
        <v>280</v>
      </c>
      <c r="K726" s="169" t="s">
        <v>266</v>
      </c>
      <c r="L726" s="170"/>
      <c r="M726" s="171"/>
      <c r="N726" s="170"/>
      <c r="O726" s="172">
        <v>0.53200000000000003</v>
      </c>
      <c r="P726" s="172"/>
      <c r="Q726" s="170"/>
      <c r="R726" s="173">
        <f t="shared" si="47"/>
        <v>0.53200000000000003</v>
      </c>
      <c r="S726" s="174"/>
    </row>
    <row r="727" spans="1:19" s="175" customFormat="1" x14ac:dyDescent="0.25">
      <c r="A727" s="254"/>
      <c r="B727" s="251"/>
      <c r="C727" s="224"/>
      <c r="D727" s="224"/>
      <c r="E727" s="224"/>
      <c r="F727" s="224"/>
      <c r="G727" s="224"/>
      <c r="H727" s="224"/>
      <c r="I727" s="167" t="s">
        <v>56</v>
      </c>
      <c r="J727" s="176" t="s">
        <v>281</v>
      </c>
      <c r="K727" s="177" t="s">
        <v>266</v>
      </c>
      <c r="L727" s="170"/>
      <c r="M727" s="172"/>
      <c r="N727" s="172">
        <v>318.5</v>
      </c>
      <c r="O727" s="172">
        <v>365.93099999999998</v>
      </c>
      <c r="P727" s="172"/>
      <c r="Q727" s="170"/>
      <c r="R727" s="173">
        <f t="shared" si="47"/>
        <v>684.43100000000004</v>
      </c>
      <c r="S727" s="174"/>
    </row>
    <row r="728" spans="1:19" s="175" customFormat="1" x14ac:dyDescent="0.25">
      <c r="A728" s="254"/>
      <c r="B728" s="251"/>
      <c r="C728" s="224"/>
      <c r="D728" s="224"/>
      <c r="E728" s="224"/>
      <c r="F728" s="224"/>
      <c r="G728" s="224"/>
      <c r="H728" s="224"/>
      <c r="I728" s="167" t="s">
        <v>56</v>
      </c>
      <c r="J728" s="176" t="s">
        <v>279</v>
      </c>
      <c r="K728" s="177" t="s">
        <v>253</v>
      </c>
      <c r="L728" s="170"/>
      <c r="M728" s="172"/>
      <c r="N728" s="172">
        <v>58.8</v>
      </c>
      <c r="O728" s="172">
        <v>7.7</v>
      </c>
      <c r="P728" s="172"/>
      <c r="Q728" s="170"/>
      <c r="R728" s="173">
        <f t="shared" si="47"/>
        <v>66.5</v>
      </c>
      <c r="S728" s="174"/>
    </row>
    <row r="729" spans="1:19" s="175" customFormat="1" x14ac:dyDescent="0.25">
      <c r="A729" s="254"/>
      <c r="B729" s="251"/>
      <c r="C729" s="224"/>
      <c r="D729" s="224"/>
      <c r="E729" s="224"/>
      <c r="F729" s="224"/>
      <c r="G729" s="224"/>
      <c r="H729" s="224"/>
      <c r="I729" s="167" t="s">
        <v>56</v>
      </c>
      <c r="J729" s="176" t="s">
        <v>279</v>
      </c>
      <c r="K729" s="177" t="s">
        <v>266</v>
      </c>
      <c r="L729" s="170"/>
      <c r="M729" s="172"/>
      <c r="N729" s="172">
        <v>57</v>
      </c>
      <c r="O729" s="172">
        <v>66.900000000000006</v>
      </c>
      <c r="P729" s="172"/>
      <c r="Q729" s="170"/>
      <c r="R729" s="173">
        <f t="shared" si="47"/>
        <v>123.9</v>
      </c>
      <c r="S729" s="174"/>
    </row>
    <row r="730" spans="1:19" s="175" customFormat="1" ht="34.5" customHeight="1" x14ac:dyDescent="0.25">
      <c r="A730" s="254"/>
      <c r="B730" s="251"/>
      <c r="C730" s="224"/>
      <c r="D730" s="224"/>
      <c r="E730" s="224"/>
      <c r="F730" s="224"/>
      <c r="G730" s="224"/>
      <c r="H730" s="224"/>
      <c r="I730" s="167" t="s">
        <v>55</v>
      </c>
      <c r="J730" s="176" t="s">
        <v>279</v>
      </c>
      <c r="K730" s="177" t="s">
        <v>266</v>
      </c>
      <c r="L730" s="170"/>
      <c r="M730" s="172"/>
      <c r="N730" s="170"/>
      <c r="O730" s="172">
        <v>0.1</v>
      </c>
      <c r="P730" s="172"/>
      <c r="Q730" s="170"/>
      <c r="R730" s="173">
        <f t="shared" si="47"/>
        <v>0.1</v>
      </c>
      <c r="S730" s="174"/>
    </row>
    <row r="731" spans="1:19" s="175" customFormat="1" ht="34.5" customHeight="1" x14ac:dyDescent="0.25">
      <c r="A731" s="254"/>
      <c r="B731" s="252"/>
      <c r="C731" s="224"/>
      <c r="D731" s="224"/>
      <c r="E731" s="224"/>
      <c r="F731" s="224"/>
      <c r="G731" s="224"/>
      <c r="H731" s="224"/>
      <c r="I731" s="97" t="s">
        <v>56</v>
      </c>
      <c r="J731" s="5" t="s">
        <v>279</v>
      </c>
      <c r="K731" s="20" t="s">
        <v>253</v>
      </c>
      <c r="L731" s="170"/>
      <c r="M731" s="172"/>
      <c r="N731" s="23">
        <v>9.9</v>
      </c>
      <c r="O731" s="23">
        <v>1.3</v>
      </c>
      <c r="P731" s="172"/>
      <c r="Q731" s="170"/>
      <c r="R731" s="173">
        <f t="shared" si="47"/>
        <v>11.200000000000001</v>
      </c>
      <c r="S731" s="174"/>
    </row>
    <row r="732" spans="1:19" ht="94.5" customHeight="1" x14ac:dyDescent="0.25">
      <c r="A732" s="254"/>
      <c r="B732" s="207" t="s">
        <v>510</v>
      </c>
      <c r="C732" s="224"/>
      <c r="D732" s="224"/>
      <c r="E732" s="224"/>
      <c r="F732" s="224"/>
      <c r="G732" s="224"/>
      <c r="H732" s="224"/>
      <c r="I732" s="97" t="s">
        <v>56</v>
      </c>
      <c r="J732" s="5" t="s">
        <v>279</v>
      </c>
      <c r="K732" s="20" t="s">
        <v>245</v>
      </c>
      <c r="L732" s="23"/>
      <c r="M732" s="23"/>
      <c r="N732" s="23">
        <v>97.7</v>
      </c>
      <c r="O732" s="23"/>
      <c r="P732" s="23"/>
      <c r="Q732" s="23"/>
      <c r="R732" s="33">
        <f t="shared" si="47"/>
        <v>97.7</v>
      </c>
      <c r="S732" s="1"/>
    </row>
    <row r="733" spans="1:19" x14ac:dyDescent="0.25">
      <c r="A733" s="254"/>
      <c r="B733" s="208"/>
      <c r="C733" s="224"/>
      <c r="D733" s="224"/>
      <c r="E733" s="224"/>
      <c r="F733" s="224"/>
      <c r="G733" s="224"/>
      <c r="H733" s="224"/>
      <c r="I733" s="97" t="s">
        <v>56</v>
      </c>
      <c r="J733" s="5" t="s">
        <v>279</v>
      </c>
      <c r="K733" s="20" t="s">
        <v>253</v>
      </c>
      <c r="L733" s="23"/>
      <c r="M733" s="23"/>
      <c r="N733" s="23">
        <v>20.8</v>
      </c>
      <c r="O733" s="23"/>
      <c r="P733" s="23"/>
      <c r="Q733" s="23"/>
      <c r="R733" s="11">
        <f t="shared" si="47"/>
        <v>20.8</v>
      </c>
      <c r="S733" s="1"/>
    </row>
    <row r="734" spans="1:19" x14ac:dyDescent="0.25">
      <c r="A734" s="254"/>
      <c r="B734" s="208"/>
      <c r="C734" s="224"/>
      <c r="D734" s="224"/>
      <c r="E734" s="224"/>
      <c r="F734" s="224"/>
      <c r="G734" s="224"/>
      <c r="H734" s="224"/>
      <c r="I734" s="97" t="s">
        <v>56</v>
      </c>
      <c r="J734" s="5" t="s">
        <v>279</v>
      </c>
      <c r="K734" s="20" t="s">
        <v>269</v>
      </c>
      <c r="L734" s="23"/>
      <c r="M734" s="23"/>
      <c r="N734" s="23"/>
      <c r="O734" s="23">
        <v>110.8</v>
      </c>
      <c r="P734" s="23"/>
      <c r="Q734" s="23"/>
      <c r="R734" s="11">
        <f t="shared" si="47"/>
        <v>110.8</v>
      </c>
      <c r="S734" s="1"/>
    </row>
    <row r="735" spans="1:19" x14ac:dyDescent="0.25">
      <c r="A735" s="254"/>
      <c r="B735" s="227"/>
      <c r="C735" s="224"/>
      <c r="D735" s="224"/>
      <c r="E735" s="224"/>
      <c r="F735" s="224"/>
      <c r="G735" s="224"/>
      <c r="H735" s="224"/>
      <c r="I735" s="97" t="s">
        <v>55</v>
      </c>
      <c r="J735" s="5" t="s">
        <v>279</v>
      </c>
      <c r="K735" s="20" t="s">
        <v>269</v>
      </c>
      <c r="L735" s="23"/>
      <c r="M735" s="23"/>
      <c r="N735" s="23"/>
      <c r="O735" s="23">
        <v>0.14499999999999999</v>
      </c>
      <c r="P735" s="23"/>
      <c r="Q735" s="23"/>
      <c r="R735" s="11">
        <f t="shared" si="47"/>
        <v>0.14499999999999999</v>
      </c>
      <c r="S735" s="1"/>
    </row>
    <row r="736" spans="1:19" ht="15.75" customHeight="1" x14ac:dyDescent="0.25">
      <c r="A736" s="254"/>
      <c r="B736" s="207" t="s">
        <v>511</v>
      </c>
      <c r="C736" s="224"/>
      <c r="D736" s="224"/>
      <c r="E736" s="224"/>
      <c r="F736" s="224"/>
      <c r="G736" s="224"/>
      <c r="H736" s="224"/>
      <c r="I736" s="97" t="s">
        <v>56</v>
      </c>
      <c r="J736" s="5" t="s">
        <v>279</v>
      </c>
      <c r="K736" s="20" t="s">
        <v>273</v>
      </c>
      <c r="L736" s="23"/>
      <c r="M736" s="23"/>
      <c r="N736" s="23">
        <v>130.69999999999999</v>
      </c>
      <c r="O736" s="23">
        <v>560</v>
      </c>
      <c r="P736" s="23"/>
      <c r="Q736" s="23"/>
      <c r="R736" s="11">
        <f t="shared" si="47"/>
        <v>690.7</v>
      </c>
      <c r="S736" s="1"/>
    </row>
    <row r="737" spans="1:19" x14ac:dyDescent="0.25">
      <c r="A737" s="254"/>
      <c r="B737" s="208"/>
      <c r="C737" s="224"/>
      <c r="D737" s="224"/>
      <c r="E737" s="224"/>
      <c r="F737" s="224"/>
      <c r="G737" s="224"/>
      <c r="H737" s="224"/>
      <c r="I737" s="97" t="s">
        <v>55</v>
      </c>
      <c r="J737" s="5" t="s">
        <v>279</v>
      </c>
      <c r="K737" s="20" t="s">
        <v>273</v>
      </c>
      <c r="L737" s="23"/>
      <c r="M737" s="23"/>
      <c r="N737" s="23"/>
      <c r="O737" s="23">
        <v>0.6</v>
      </c>
      <c r="P737" s="23"/>
      <c r="Q737" s="23"/>
      <c r="R737" s="11">
        <f t="shared" si="47"/>
        <v>0.6</v>
      </c>
      <c r="S737" s="1"/>
    </row>
    <row r="738" spans="1:19" ht="59.25" customHeight="1" x14ac:dyDescent="0.25">
      <c r="A738" s="254"/>
      <c r="B738" s="227"/>
      <c r="C738" s="224"/>
      <c r="D738" s="224"/>
      <c r="E738" s="224"/>
      <c r="F738" s="224"/>
      <c r="G738" s="224"/>
      <c r="H738" s="224"/>
      <c r="I738" s="97" t="s">
        <v>56</v>
      </c>
      <c r="J738" s="5" t="s">
        <v>279</v>
      </c>
      <c r="K738" s="20" t="s">
        <v>253</v>
      </c>
      <c r="L738" s="23"/>
      <c r="M738" s="23"/>
      <c r="N738" s="23">
        <v>7.5</v>
      </c>
      <c r="O738" s="23"/>
      <c r="P738" s="23"/>
      <c r="Q738" s="23"/>
      <c r="R738" s="11">
        <f t="shared" si="47"/>
        <v>7.5</v>
      </c>
      <c r="S738" s="1"/>
    </row>
    <row r="739" spans="1:19" ht="24.75" customHeight="1" x14ac:dyDescent="0.25">
      <c r="A739" s="254"/>
      <c r="B739" s="207" t="s">
        <v>512</v>
      </c>
      <c r="C739" s="224"/>
      <c r="D739" s="224"/>
      <c r="E739" s="224"/>
      <c r="F739" s="224"/>
      <c r="G739" s="224"/>
      <c r="H739" s="224"/>
      <c r="I739" s="97" t="s">
        <v>56</v>
      </c>
      <c r="J739" s="5" t="s">
        <v>279</v>
      </c>
      <c r="K739" s="20" t="s">
        <v>266</v>
      </c>
      <c r="L739" s="23"/>
      <c r="M739" s="23"/>
      <c r="N739" s="23">
        <v>46.2</v>
      </c>
      <c r="O739" s="23">
        <v>151.71700000000001</v>
      </c>
      <c r="P739" s="23"/>
      <c r="Q739" s="23"/>
      <c r="R739" s="11">
        <f t="shared" si="47"/>
        <v>197.91700000000003</v>
      </c>
      <c r="S739" s="1"/>
    </row>
    <row r="740" spans="1:19" ht="59.25" customHeight="1" x14ac:dyDescent="0.25">
      <c r="A740" s="254"/>
      <c r="B740" s="208"/>
      <c r="C740" s="224"/>
      <c r="D740" s="224"/>
      <c r="E740" s="224"/>
      <c r="F740" s="224"/>
      <c r="G740" s="224"/>
      <c r="H740" s="224"/>
      <c r="I740" s="97" t="s">
        <v>55</v>
      </c>
      <c r="J740" s="5" t="s">
        <v>279</v>
      </c>
      <c r="K740" s="20" t="s">
        <v>273</v>
      </c>
      <c r="L740" s="23"/>
      <c r="M740" s="23"/>
      <c r="N740" s="23"/>
      <c r="O740" s="23">
        <v>0.13900000000000001</v>
      </c>
      <c r="P740" s="23"/>
      <c r="Q740" s="23"/>
      <c r="R740" s="11">
        <f t="shared" si="47"/>
        <v>0.13900000000000001</v>
      </c>
      <c r="S740" s="1"/>
    </row>
    <row r="741" spans="1:19" ht="59.25" customHeight="1" x14ac:dyDescent="0.25">
      <c r="A741" s="255"/>
      <c r="B741" s="227"/>
      <c r="C741" s="225"/>
      <c r="D741" s="225"/>
      <c r="E741" s="225"/>
      <c r="F741" s="225"/>
      <c r="G741" s="225"/>
      <c r="H741" s="225"/>
      <c r="I741" s="97" t="s">
        <v>56</v>
      </c>
      <c r="J741" s="5" t="s">
        <v>279</v>
      </c>
      <c r="K741" s="20" t="s">
        <v>245</v>
      </c>
      <c r="L741" s="23"/>
      <c r="M741" s="23"/>
      <c r="N741" s="23">
        <v>0.4</v>
      </c>
      <c r="O741" s="23"/>
      <c r="P741" s="23"/>
      <c r="Q741" s="23"/>
      <c r="R741" s="11">
        <f t="shared" si="47"/>
        <v>0.4</v>
      </c>
      <c r="S741" s="1"/>
    </row>
    <row r="742" spans="1:19" x14ac:dyDescent="0.25">
      <c r="A742" s="83"/>
      <c r="B742" s="58">
        <v>4</v>
      </c>
      <c r="C742" s="273" t="s">
        <v>91</v>
      </c>
      <c r="D742" s="274"/>
      <c r="E742" s="274"/>
      <c r="F742" s="274"/>
      <c r="G742" s="274"/>
      <c r="H742" s="274"/>
      <c r="I742" s="84"/>
      <c r="J742" s="5"/>
      <c r="K742" s="20"/>
      <c r="L742" s="23" t="e">
        <f>SUM(#REF!)</f>
        <v>#REF!</v>
      </c>
      <c r="M742" s="33"/>
      <c r="N742" s="33">
        <f>SUM(N727:N741)</f>
        <v>747.49999999999989</v>
      </c>
      <c r="O742" s="33">
        <f>SUM(O726:O741)</f>
        <v>1265.8639999999998</v>
      </c>
      <c r="P742" s="33">
        <f t="shared" ref="P742:Q742" si="55">SUM(P727:P741)</f>
        <v>0</v>
      </c>
      <c r="Q742" s="33">
        <f t="shared" si="55"/>
        <v>0</v>
      </c>
      <c r="R742" s="33">
        <f>SUM(R726:R741)</f>
        <v>2013.3640000000003</v>
      </c>
      <c r="S742" s="1"/>
    </row>
    <row r="743" spans="1:19" x14ac:dyDescent="0.25">
      <c r="A743" s="25"/>
      <c r="B743" s="74" t="s">
        <v>518</v>
      </c>
      <c r="C743" s="228" t="s">
        <v>109</v>
      </c>
      <c r="D743" s="229"/>
      <c r="E743" s="229"/>
      <c r="F743" s="229"/>
      <c r="G743" s="229"/>
      <c r="H743" s="229"/>
      <c r="I743" s="230"/>
      <c r="J743" s="65"/>
      <c r="K743" s="21"/>
      <c r="L743" s="11"/>
      <c r="M743" s="11">
        <f>M692+M694+M696+M698+M725+M742</f>
        <v>3634.6259999999993</v>
      </c>
      <c r="N743" s="11">
        <f>N692+N694+N696+N698+N725+N742</f>
        <v>5331.3819999999996</v>
      </c>
      <c r="O743" s="11">
        <f>O692+O694+O696+O698+O725+O742</f>
        <v>6516.1299999999992</v>
      </c>
      <c r="P743" s="11">
        <f>P692+P694+P696+P698+P725+P742</f>
        <v>4922.826</v>
      </c>
      <c r="Q743" s="11">
        <f>Q692+Q694+Q696+Q698+Q725+Q742</f>
        <v>0</v>
      </c>
      <c r="R743" s="17">
        <f t="shared" si="47"/>
        <v>20404.963999999996</v>
      </c>
      <c r="S743" s="65"/>
    </row>
    <row r="744" spans="1:19" x14ac:dyDescent="0.25">
      <c r="A744" s="270" t="s">
        <v>119</v>
      </c>
      <c r="B744" s="271"/>
      <c r="C744" s="271"/>
      <c r="D744" s="271"/>
      <c r="E744" s="271"/>
      <c r="F744" s="271"/>
      <c r="G744" s="271"/>
      <c r="H744" s="271"/>
      <c r="I744" s="271"/>
      <c r="J744" s="271"/>
      <c r="K744" s="271"/>
      <c r="L744" s="271"/>
      <c r="M744" s="271"/>
      <c r="N744" s="271"/>
      <c r="O744" s="271"/>
      <c r="P744" s="271"/>
      <c r="Q744" s="271"/>
      <c r="R744" s="272"/>
      <c r="S744" s="9"/>
    </row>
    <row r="745" spans="1:19" ht="28.5" customHeight="1" x14ac:dyDescent="0.25">
      <c r="A745" s="223">
        <v>19</v>
      </c>
      <c r="B745" s="223" t="s">
        <v>120</v>
      </c>
      <c r="C745" s="223" t="s">
        <v>504</v>
      </c>
      <c r="D745" s="223" t="s">
        <v>88</v>
      </c>
      <c r="E745" s="223" t="s">
        <v>502</v>
      </c>
      <c r="F745" s="223" t="s">
        <v>134</v>
      </c>
      <c r="G745" s="223" t="s">
        <v>134</v>
      </c>
      <c r="H745" s="223" t="s">
        <v>135</v>
      </c>
      <c r="I745" s="65" t="s">
        <v>55</v>
      </c>
      <c r="J745" s="21" t="s">
        <v>498</v>
      </c>
      <c r="K745" s="21" t="s">
        <v>241</v>
      </c>
      <c r="L745" s="16"/>
      <c r="M745" s="16">
        <v>1</v>
      </c>
      <c r="N745" s="16"/>
      <c r="O745" s="16"/>
      <c r="P745" s="16"/>
      <c r="Q745" s="16"/>
      <c r="R745" s="11">
        <f>SUM(L745:Q745)</f>
        <v>1</v>
      </c>
      <c r="S745" s="65"/>
    </row>
    <row r="746" spans="1:19" x14ac:dyDescent="0.25">
      <c r="A746" s="224"/>
      <c r="B746" s="224"/>
      <c r="C746" s="224"/>
      <c r="D746" s="224"/>
      <c r="E746" s="224"/>
      <c r="F746" s="224"/>
      <c r="G746" s="224"/>
      <c r="H746" s="224"/>
      <c r="I746" s="65" t="s">
        <v>108</v>
      </c>
      <c r="J746" s="21"/>
      <c r="K746" s="21" t="s">
        <v>241</v>
      </c>
      <c r="L746" s="16"/>
      <c r="M746" s="16">
        <v>61.3</v>
      </c>
      <c r="N746" s="16">
        <v>107.7</v>
      </c>
      <c r="O746" s="16">
        <v>115.1</v>
      </c>
      <c r="P746" s="16">
        <v>125.2</v>
      </c>
      <c r="Q746" s="16"/>
      <c r="R746" s="11">
        <f t="shared" ref="R746:R750" si="56">SUM(L746:Q746)</f>
        <v>409.3</v>
      </c>
      <c r="S746" s="65"/>
    </row>
    <row r="747" spans="1:19" x14ac:dyDescent="0.25">
      <c r="A747" s="224"/>
      <c r="B747" s="224"/>
      <c r="C747" s="224"/>
      <c r="D747" s="224"/>
      <c r="E747" s="224"/>
      <c r="F747" s="224"/>
      <c r="G747" s="224"/>
      <c r="H747" s="224"/>
      <c r="I747" s="65" t="s">
        <v>499</v>
      </c>
      <c r="J747" s="21"/>
      <c r="K747" s="21" t="s">
        <v>241</v>
      </c>
      <c r="L747" s="16"/>
      <c r="M747" s="16">
        <v>0.8</v>
      </c>
      <c r="N747" s="16"/>
      <c r="O747" s="16"/>
      <c r="P747" s="16"/>
      <c r="Q747" s="16"/>
      <c r="R747" s="11">
        <f t="shared" si="56"/>
        <v>0.8</v>
      </c>
      <c r="S747" s="65"/>
    </row>
    <row r="748" spans="1:19" x14ac:dyDescent="0.25">
      <c r="A748" s="224"/>
      <c r="B748" s="224"/>
      <c r="C748" s="224"/>
      <c r="D748" s="224"/>
      <c r="E748" s="224"/>
      <c r="F748" s="224"/>
      <c r="G748" s="224"/>
      <c r="H748" s="224"/>
      <c r="I748" s="65" t="s">
        <v>108</v>
      </c>
      <c r="J748" s="21"/>
      <c r="K748" s="21" t="s">
        <v>270</v>
      </c>
      <c r="L748" s="16"/>
      <c r="M748" s="16"/>
      <c r="N748" s="16">
        <v>1.6</v>
      </c>
      <c r="O748" s="16">
        <v>1.7</v>
      </c>
      <c r="P748" s="16">
        <v>5</v>
      </c>
      <c r="Q748" s="16"/>
      <c r="R748" s="11">
        <f t="shared" si="56"/>
        <v>8.3000000000000007</v>
      </c>
      <c r="S748" s="65"/>
    </row>
    <row r="749" spans="1:19" x14ac:dyDescent="0.25">
      <c r="A749" s="224"/>
      <c r="B749" s="224"/>
      <c r="C749" s="224"/>
      <c r="D749" s="224"/>
      <c r="E749" s="224"/>
      <c r="F749" s="224"/>
      <c r="G749" s="224"/>
      <c r="H749" s="224"/>
      <c r="I749" s="65" t="s">
        <v>108</v>
      </c>
      <c r="J749" s="21"/>
      <c r="K749" s="21" t="s">
        <v>246</v>
      </c>
      <c r="L749" s="16"/>
      <c r="M749" s="16"/>
      <c r="N749" s="16">
        <v>4.4000000000000004</v>
      </c>
      <c r="O749" s="16">
        <v>11.9</v>
      </c>
      <c r="P749" s="16">
        <v>6.5</v>
      </c>
      <c r="Q749" s="16"/>
      <c r="R749" s="11">
        <f t="shared" si="56"/>
        <v>22.8</v>
      </c>
      <c r="S749" s="65"/>
    </row>
    <row r="750" spans="1:19" x14ac:dyDescent="0.25">
      <c r="A750" s="224"/>
      <c r="B750" s="224"/>
      <c r="C750" s="224"/>
      <c r="D750" s="224"/>
      <c r="E750" s="224"/>
      <c r="F750" s="225"/>
      <c r="G750" s="225"/>
      <c r="H750" s="225"/>
      <c r="I750" s="65" t="s">
        <v>108</v>
      </c>
      <c r="J750" s="21"/>
      <c r="K750" s="21" t="s">
        <v>322</v>
      </c>
      <c r="L750" s="16"/>
      <c r="M750" s="16"/>
      <c r="N750" s="16"/>
      <c r="O750" s="16"/>
      <c r="P750" s="16">
        <v>31.5</v>
      </c>
      <c r="Q750" s="16"/>
      <c r="R750" s="11">
        <f t="shared" si="56"/>
        <v>31.5</v>
      </c>
      <c r="S750" s="65"/>
    </row>
    <row r="751" spans="1:19" x14ac:dyDescent="0.25">
      <c r="A751" s="1"/>
      <c r="B751" s="73">
        <v>1</v>
      </c>
      <c r="C751" s="245" t="s">
        <v>13</v>
      </c>
      <c r="D751" s="245"/>
      <c r="E751" s="245"/>
      <c r="F751" s="245"/>
      <c r="G751" s="245"/>
      <c r="H751" s="245"/>
      <c r="I751" s="65"/>
      <c r="J751" s="65"/>
      <c r="K751" s="21"/>
      <c r="L751" s="11">
        <f>SUM(L745)</f>
        <v>0</v>
      </c>
      <c r="M751" s="11">
        <f t="shared" ref="M751:R751" si="57">SUM(M745:M750)</f>
        <v>63.099999999999994</v>
      </c>
      <c r="N751" s="11">
        <f t="shared" si="57"/>
        <v>113.7</v>
      </c>
      <c r="O751" s="11">
        <f t="shared" si="57"/>
        <v>128.69999999999999</v>
      </c>
      <c r="P751" s="11">
        <f t="shared" si="57"/>
        <v>168.2</v>
      </c>
      <c r="Q751" s="11">
        <f t="shared" si="57"/>
        <v>0</v>
      </c>
      <c r="R751" s="11">
        <f t="shared" si="57"/>
        <v>473.70000000000005</v>
      </c>
      <c r="S751" s="65"/>
    </row>
    <row r="752" spans="1:19" ht="27" customHeight="1" x14ac:dyDescent="0.25">
      <c r="A752" s="223">
        <v>20</v>
      </c>
      <c r="B752" s="223" t="s">
        <v>121</v>
      </c>
      <c r="C752" s="223" t="s">
        <v>504</v>
      </c>
      <c r="D752" s="223" t="s">
        <v>88</v>
      </c>
      <c r="E752" s="223" t="s">
        <v>503</v>
      </c>
      <c r="F752" s="223" t="s">
        <v>134</v>
      </c>
      <c r="G752" s="223" t="s">
        <v>134</v>
      </c>
      <c r="H752" s="223" t="s">
        <v>135</v>
      </c>
      <c r="I752" s="5" t="s">
        <v>55</v>
      </c>
      <c r="J752" s="65">
        <v>459</v>
      </c>
      <c r="K752" s="21" t="s">
        <v>241</v>
      </c>
      <c r="L752" s="16"/>
      <c r="M752" s="16">
        <v>0.9</v>
      </c>
      <c r="N752" s="16"/>
      <c r="O752" s="21">
        <v>7.0000000000000007E-2</v>
      </c>
      <c r="P752" s="21">
        <v>0.09</v>
      </c>
      <c r="Q752" s="16"/>
      <c r="R752" s="11">
        <f t="shared" ref="R752:R756" si="58">SUM(L752:Q752)</f>
        <v>1.06</v>
      </c>
      <c r="S752" s="65"/>
    </row>
    <row r="753" spans="1:19" x14ac:dyDescent="0.25">
      <c r="A753" s="224"/>
      <c r="B753" s="224"/>
      <c r="C753" s="224"/>
      <c r="D753" s="224"/>
      <c r="E753" s="224"/>
      <c r="F753" s="224"/>
      <c r="G753" s="224"/>
      <c r="H753" s="224"/>
      <c r="I753" s="5" t="s">
        <v>108</v>
      </c>
      <c r="J753" s="65"/>
      <c r="K753" s="21" t="s">
        <v>241</v>
      </c>
      <c r="L753" s="16"/>
      <c r="M753" s="16">
        <v>49.6</v>
      </c>
      <c r="N753" s="16">
        <v>98.9</v>
      </c>
      <c r="O753" s="16">
        <v>109.5</v>
      </c>
      <c r="P753" s="16">
        <v>118</v>
      </c>
      <c r="Q753" s="16"/>
      <c r="R753" s="11">
        <f t="shared" si="58"/>
        <v>376</v>
      </c>
      <c r="S753" s="65"/>
    </row>
    <row r="754" spans="1:19" x14ac:dyDescent="0.25">
      <c r="A754" s="224"/>
      <c r="B754" s="224"/>
      <c r="C754" s="224"/>
      <c r="D754" s="224"/>
      <c r="E754" s="224"/>
      <c r="F754" s="224"/>
      <c r="G754" s="224"/>
      <c r="H754" s="224"/>
      <c r="I754" s="5" t="s">
        <v>499</v>
      </c>
      <c r="J754" s="65"/>
      <c r="K754" s="21" t="s">
        <v>241</v>
      </c>
      <c r="L754" s="16"/>
      <c r="M754" s="16">
        <v>1.2</v>
      </c>
      <c r="N754" s="16"/>
      <c r="O754" s="16"/>
      <c r="P754" s="16"/>
      <c r="Q754" s="16"/>
      <c r="R754" s="11">
        <f t="shared" si="58"/>
        <v>1.2</v>
      </c>
      <c r="S754" s="65"/>
    </row>
    <row r="755" spans="1:19" x14ac:dyDescent="0.25">
      <c r="A755" s="224"/>
      <c r="B755" s="224"/>
      <c r="C755" s="224"/>
      <c r="D755" s="224"/>
      <c r="E755" s="224"/>
      <c r="F755" s="224"/>
      <c r="G755" s="224"/>
      <c r="H755" s="224"/>
      <c r="I755" s="5" t="s">
        <v>108</v>
      </c>
      <c r="J755" s="65"/>
      <c r="K755" s="21" t="s">
        <v>270</v>
      </c>
      <c r="L755" s="16"/>
      <c r="M755" s="16"/>
      <c r="N755" s="16">
        <v>1.1000000000000001</v>
      </c>
      <c r="O755" s="16"/>
      <c r="P755" s="16">
        <v>0.4</v>
      </c>
      <c r="Q755" s="16"/>
      <c r="R755" s="11">
        <f t="shared" si="58"/>
        <v>1.5</v>
      </c>
      <c r="S755" s="65"/>
    </row>
    <row r="756" spans="1:19" x14ac:dyDescent="0.25">
      <c r="A756" s="225"/>
      <c r="B756" s="225"/>
      <c r="C756" s="225"/>
      <c r="D756" s="225"/>
      <c r="E756" s="225"/>
      <c r="F756" s="225"/>
      <c r="G756" s="225"/>
      <c r="H756" s="225"/>
      <c r="I756" s="5" t="s">
        <v>108</v>
      </c>
      <c r="J756" s="65"/>
      <c r="K756" s="21" t="s">
        <v>246</v>
      </c>
      <c r="L756" s="16"/>
      <c r="M756" s="16"/>
      <c r="N756" s="16">
        <v>1.4</v>
      </c>
      <c r="O756" s="16"/>
      <c r="P756" s="16">
        <v>1.1000000000000001</v>
      </c>
      <c r="Q756" s="16"/>
      <c r="R756" s="11">
        <f t="shared" si="58"/>
        <v>2.5</v>
      </c>
      <c r="S756" s="65"/>
    </row>
    <row r="757" spans="1:19" x14ac:dyDescent="0.25">
      <c r="A757" s="246" t="s">
        <v>39</v>
      </c>
      <c r="B757" s="246"/>
      <c r="C757" s="245" t="s">
        <v>13</v>
      </c>
      <c r="D757" s="245"/>
      <c r="E757" s="245"/>
      <c r="F757" s="245"/>
      <c r="G757" s="245"/>
      <c r="H757" s="245"/>
      <c r="I757" s="96"/>
      <c r="J757" s="65"/>
      <c r="K757" s="21"/>
      <c r="L757" s="11">
        <f>SUM(L752:L752)</f>
        <v>0</v>
      </c>
      <c r="M757" s="11">
        <f t="shared" ref="M757:R757" si="59">SUM(M752:M756)</f>
        <v>51.7</v>
      </c>
      <c r="N757" s="11">
        <f t="shared" si="59"/>
        <v>101.4</v>
      </c>
      <c r="O757" s="11">
        <f t="shared" si="59"/>
        <v>109.57</v>
      </c>
      <c r="P757" s="11">
        <f t="shared" si="59"/>
        <v>119.59</v>
      </c>
      <c r="Q757" s="11">
        <f t="shared" si="59"/>
        <v>0</v>
      </c>
      <c r="R757" s="11">
        <f t="shared" si="59"/>
        <v>382.26</v>
      </c>
      <c r="S757" s="65"/>
    </row>
    <row r="758" spans="1:19" ht="94.5" x14ac:dyDescent="0.25">
      <c r="A758" s="263">
        <v>21</v>
      </c>
      <c r="B758" s="69" t="s">
        <v>151</v>
      </c>
      <c r="C758" s="226" t="s">
        <v>90</v>
      </c>
      <c r="D758" s="226" t="s">
        <v>88</v>
      </c>
      <c r="E758" s="212" t="s">
        <v>412</v>
      </c>
      <c r="F758" s="212" t="s">
        <v>134</v>
      </c>
      <c r="G758" s="212" t="s">
        <v>135</v>
      </c>
      <c r="H758" s="212" t="s">
        <v>113</v>
      </c>
      <c r="I758" s="50" t="s">
        <v>289</v>
      </c>
      <c r="J758" s="64"/>
      <c r="K758" s="2"/>
      <c r="L758" s="12"/>
      <c r="M758" s="12"/>
      <c r="N758" s="12"/>
      <c r="O758" s="47"/>
      <c r="P758" s="12">
        <v>12573.5</v>
      </c>
      <c r="Q758" s="12"/>
      <c r="R758" s="17">
        <f t="shared" ref="R758:R879" si="60">SUM(L758:Q758)</f>
        <v>12573.5</v>
      </c>
      <c r="S758" s="29"/>
    </row>
    <row r="759" spans="1:19" ht="94.5" x14ac:dyDescent="0.25">
      <c r="A759" s="264"/>
      <c r="B759" s="69" t="s">
        <v>153</v>
      </c>
      <c r="C759" s="226"/>
      <c r="D759" s="226"/>
      <c r="E759" s="212"/>
      <c r="F759" s="212"/>
      <c r="G759" s="212"/>
      <c r="H759" s="212"/>
      <c r="I759" s="50" t="s">
        <v>289</v>
      </c>
      <c r="J759" s="64"/>
      <c r="K759" s="2"/>
      <c r="L759" s="12"/>
      <c r="M759" s="12"/>
      <c r="N759" s="12"/>
      <c r="O759" s="12"/>
      <c r="P759" s="12">
        <v>14206.9</v>
      </c>
      <c r="Q759" s="12"/>
      <c r="R759" s="17">
        <f t="shared" si="60"/>
        <v>14206.9</v>
      </c>
      <c r="S759" s="29"/>
    </row>
    <row r="760" spans="1:19" ht="94.5" x14ac:dyDescent="0.25">
      <c r="A760" s="264"/>
      <c r="B760" s="69" t="s">
        <v>155</v>
      </c>
      <c r="C760" s="226"/>
      <c r="D760" s="226"/>
      <c r="E760" s="212"/>
      <c r="F760" s="212"/>
      <c r="G760" s="212"/>
      <c r="H760" s="212"/>
      <c r="I760" s="50" t="s">
        <v>289</v>
      </c>
      <c r="J760" s="64"/>
      <c r="K760" s="2"/>
      <c r="L760" s="12"/>
      <c r="M760" s="12"/>
      <c r="N760" s="12"/>
      <c r="O760" s="12"/>
      <c r="P760" s="12">
        <v>2228.6999999999998</v>
      </c>
      <c r="Q760" s="12"/>
      <c r="R760" s="17">
        <f t="shared" si="60"/>
        <v>2228.6999999999998</v>
      </c>
      <c r="S760" s="29"/>
    </row>
    <row r="761" spans="1:19" ht="78.75" x14ac:dyDescent="0.25">
      <c r="A761" s="264"/>
      <c r="B761" s="85" t="s">
        <v>371</v>
      </c>
      <c r="C761" s="226"/>
      <c r="D761" s="226"/>
      <c r="E761" s="212"/>
      <c r="F761" s="212"/>
      <c r="G761" s="212"/>
      <c r="H761" s="212"/>
      <c r="I761" s="50" t="s">
        <v>289</v>
      </c>
      <c r="J761" s="64"/>
      <c r="K761" s="2"/>
      <c r="L761" s="12"/>
      <c r="M761" s="12"/>
      <c r="N761" s="12"/>
      <c r="O761" s="12"/>
      <c r="P761" s="12">
        <v>6840.5</v>
      </c>
      <c r="Q761" s="12"/>
      <c r="R761" s="17">
        <f t="shared" si="60"/>
        <v>6840.5</v>
      </c>
      <c r="S761" s="29"/>
    </row>
    <row r="762" spans="1:19" ht="94.5" x14ac:dyDescent="0.25">
      <c r="A762" s="264"/>
      <c r="B762" s="85" t="s">
        <v>157</v>
      </c>
      <c r="C762" s="226"/>
      <c r="D762" s="226"/>
      <c r="E762" s="212"/>
      <c r="F762" s="212"/>
      <c r="G762" s="212"/>
      <c r="H762" s="212"/>
      <c r="I762" s="50" t="s">
        <v>289</v>
      </c>
      <c r="J762" s="64"/>
      <c r="K762" s="2"/>
      <c r="L762" s="12"/>
      <c r="M762" s="12"/>
      <c r="N762" s="12"/>
      <c r="O762" s="12"/>
      <c r="P762" s="12">
        <v>2421.5</v>
      </c>
      <c r="Q762" s="12"/>
      <c r="R762" s="17">
        <f t="shared" si="60"/>
        <v>2421.5</v>
      </c>
      <c r="S762" s="29"/>
    </row>
    <row r="763" spans="1:19" ht="94.5" x14ac:dyDescent="0.25">
      <c r="A763" s="264"/>
      <c r="B763" s="85" t="s">
        <v>477</v>
      </c>
      <c r="C763" s="226"/>
      <c r="D763" s="226"/>
      <c r="E763" s="212"/>
      <c r="F763" s="212"/>
      <c r="G763" s="212"/>
      <c r="H763" s="212"/>
      <c r="I763" s="50" t="s">
        <v>289</v>
      </c>
      <c r="J763" s="64"/>
      <c r="K763" s="2"/>
      <c r="L763" s="12"/>
      <c r="M763" s="12"/>
      <c r="N763" s="12"/>
      <c r="O763" s="12"/>
      <c r="P763" s="12">
        <v>1531.6</v>
      </c>
      <c r="Q763" s="12"/>
      <c r="R763" s="17">
        <f t="shared" si="60"/>
        <v>1531.6</v>
      </c>
      <c r="S763" s="29"/>
    </row>
    <row r="764" spans="1:19" ht="78.75" x14ac:dyDescent="0.25">
      <c r="A764" s="264"/>
      <c r="B764" s="85" t="s">
        <v>159</v>
      </c>
      <c r="C764" s="226"/>
      <c r="D764" s="226"/>
      <c r="E764" s="212"/>
      <c r="F764" s="212"/>
      <c r="G764" s="212"/>
      <c r="H764" s="212"/>
      <c r="I764" s="50" t="s">
        <v>289</v>
      </c>
      <c r="J764" s="64"/>
      <c r="K764" s="2"/>
      <c r="L764" s="12"/>
      <c r="M764" s="12"/>
      <c r="N764" s="12"/>
      <c r="O764" s="12"/>
      <c r="P764" s="12">
        <v>1122.3</v>
      </c>
      <c r="Q764" s="12"/>
      <c r="R764" s="17">
        <f t="shared" si="60"/>
        <v>1122.3</v>
      </c>
      <c r="S764" s="29"/>
    </row>
    <row r="765" spans="1:19" ht="78.75" x14ac:dyDescent="0.25">
      <c r="A765" s="264"/>
      <c r="B765" s="85" t="s">
        <v>161</v>
      </c>
      <c r="C765" s="226"/>
      <c r="D765" s="226"/>
      <c r="E765" s="212"/>
      <c r="F765" s="212"/>
      <c r="G765" s="212"/>
      <c r="H765" s="212"/>
      <c r="I765" s="50" t="s">
        <v>289</v>
      </c>
      <c r="J765" s="64"/>
      <c r="K765" s="2"/>
      <c r="L765" s="12"/>
      <c r="M765" s="12"/>
      <c r="N765" s="12"/>
      <c r="O765" s="12"/>
      <c r="P765" s="12">
        <v>848.3</v>
      </c>
      <c r="Q765" s="12"/>
      <c r="R765" s="17">
        <f t="shared" si="60"/>
        <v>848.3</v>
      </c>
      <c r="S765" s="29"/>
    </row>
    <row r="766" spans="1:19" ht="78.75" x14ac:dyDescent="0.25">
      <c r="A766" s="264"/>
      <c r="B766" s="85" t="s">
        <v>163</v>
      </c>
      <c r="C766" s="226"/>
      <c r="D766" s="226"/>
      <c r="E766" s="212"/>
      <c r="F766" s="212"/>
      <c r="G766" s="212"/>
      <c r="H766" s="212"/>
      <c r="I766" s="50" t="s">
        <v>289</v>
      </c>
      <c r="J766" s="64"/>
      <c r="K766" s="2"/>
      <c r="L766" s="12"/>
      <c r="M766" s="48"/>
      <c r="N766" s="12"/>
      <c r="O766" s="12"/>
      <c r="P766" s="12">
        <v>707.7</v>
      </c>
      <c r="Q766" s="12"/>
      <c r="R766" s="17">
        <f t="shared" si="60"/>
        <v>707.7</v>
      </c>
      <c r="S766" s="29"/>
    </row>
    <row r="767" spans="1:19" ht="78.75" x14ac:dyDescent="0.25">
      <c r="A767" s="264"/>
      <c r="B767" s="85" t="s">
        <v>165</v>
      </c>
      <c r="C767" s="226"/>
      <c r="D767" s="226"/>
      <c r="E767" s="212"/>
      <c r="F767" s="212"/>
      <c r="G767" s="212"/>
      <c r="H767" s="212"/>
      <c r="I767" s="50" t="s">
        <v>289</v>
      </c>
      <c r="J767" s="64"/>
      <c r="K767" s="2"/>
      <c r="L767" s="12"/>
      <c r="M767" s="12"/>
      <c r="N767" s="12"/>
      <c r="O767" s="12"/>
      <c r="P767" s="12">
        <v>3268.5</v>
      </c>
      <c r="Q767" s="12"/>
      <c r="R767" s="17">
        <f t="shared" si="60"/>
        <v>3268.5</v>
      </c>
      <c r="S767" s="29"/>
    </row>
    <row r="768" spans="1:19" x14ac:dyDescent="0.25">
      <c r="A768" s="79"/>
      <c r="B768" s="111" t="s">
        <v>166</v>
      </c>
      <c r="C768" s="273" t="s">
        <v>91</v>
      </c>
      <c r="D768" s="274"/>
      <c r="E768" s="274"/>
      <c r="F768" s="274"/>
      <c r="G768" s="274"/>
      <c r="H768" s="274"/>
      <c r="I768" s="50"/>
      <c r="J768" s="64"/>
      <c r="K768" s="2"/>
      <c r="L768" s="12"/>
      <c r="M768" s="17">
        <f>SUM(M758:M767)</f>
        <v>0</v>
      </c>
      <c r="N768" s="17">
        <f t="shared" ref="N768:Q768" si="61">SUM(N758:N767)</f>
        <v>0</v>
      </c>
      <c r="O768" s="17">
        <f t="shared" si="61"/>
        <v>0</v>
      </c>
      <c r="P768" s="17">
        <f t="shared" si="61"/>
        <v>45749.500000000007</v>
      </c>
      <c r="Q768" s="17">
        <f t="shared" si="61"/>
        <v>0</v>
      </c>
      <c r="R768" s="17">
        <f t="shared" si="60"/>
        <v>45749.500000000007</v>
      </c>
      <c r="S768" s="29"/>
    </row>
    <row r="769" spans="1:19" ht="128.25" customHeight="1" x14ac:dyDescent="0.25">
      <c r="A769" s="72">
        <v>22</v>
      </c>
      <c r="B769" s="71" t="s">
        <v>326</v>
      </c>
      <c r="C769" s="72" t="s">
        <v>90</v>
      </c>
      <c r="D769" s="72" t="s">
        <v>88</v>
      </c>
      <c r="E769" s="72" t="s">
        <v>476</v>
      </c>
      <c r="F769" s="72" t="s">
        <v>136</v>
      </c>
      <c r="G769" s="72" t="s">
        <v>315</v>
      </c>
      <c r="H769" s="72" t="s">
        <v>299</v>
      </c>
      <c r="I769" s="77"/>
      <c r="J769" s="65"/>
      <c r="K769" s="21"/>
      <c r="L769" s="16"/>
      <c r="M769" s="16"/>
      <c r="N769" s="16"/>
      <c r="O769" s="46"/>
      <c r="P769" s="16"/>
      <c r="Q769" s="16"/>
      <c r="R769" s="17">
        <f t="shared" si="60"/>
        <v>0</v>
      </c>
      <c r="S769" s="65"/>
    </row>
    <row r="770" spans="1:19" x14ac:dyDescent="0.25">
      <c r="A770" s="39"/>
      <c r="B770" s="62" t="s">
        <v>471</v>
      </c>
      <c r="C770" s="273" t="s">
        <v>91</v>
      </c>
      <c r="D770" s="274"/>
      <c r="E770" s="274"/>
      <c r="F770" s="274"/>
      <c r="G770" s="274"/>
      <c r="H770" s="274"/>
      <c r="I770" s="32"/>
      <c r="J770" s="65"/>
      <c r="K770" s="21"/>
      <c r="L770" s="11">
        <f t="shared" ref="L770:Q770" si="62">SUM(L769:L769)</f>
        <v>0</v>
      </c>
      <c r="M770" s="11">
        <f t="shared" si="62"/>
        <v>0</v>
      </c>
      <c r="N770" s="11">
        <f t="shared" si="62"/>
        <v>0</v>
      </c>
      <c r="O770" s="11">
        <f>SUM(O769:O769)</f>
        <v>0</v>
      </c>
      <c r="P770" s="11">
        <f t="shared" si="62"/>
        <v>0</v>
      </c>
      <c r="Q770" s="11">
        <f t="shared" si="62"/>
        <v>0</v>
      </c>
      <c r="R770" s="17">
        <f t="shared" si="60"/>
        <v>0</v>
      </c>
      <c r="S770" s="65"/>
    </row>
    <row r="771" spans="1:19" x14ac:dyDescent="0.25">
      <c r="A771" s="223">
        <v>23</v>
      </c>
      <c r="B771" s="243" t="s">
        <v>401</v>
      </c>
      <c r="C771" s="212" t="s">
        <v>90</v>
      </c>
      <c r="D771" s="212" t="s">
        <v>88</v>
      </c>
      <c r="E771" s="212" t="s">
        <v>402</v>
      </c>
      <c r="F771" s="212" t="s">
        <v>403</v>
      </c>
      <c r="G771" s="212" t="s">
        <v>93</v>
      </c>
      <c r="H771" s="212" t="s">
        <v>134</v>
      </c>
      <c r="I771" s="65" t="s">
        <v>55</v>
      </c>
      <c r="J771" s="65" t="s">
        <v>376</v>
      </c>
      <c r="K771" s="21" t="s">
        <v>241</v>
      </c>
      <c r="L771" s="16"/>
      <c r="M771" s="117">
        <v>1</v>
      </c>
      <c r="N771" s="118"/>
      <c r="O771" s="118">
        <v>0.09</v>
      </c>
      <c r="P771" s="118">
        <v>7.2999999999999995E-2</v>
      </c>
      <c r="Q771" s="11"/>
      <c r="R771" s="17">
        <f t="shared" si="60"/>
        <v>1.163</v>
      </c>
      <c r="S771" s="65"/>
    </row>
    <row r="772" spans="1:19" x14ac:dyDescent="0.25">
      <c r="A772" s="224"/>
      <c r="B772" s="244"/>
      <c r="C772" s="212"/>
      <c r="D772" s="212"/>
      <c r="E772" s="212"/>
      <c r="F772" s="212"/>
      <c r="G772" s="212"/>
      <c r="H772" s="212"/>
      <c r="I772" s="65" t="s">
        <v>56</v>
      </c>
      <c r="J772" s="65"/>
      <c r="K772" s="21" t="s">
        <v>241</v>
      </c>
      <c r="L772" s="16"/>
      <c r="M772" s="117">
        <v>34.826999999999998</v>
      </c>
      <c r="N772" s="118"/>
      <c r="O772" s="118">
        <v>57.777000000000001</v>
      </c>
      <c r="P772" s="118">
        <v>50.884999999999998</v>
      </c>
      <c r="Q772" s="11"/>
      <c r="R772" s="17">
        <f t="shared" si="60"/>
        <v>143.489</v>
      </c>
      <c r="S772" s="65"/>
    </row>
    <row r="773" spans="1:19" x14ac:dyDescent="0.25">
      <c r="A773" s="224"/>
      <c r="B773" s="244"/>
      <c r="C773" s="212"/>
      <c r="D773" s="212"/>
      <c r="E773" s="212"/>
      <c r="F773" s="212"/>
      <c r="G773" s="212"/>
      <c r="H773" s="212"/>
      <c r="I773" s="65" t="s">
        <v>377</v>
      </c>
      <c r="J773" s="65"/>
      <c r="K773" s="21" t="s">
        <v>241</v>
      </c>
      <c r="L773" s="16"/>
      <c r="M773" s="117">
        <v>0.48799999999999999</v>
      </c>
      <c r="N773" s="118"/>
      <c r="O773" s="118"/>
      <c r="P773" s="118"/>
      <c r="Q773" s="11"/>
      <c r="R773" s="17">
        <f t="shared" si="60"/>
        <v>0.48799999999999999</v>
      </c>
      <c r="S773" s="65"/>
    </row>
    <row r="774" spans="1:19" x14ac:dyDescent="0.25">
      <c r="A774" s="224"/>
      <c r="B774" s="244"/>
      <c r="C774" s="212"/>
      <c r="D774" s="212"/>
      <c r="E774" s="212"/>
      <c r="F774" s="212"/>
      <c r="G774" s="212"/>
      <c r="H774" s="212"/>
      <c r="I774" s="65" t="s">
        <v>55</v>
      </c>
      <c r="J774" s="65"/>
      <c r="K774" s="21" t="s">
        <v>270</v>
      </c>
      <c r="L774" s="16"/>
      <c r="M774" s="119">
        <v>22.516999999999999</v>
      </c>
      <c r="N774" s="120"/>
      <c r="O774" s="120">
        <v>0.44</v>
      </c>
      <c r="P774" s="120">
        <v>0.33300000000000002</v>
      </c>
      <c r="Q774" s="11"/>
      <c r="R774" s="17">
        <f t="shared" si="60"/>
        <v>23.29</v>
      </c>
      <c r="S774" s="65"/>
    </row>
    <row r="775" spans="1:19" x14ac:dyDescent="0.25">
      <c r="A775" s="224"/>
      <c r="B775" s="244"/>
      <c r="C775" s="212"/>
      <c r="D775" s="212"/>
      <c r="E775" s="212"/>
      <c r="F775" s="212"/>
      <c r="G775" s="212"/>
      <c r="H775" s="212"/>
      <c r="I775" s="65" t="s">
        <v>56</v>
      </c>
      <c r="J775" s="65"/>
      <c r="K775" s="21" t="s">
        <v>270</v>
      </c>
      <c r="L775" s="16"/>
      <c r="M775" s="117">
        <v>179.001</v>
      </c>
      <c r="N775" s="121"/>
      <c r="O775" s="121">
        <v>308.74799999999999</v>
      </c>
      <c r="P775" s="121">
        <v>290.94900000000001</v>
      </c>
      <c r="Q775" s="11"/>
      <c r="R775" s="17">
        <f t="shared" si="60"/>
        <v>778.69800000000009</v>
      </c>
      <c r="S775" s="65"/>
    </row>
    <row r="776" spans="1:19" x14ac:dyDescent="0.25">
      <c r="A776" s="224"/>
      <c r="B776" s="244"/>
      <c r="C776" s="212"/>
      <c r="D776" s="212"/>
      <c r="E776" s="212"/>
      <c r="F776" s="212"/>
      <c r="G776" s="212"/>
      <c r="H776" s="212"/>
      <c r="I776" s="65" t="s">
        <v>377</v>
      </c>
      <c r="J776" s="65"/>
      <c r="K776" s="21" t="s">
        <v>270</v>
      </c>
      <c r="L776" s="16"/>
      <c r="M776" s="122">
        <v>21.323</v>
      </c>
      <c r="N776" s="16"/>
      <c r="O776" s="16"/>
      <c r="P776" s="16"/>
      <c r="Q776" s="11"/>
      <c r="R776" s="17">
        <f t="shared" si="60"/>
        <v>21.323</v>
      </c>
      <c r="S776" s="65"/>
    </row>
    <row r="777" spans="1:19" x14ac:dyDescent="0.25">
      <c r="A777" s="224"/>
      <c r="B777" s="244"/>
      <c r="C777" s="212"/>
      <c r="D777" s="212"/>
      <c r="E777" s="212"/>
      <c r="F777" s="212"/>
      <c r="G777" s="212"/>
      <c r="H777" s="212"/>
      <c r="I777" s="65" t="s">
        <v>56</v>
      </c>
      <c r="J777" s="65"/>
      <c r="K777" s="21" t="s">
        <v>244</v>
      </c>
      <c r="L777" s="16"/>
      <c r="M777" s="123"/>
      <c r="N777" s="122">
        <v>242.137</v>
      </c>
      <c r="O777" s="124"/>
      <c r="P777" s="124"/>
      <c r="Q777" s="11"/>
      <c r="R777" s="17">
        <f t="shared" si="60"/>
        <v>242.137</v>
      </c>
      <c r="S777" s="65"/>
    </row>
    <row r="778" spans="1:19" x14ac:dyDescent="0.25">
      <c r="A778" s="224"/>
      <c r="B778" s="244"/>
      <c r="C778" s="212"/>
      <c r="D778" s="212"/>
      <c r="E778" s="212"/>
      <c r="F778" s="212"/>
      <c r="G778" s="212"/>
      <c r="H778" s="212"/>
      <c r="I778" s="65" t="s">
        <v>56</v>
      </c>
      <c r="J778" s="65"/>
      <c r="K778" s="21" t="s">
        <v>269</v>
      </c>
      <c r="L778" s="16"/>
      <c r="M778" s="16">
        <v>2.5649999999999999</v>
      </c>
      <c r="N778" s="118"/>
      <c r="O778" s="118">
        <v>3.9550000000000001</v>
      </c>
      <c r="P778" s="118">
        <v>5.1589999999999998</v>
      </c>
      <c r="Q778" s="11"/>
      <c r="R778" s="17">
        <f t="shared" si="60"/>
        <v>11.678999999999998</v>
      </c>
      <c r="S778" s="65"/>
    </row>
    <row r="779" spans="1:19" x14ac:dyDescent="0.25">
      <c r="A779" s="224"/>
      <c r="B779" s="244"/>
      <c r="C779" s="212"/>
      <c r="D779" s="212"/>
      <c r="E779" s="212"/>
      <c r="F779" s="212"/>
      <c r="G779" s="212"/>
      <c r="H779" s="212"/>
      <c r="I779" s="65" t="s">
        <v>56</v>
      </c>
      <c r="J779" s="65"/>
      <c r="K779" s="21" t="s">
        <v>273</v>
      </c>
      <c r="L779" s="16"/>
      <c r="M779" s="117"/>
      <c r="N779" s="125"/>
      <c r="O779" s="121">
        <v>0.5</v>
      </c>
      <c r="P779" s="121">
        <v>2.4529999999999998</v>
      </c>
      <c r="Q779" s="11"/>
      <c r="R779" s="17">
        <f t="shared" si="60"/>
        <v>2.9529999999999998</v>
      </c>
      <c r="S779" s="65"/>
    </row>
    <row r="780" spans="1:19" x14ac:dyDescent="0.25">
      <c r="A780" s="224"/>
      <c r="B780" s="244"/>
      <c r="C780" s="212"/>
      <c r="D780" s="212"/>
      <c r="E780" s="212"/>
      <c r="F780" s="212"/>
      <c r="G780" s="212"/>
      <c r="H780" s="212"/>
      <c r="I780" s="65" t="s">
        <v>56</v>
      </c>
      <c r="J780" s="65"/>
      <c r="K780" s="21" t="s">
        <v>253</v>
      </c>
      <c r="L780" s="16"/>
      <c r="M780" s="117"/>
      <c r="N780" s="121">
        <v>6.8</v>
      </c>
      <c r="O780" s="121">
        <v>25.253</v>
      </c>
      <c r="P780" s="121">
        <v>3.181</v>
      </c>
      <c r="Q780" s="11"/>
      <c r="R780" s="17">
        <f t="shared" si="60"/>
        <v>35.233999999999995</v>
      </c>
      <c r="S780" s="65"/>
    </row>
    <row r="781" spans="1:19" x14ac:dyDescent="0.25">
      <c r="A781" s="224"/>
      <c r="B781" s="244"/>
      <c r="C781" s="212"/>
      <c r="D781" s="212"/>
      <c r="E781" s="212"/>
      <c r="F781" s="212"/>
      <c r="G781" s="212"/>
      <c r="H781" s="212"/>
      <c r="I781" s="65" t="s">
        <v>56</v>
      </c>
      <c r="J781" s="65"/>
      <c r="K781" s="21" t="s">
        <v>378</v>
      </c>
      <c r="L781" s="16"/>
      <c r="M781" s="117">
        <v>1.2</v>
      </c>
      <c r="N781" s="121"/>
      <c r="O781" s="121">
        <v>2.59</v>
      </c>
      <c r="P781" s="121">
        <v>1.9</v>
      </c>
      <c r="Q781" s="11"/>
      <c r="R781" s="17">
        <f t="shared" si="60"/>
        <v>5.6899999999999995</v>
      </c>
      <c r="S781" s="65"/>
    </row>
    <row r="782" spans="1:19" x14ac:dyDescent="0.25">
      <c r="A782" s="224"/>
      <c r="B782" s="243" t="s">
        <v>404</v>
      </c>
      <c r="C782" s="212"/>
      <c r="D782" s="212"/>
      <c r="E782" s="212"/>
      <c r="F782" s="212"/>
      <c r="G782" s="212"/>
      <c r="H782" s="212"/>
      <c r="I782" s="65" t="s">
        <v>55</v>
      </c>
      <c r="J782" s="65" t="s">
        <v>380</v>
      </c>
      <c r="K782" s="21" t="s">
        <v>241</v>
      </c>
      <c r="L782" s="16"/>
      <c r="M782" s="126">
        <v>5.1520000000000001</v>
      </c>
      <c r="N782" s="126"/>
      <c r="O782" s="126">
        <v>0.24</v>
      </c>
      <c r="P782" s="126">
        <v>0.25</v>
      </c>
      <c r="Q782" s="11"/>
      <c r="R782" s="17">
        <f t="shared" si="60"/>
        <v>5.6420000000000003</v>
      </c>
      <c r="S782" s="65"/>
    </row>
    <row r="783" spans="1:19" x14ac:dyDescent="0.25">
      <c r="A783" s="224"/>
      <c r="B783" s="244"/>
      <c r="C783" s="212"/>
      <c r="D783" s="212"/>
      <c r="E783" s="212"/>
      <c r="F783" s="212"/>
      <c r="G783" s="212"/>
      <c r="H783" s="212"/>
      <c r="I783" s="65" t="s">
        <v>56</v>
      </c>
      <c r="J783" s="65"/>
      <c r="K783" s="21" t="s">
        <v>241</v>
      </c>
      <c r="L783" s="16"/>
      <c r="M783" s="126">
        <v>94.649000000000001</v>
      </c>
      <c r="N783" s="126">
        <v>107.265</v>
      </c>
      <c r="O783" s="126">
        <v>108.501</v>
      </c>
      <c r="P783" s="126">
        <v>90.135999999999996</v>
      </c>
      <c r="Q783" s="11"/>
      <c r="R783" s="17">
        <f t="shared" si="60"/>
        <v>400.55099999999993</v>
      </c>
      <c r="S783" s="65"/>
    </row>
    <row r="784" spans="1:19" x14ac:dyDescent="0.25">
      <c r="A784" s="224"/>
      <c r="B784" s="244"/>
      <c r="C784" s="212"/>
      <c r="D784" s="212"/>
      <c r="E784" s="212"/>
      <c r="F784" s="212"/>
      <c r="G784" s="212"/>
      <c r="H784" s="212"/>
      <c r="I784" s="65" t="s">
        <v>56</v>
      </c>
      <c r="J784" s="65"/>
      <c r="K784" s="21" t="s">
        <v>243</v>
      </c>
      <c r="L784" s="16"/>
      <c r="M784" s="126"/>
      <c r="N784" s="126"/>
      <c r="O784" s="126"/>
      <c r="P784" s="126"/>
      <c r="Q784" s="11"/>
      <c r="R784" s="17">
        <f t="shared" si="60"/>
        <v>0</v>
      </c>
      <c r="S784" s="65"/>
    </row>
    <row r="785" spans="1:19" x14ac:dyDescent="0.25">
      <c r="A785" s="224"/>
      <c r="B785" s="244"/>
      <c r="C785" s="212"/>
      <c r="D785" s="212"/>
      <c r="E785" s="212"/>
      <c r="F785" s="212"/>
      <c r="G785" s="212"/>
      <c r="H785" s="212"/>
      <c r="I785" s="65" t="s">
        <v>56</v>
      </c>
      <c r="J785" s="65"/>
      <c r="K785" s="21" t="s">
        <v>244</v>
      </c>
      <c r="L785" s="16"/>
      <c r="M785" s="126"/>
      <c r="N785" s="126">
        <v>30.571999999999999</v>
      </c>
      <c r="O785" s="126">
        <v>42.311</v>
      </c>
      <c r="P785" s="126">
        <v>38.283000000000001</v>
      </c>
      <c r="Q785" s="11"/>
      <c r="R785" s="17">
        <f t="shared" si="60"/>
        <v>111.166</v>
      </c>
      <c r="S785" s="65"/>
    </row>
    <row r="786" spans="1:19" x14ac:dyDescent="0.25">
      <c r="A786" s="224"/>
      <c r="B786" s="244"/>
      <c r="C786" s="212"/>
      <c r="D786" s="212"/>
      <c r="E786" s="212"/>
      <c r="F786" s="212"/>
      <c r="G786" s="212"/>
      <c r="H786" s="212"/>
      <c r="I786" s="65" t="s">
        <v>56</v>
      </c>
      <c r="J786" s="65"/>
      <c r="K786" s="21" t="s">
        <v>268</v>
      </c>
      <c r="L786" s="16"/>
      <c r="M786" s="126"/>
      <c r="N786" s="126">
        <v>121.461</v>
      </c>
      <c r="O786" s="126">
        <v>55.27</v>
      </c>
      <c r="P786" s="126">
        <v>20.204999999999998</v>
      </c>
      <c r="Q786" s="11"/>
      <c r="R786" s="17">
        <f t="shared" si="60"/>
        <v>196.93599999999998</v>
      </c>
      <c r="S786" s="65"/>
    </row>
    <row r="787" spans="1:19" x14ac:dyDescent="0.25">
      <c r="A787" s="224"/>
      <c r="B787" s="244"/>
      <c r="C787" s="212"/>
      <c r="D787" s="212"/>
      <c r="E787" s="212"/>
      <c r="F787" s="212"/>
      <c r="G787" s="212"/>
      <c r="H787" s="212"/>
      <c r="I787" s="65" t="s">
        <v>56</v>
      </c>
      <c r="J787" s="65"/>
      <c r="K787" s="21" t="s">
        <v>258</v>
      </c>
      <c r="L787" s="16"/>
      <c r="M787" s="126">
        <v>32.36</v>
      </c>
      <c r="N787" s="126">
        <v>3.4689999999999999</v>
      </c>
      <c r="O787" s="126">
        <v>1.456</v>
      </c>
      <c r="P787" s="126">
        <v>0.496</v>
      </c>
      <c r="Q787" s="11"/>
      <c r="R787" s="17">
        <f t="shared" si="60"/>
        <v>37.781000000000006</v>
      </c>
      <c r="S787" s="65"/>
    </row>
    <row r="788" spans="1:19" x14ac:dyDescent="0.25">
      <c r="A788" s="224"/>
      <c r="B788" s="244"/>
      <c r="C788" s="212"/>
      <c r="D788" s="212"/>
      <c r="E788" s="212"/>
      <c r="F788" s="212"/>
      <c r="G788" s="212"/>
      <c r="H788" s="212"/>
      <c r="I788" s="65" t="s">
        <v>56</v>
      </c>
      <c r="J788" s="65"/>
      <c r="K788" s="21" t="s">
        <v>269</v>
      </c>
      <c r="L788" s="16"/>
      <c r="M788" s="126">
        <v>4.3</v>
      </c>
      <c r="N788" s="126">
        <v>138.35599999999999</v>
      </c>
      <c r="O788" s="126">
        <v>138.63</v>
      </c>
      <c r="P788" s="126">
        <v>137.94200000000001</v>
      </c>
      <c r="Q788" s="11"/>
      <c r="R788" s="17">
        <f t="shared" si="60"/>
        <v>419.22800000000001</v>
      </c>
      <c r="S788" s="65"/>
    </row>
    <row r="789" spans="1:19" x14ac:dyDescent="0.25">
      <c r="A789" s="224"/>
      <c r="B789" s="244"/>
      <c r="C789" s="212"/>
      <c r="D789" s="212"/>
      <c r="E789" s="212"/>
      <c r="F789" s="212"/>
      <c r="G789" s="212"/>
      <c r="H789" s="212"/>
      <c r="I789" s="65" t="s">
        <v>56</v>
      </c>
      <c r="J789" s="65"/>
      <c r="K789" s="21" t="s">
        <v>259</v>
      </c>
      <c r="L789" s="16"/>
      <c r="M789" s="126">
        <v>0.28699999999999998</v>
      </c>
      <c r="N789" s="16"/>
      <c r="O789" s="16"/>
      <c r="P789" s="16"/>
      <c r="Q789" s="11"/>
      <c r="R789" s="17">
        <f t="shared" si="60"/>
        <v>0.28699999999999998</v>
      </c>
      <c r="S789" s="65"/>
    </row>
    <row r="790" spans="1:19" x14ac:dyDescent="0.25">
      <c r="A790" s="224"/>
      <c r="B790" s="244"/>
      <c r="C790" s="212"/>
      <c r="D790" s="212"/>
      <c r="E790" s="212"/>
      <c r="F790" s="212"/>
      <c r="G790" s="212"/>
      <c r="H790" s="212"/>
      <c r="I790" s="65" t="s">
        <v>56</v>
      </c>
      <c r="J790" s="65"/>
      <c r="K790" s="21" t="s">
        <v>266</v>
      </c>
      <c r="L790" s="16"/>
      <c r="M790" s="126"/>
      <c r="N790" s="126">
        <v>0.315</v>
      </c>
      <c r="O790" s="126">
        <v>0.33700000000000002</v>
      </c>
      <c r="P790" s="126">
        <v>0.20300000000000001</v>
      </c>
      <c r="Q790" s="11"/>
      <c r="R790" s="17">
        <f t="shared" si="60"/>
        <v>0.85499999999999998</v>
      </c>
      <c r="S790" s="65"/>
    </row>
    <row r="791" spans="1:19" x14ac:dyDescent="0.25">
      <c r="A791" s="224"/>
      <c r="B791" s="244"/>
      <c r="C791" s="212"/>
      <c r="D791" s="212"/>
      <c r="E791" s="212"/>
      <c r="F791" s="212"/>
      <c r="G791" s="212"/>
      <c r="H791" s="212"/>
      <c r="I791" s="65" t="s">
        <v>55</v>
      </c>
      <c r="J791" s="65"/>
      <c r="K791" s="21" t="s">
        <v>273</v>
      </c>
      <c r="L791" s="16"/>
      <c r="M791" s="126">
        <v>179.679</v>
      </c>
      <c r="N791" s="126"/>
      <c r="O791" s="126"/>
      <c r="P791" s="126"/>
      <c r="Q791" s="11"/>
      <c r="R791" s="17">
        <f t="shared" si="60"/>
        <v>179.679</v>
      </c>
      <c r="S791" s="65"/>
    </row>
    <row r="792" spans="1:19" x14ac:dyDescent="0.25">
      <c r="A792" s="224"/>
      <c r="B792" s="244"/>
      <c r="C792" s="212"/>
      <c r="D792" s="212"/>
      <c r="E792" s="212"/>
      <c r="F792" s="212"/>
      <c r="G792" s="212"/>
      <c r="H792" s="212"/>
      <c r="I792" s="65" t="s">
        <v>56</v>
      </c>
      <c r="J792" s="65"/>
      <c r="K792" s="21" t="s">
        <v>273</v>
      </c>
      <c r="L792" s="16"/>
      <c r="M792" s="126">
        <v>17.440999999999999</v>
      </c>
      <c r="N792" s="126"/>
      <c r="O792" s="126">
        <v>6.8940000000000001</v>
      </c>
      <c r="P792" s="126">
        <v>5.7619999999999996</v>
      </c>
      <c r="Q792" s="11"/>
      <c r="R792" s="17">
        <f t="shared" si="60"/>
        <v>30.097000000000001</v>
      </c>
      <c r="S792" s="65"/>
    </row>
    <row r="793" spans="1:19" x14ac:dyDescent="0.25">
      <c r="A793" s="224"/>
      <c r="B793" s="244"/>
      <c r="C793" s="212"/>
      <c r="D793" s="212"/>
      <c r="E793" s="212"/>
      <c r="F793" s="212"/>
      <c r="G793" s="212"/>
      <c r="H793" s="212"/>
      <c r="I793" s="65" t="s">
        <v>56</v>
      </c>
      <c r="J793" s="65"/>
      <c r="K793" s="21" t="s">
        <v>245</v>
      </c>
      <c r="L793" s="16"/>
      <c r="M793" s="126">
        <v>117.69799999999999</v>
      </c>
      <c r="N793" s="126">
        <v>1.0389999999999999</v>
      </c>
      <c r="O793" s="126">
        <v>3.0129999999999999</v>
      </c>
      <c r="P793" s="126">
        <v>0.54100000000000004</v>
      </c>
      <c r="Q793" s="11"/>
      <c r="R793" s="17">
        <f t="shared" si="60"/>
        <v>122.291</v>
      </c>
      <c r="S793" s="65"/>
    </row>
    <row r="794" spans="1:19" x14ac:dyDescent="0.25">
      <c r="A794" s="224"/>
      <c r="B794" s="244"/>
      <c r="C794" s="212"/>
      <c r="D794" s="212"/>
      <c r="E794" s="212"/>
      <c r="F794" s="212"/>
      <c r="G794" s="212"/>
      <c r="H794" s="212"/>
      <c r="I794" s="65" t="s">
        <v>55</v>
      </c>
      <c r="J794" s="65"/>
      <c r="K794" s="21" t="s">
        <v>247</v>
      </c>
      <c r="L794" s="16"/>
      <c r="M794" s="126">
        <v>30.35</v>
      </c>
      <c r="N794" s="126"/>
      <c r="O794" s="126"/>
      <c r="P794" s="126"/>
      <c r="Q794" s="11"/>
      <c r="R794" s="17">
        <f t="shared" si="60"/>
        <v>30.35</v>
      </c>
      <c r="S794" s="65"/>
    </row>
    <row r="795" spans="1:19" x14ac:dyDescent="0.25">
      <c r="A795" s="224"/>
      <c r="B795" s="244"/>
      <c r="C795" s="212"/>
      <c r="D795" s="212"/>
      <c r="E795" s="212"/>
      <c r="F795" s="212"/>
      <c r="G795" s="212"/>
      <c r="H795" s="212"/>
      <c r="I795" s="65" t="s">
        <v>56</v>
      </c>
      <c r="J795" s="65"/>
      <c r="K795" s="21" t="s">
        <v>247</v>
      </c>
      <c r="L795" s="16"/>
      <c r="M795" s="126">
        <v>88.822999999999993</v>
      </c>
      <c r="N795" s="126">
        <v>268.42599999999999</v>
      </c>
      <c r="O795" s="126">
        <v>195.70699999999999</v>
      </c>
      <c r="P795" s="126">
        <v>165.43100000000001</v>
      </c>
      <c r="Q795" s="11"/>
      <c r="R795" s="17">
        <f t="shared" si="60"/>
        <v>718.38699999999994</v>
      </c>
      <c r="S795" s="65"/>
    </row>
    <row r="796" spans="1:19" x14ac:dyDescent="0.25">
      <c r="A796" s="224"/>
      <c r="B796" s="244"/>
      <c r="C796" s="212"/>
      <c r="D796" s="212"/>
      <c r="E796" s="212"/>
      <c r="F796" s="212"/>
      <c r="G796" s="212"/>
      <c r="H796" s="212"/>
      <c r="I796" s="65" t="s">
        <v>377</v>
      </c>
      <c r="J796" s="65"/>
      <c r="K796" s="21" t="s">
        <v>247</v>
      </c>
      <c r="L796" s="16"/>
      <c r="M796" s="126">
        <v>45.348999999999997</v>
      </c>
      <c r="N796" s="126"/>
      <c r="O796" s="126"/>
      <c r="P796" s="126"/>
      <c r="Q796" s="11"/>
      <c r="R796" s="17">
        <f t="shared" si="60"/>
        <v>45.348999999999997</v>
      </c>
      <c r="S796" s="65"/>
    </row>
    <row r="797" spans="1:19" x14ac:dyDescent="0.25">
      <c r="A797" s="224"/>
      <c r="B797" s="244"/>
      <c r="C797" s="212"/>
      <c r="D797" s="212"/>
      <c r="E797" s="212"/>
      <c r="F797" s="212"/>
      <c r="G797" s="212"/>
      <c r="H797" s="212"/>
      <c r="I797" s="65" t="s">
        <v>55</v>
      </c>
      <c r="J797" s="65"/>
      <c r="K797" s="21" t="s">
        <v>381</v>
      </c>
      <c r="L797" s="16"/>
      <c r="M797" s="126"/>
      <c r="N797" s="126"/>
      <c r="O797" s="126">
        <v>96.403999999999996</v>
      </c>
      <c r="P797" s="126">
        <v>59.92</v>
      </c>
      <c r="Q797" s="11"/>
      <c r="R797" s="17">
        <f t="shared" si="60"/>
        <v>156.32400000000001</v>
      </c>
      <c r="S797" s="65"/>
    </row>
    <row r="798" spans="1:19" x14ac:dyDescent="0.25">
      <c r="A798" s="224"/>
      <c r="B798" s="244"/>
      <c r="C798" s="212"/>
      <c r="D798" s="212"/>
      <c r="E798" s="212"/>
      <c r="F798" s="212"/>
      <c r="G798" s="212"/>
      <c r="H798" s="212"/>
      <c r="I798" s="65" t="s">
        <v>56</v>
      </c>
      <c r="J798" s="65"/>
      <c r="K798" s="21" t="s">
        <v>381</v>
      </c>
      <c r="L798" s="16"/>
      <c r="M798" s="126"/>
      <c r="N798" s="126"/>
      <c r="O798" s="126">
        <v>625.44200000000001</v>
      </c>
      <c r="P798" s="126">
        <v>531.44600000000003</v>
      </c>
      <c r="Q798" s="11"/>
      <c r="R798" s="17">
        <f t="shared" si="60"/>
        <v>1156.8879999999999</v>
      </c>
      <c r="S798" s="65"/>
    </row>
    <row r="799" spans="1:19" x14ac:dyDescent="0.25">
      <c r="A799" s="224"/>
      <c r="B799" s="244"/>
      <c r="C799" s="212"/>
      <c r="D799" s="212"/>
      <c r="E799" s="212"/>
      <c r="F799" s="212"/>
      <c r="G799" s="212"/>
      <c r="H799" s="212"/>
      <c r="I799" s="65" t="s">
        <v>56</v>
      </c>
      <c r="J799" s="65"/>
      <c r="K799" s="21" t="s">
        <v>382</v>
      </c>
      <c r="L799" s="16"/>
      <c r="M799" s="126">
        <v>5.5E-2</v>
      </c>
      <c r="N799" s="16"/>
      <c r="O799" s="16"/>
      <c r="P799" s="16"/>
      <c r="Q799" s="11"/>
      <c r="R799" s="17">
        <f t="shared" si="60"/>
        <v>5.5E-2</v>
      </c>
      <c r="S799" s="65"/>
    </row>
    <row r="800" spans="1:19" x14ac:dyDescent="0.25">
      <c r="A800" s="224"/>
      <c r="B800" s="244"/>
      <c r="C800" s="212"/>
      <c r="D800" s="212"/>
      <c r="E800" s="212"/>
      <c r="F800" s="212"/>
      <c r="G800" s="212"/>
      <c r="H800" s="212"/>
      <c r="I800" s="65" t="s">
        <v>56</v>
      </c>
      <c r="J800" s="65"/>
      <c r="K800" s="21" t="s">
        <v>251</v>
      </c>
      <c r="L800" s="16"/>
      <c r="M800" s="126"/>
      <c r="N800" s="126"/>
      <c r="O800" s="126">
        <v>8</v>
      </c>
      <c r="P800" s="126"/>
      <c r="Q800" s="11"/>
      <c r="R800" s="17">
        <f t="shared" si="60"/>
        <v>8</v>
      </c>
      <c r="S800" s="65"/>
    </row>
    <row r="801" spans="1:19" x14ac:dyDescent="0.25">
      <c r="A801" s="224"/>
      <c r="B801" s="244"/>
      <c r="C801" s="212"/>
      <c r="D801" s="212"/>
      <c r="E801" s="212"/>
      <c r="F801" s="212"/>
      <c r="G801" s="212"/>
      <c r="H801" s="212"/>
      <c r="I801" s="65" t="s">
        <v>56</v>
      </c>
      <c r="J801" s="65"/>
      <c r="K801" s="21" t="s">
        <v>274</v>
      </c>
      <c r="L801" s="16"/>
      <c r="M801" s="126"/>
      <c r="N801" s="126"/>
      <c r="O801" s="126">
        <v>82.756</v>
      </c>
      <c r="P801" s="126">
        <v>14.326000000000001</v>
      </c>
      <c r="Q801" s="11"/>
      <c r="R801" s="17">
        <f t="shared" si="60"/>
        <v>97.081999999999994</v>
      </c>
      <c r="S801" s="65"/>
    </row>
    <row r="802" spans="1:19" x14ac:dyDescent="0.25">
      <c r="A802" s="224"/>
      <c r="B802" s="244"/>
      <c r="C802" s="212"/>
      <c r="D802" s="212"/>
      <c r="E802" s="212"/>
      <c r="F802" s="212"/>
      <c r="G802" s="212"/>
      <c r="H802" s="212"/>
      <c r="I802" s="65" t="s">
        <v>56</v>
      </c>
      <c r="J802" s="65"/>
      <c r="K802" s="21" t="s">
        <v>275</v>
      </c>
      <c r="L802" s="16"/>
      <c r="M802" s="126"/>
      <c r="N802" s="126"/>
      <c r="O802" s="126">
        <v>23.13</v>
      </c>
      <c r="P802" s="126">
        <v>7.9260000000000002</v>
      </c>
      <c r="Q802" s="11"/>
      <c r="R802" s="17">
        <f t="shared" si="60"/>
        <v>31.055999999999997</v>
      </c>
      <c r="S802" s="65"/>
    </row>
    <row r="803" spans="1:19" x14ac:dyDescent="0.25">
      <c r="A803" s="224"/>
      <c r="B803" s="244"/>
      <c r="C803" s="212"/>
      <c r="D803" s="212"/>
      <c r="E803" s="212"/>
      <c r="F803" s="212"/>
      <c r="G803" s="212"/>
      <c r="H803" s="212"/>
      <c r="I803" s="65" t="s">
        <v>56</v>
      </c>
      <c r="J803" s="65"/>
      <c r="K803" s="21" t="s">
        <v>250</v>
      </c>
      <c r="L803" s="16"/>
      <c r="M803" s="126"/>
      <c r="N803" s="126">
        <v>5</v>
      </c>
      <c r="O803" s="126"/>
      <c r="P803" s="126"/>
      <c r="Q803" s="11"/>
      <c r="R803" s="17">
        <f t="shared" si="60"/>
        <v>5</v>
      </c>
      <c r="S803" s="65"/>
    </row>
    <row r="804" spans="1:19" x14ac:dyDescent="0.25">
      <c r="A804" s="224"/>
      <c r="B804" s="247"/>
      <c r="C804" s="212"/>
      <c r="D804" s="212"/>
      <c r="E804" s="212"/>
      <c r="F804" s="212"/>
      <c r="G804" s="212"/>
      <c r="H804" s="212"/>
      <c r="I804" s="65" t="s">
        <v>56</v>
      </c>
      <c r="J804" s="65"/>
      <c r="K804" s="21" t="s">
        <v>383</v>
      </c>
      <c r="L804" s="16"/>
      <c r="M804" s="126"/>
      <c r="N804" s="126">
        <v>3.4660000000000002</v>
      </c>
      <c r="O804" s="126"/>
      <c r="P804" s="126">
        <v>1.073</v>
      </c>
      <c r="Q804" s="11"/>
      <c r="R804" s="17">
        <f t="shared" si="60"/>
        <v>4.5389999999999997</v>
      </c>
      <c r="S804" s="65"/>
    </row>
    <row r="805" spans="1:19" x14ac:dyDescent="0.25">
      <c r="A805" s="224"/>
      <c r="B805" s="207" t="s">
        <v>405</v>
      </c>
      <c r="C805" s="212"/>
      <c r="D805" s="212"/>
      <c r="E805" s="212"/>
      <c r="F805" s="212"/>
      <c r="G805" s="212"/>
      <c r="H805" s="212"/>
      <c r="J805" s="65">
        <v>472</v>
      </c>
      <c r="K805" s="127" t="s">
        <v>385</v>
      </c>
      <c r="L805" s="16"/>
      <c r="M805" s="128">
        <v>2</v>
      </c>
      <c r="N805" s="128"/>
      <c r="O805" s="128"/>
      <c r="P805" s="16">
        <v>2.1000000000000001E-2</v>
      </c>
      <c r="Q805" s="11"/>
      <c r="R805" s="17">
        <f t="shared" si="60"/>
        <v>2.0209999999999999</v>
      </c>
      <c r="S805" s="65"/>
    </row>
    <row r="806" spans="1:19" x14ac:dyDescent="0.25">
      <c r="A806" s="224"/>
      <c r="B806" s="208"/>
      <c r="C806" s="212"/>
      <c r="D806" s="212"/>
      <c r="E806" s="212"/>
      <c r="F806" s="212"/>
      <c r="G806" s="212"/>
      <c r="H806" s="212"/>
      <c r="I806" s="65" t="s">
        <v>56</v>
      </c>
      <c r="J806" s="65"/>
      <c r="K806" s="127" t="s">
        <v>241</v>
      </c>
      <c r="L806" s="16"/>
      <c r="M806" s="128">
        <v>40.98</v>
      </c>
      <c r="N806" s="128">
        <v>59.488999999999997</v>
      </c>
      <c r="O806" s="128">
        <v>69.013000000000005</v>
      </c>
      <c r="P806" s="16">
        <v>119.82899999999999</v>
      </c>
      <c r="Q806" s="11"/>
      <c r="R806" s="17">
        <f t="shared" si="60"/>
        <v>289.31099999999998</v>
      </c>
      <c r="S806" s="65"/>
    </row>
    <row r="807" spans="1:19" x14ac:dyDescent="0.25">
      <c r="A807" s="224"/>
      <c r="B807" s="208"/>
      <c r="C807" s="212"/>
      <c r="D807" s="212"/>
      <c r="E807" s="212"/>
      <c r="F807" s="212"/>
      <c r="G807" s="212"/>
      <c r="H807" s="212"/>
      <c r="I807" s="65" t="s">
        <v>377</v>
      </c>
      <c r="J807" s="65"/>
      <c r="K807" s="127" t="s">
        <v>241</v>
      </c>
      <c r="L807" s="16"/>
      <c r="M807" s="128">
        <v>0.11700000000000001</v>
      </c>
      <c r="N807" s="128"/>
      <c r="O807" s="128"/>
      <c r="P807" s="16"/>
      <c r="Q807" s="11"/>
      <c r="R807" s="17">
        <f t="shared" si="60"/>
        <v>0.11700000000000001</v>
      </c>
      <c r="S807" s="65"/>
    </row>
    <row r="808" spans="1:19" x14ac:dyDescent="0.25">
      <c r="A808" s="224"/>
      <c r="B808" s="208"/>
      <c r="C808" s="212"/>
      <c r="D808" s="212"/>
      <c r="E808" s="212"/>
      <c r="F808" s="212"/>
      <c r="G808" s="212"/>
      <c r="H808" s="212"/>
      <c r="I808" s="65" t="s">
        <v>56</v>
      </c>
      <c r="J808" s="65"/>
      <c r="K808" s="127" t="s">
        <v>270</v>
      </c>
      <c r="L808" s="16"/>
      <c r="M808" s="128">
        <v>1.9</v>
      </c>
      <c r="N808" s="128"/>
      <c r="O808" s="128"/>
      <c r="P808" s="16"/>
      <c r="Q808" s="11"/>
      <c r="R808" s="17">
        <f t="shared" si="60"/>
        <v>1.9</v>
      </c>
      <c r="S808" s="65"/>
    </row>
    <row r="809" spans="1:19" x14ac:dyDescent="0.25">
      <c r="A809" s="224"/>
      <c r="B809" s="208"/>
      <c r="C809" s="212"/>
      <c r="D809" s="212"/>
      <c r="E809" s="212"/>
      <c r="F809" s="212"/>
      <c r="G809" s="212"/>
      <c r="H809" s="212"/>
      <c r="I809" s="65" t="s">
        <v>56</v>
      </c>
      <c r="J809" s="65"/>
      <c r="K809" s="127" t="s">
        <v>244</v>
      </c>
      <c r="L809" s="16"/>
      <c r="M809" s="128"/>
      <c r="N809" s="128"/>
      <c r="O809" s="128">
        <v>597.29999999999995</v>
      </c>
      <c r="P809" s="16">
        <v>62.923999999999999</v>
      </c>
      <c r="Q809" s="11"/>
      <c r="R809" s="17">
        <f t="shared" si="60"/>
        <v>660.22399999999993</v>
      </c>
      <c r="S809" s="65"/>
    </row>
    <row r="810" spans="1:19" x14ac:dyDescent="0.25">
      <c r="A810" s="224"/>
      <c r="B810" s="208"/>
      <c r="C810" s="212"/>
      <c r="D810" s="212"/>
      <c r="E810" s="212"/>
      <c r="F810" s="212"/>
      <c r="G810" s="212"/>
      <c r="H810" s="212"/>
      <c r="I810" s="65" t="s">
        <v>55</v>
      </c>
      <c r="J810" s="65"/>
      <c r="K810" s="127" t="s">
        <v>244</v>
      </c>
      <c r="L810" s="16"/>
      <c r="M810" s="128"/>
      <c r="N810" s="128"/>
      <c r="O810" s="126">
        <v>988.78599999999994</v>
      </c>
      <c r="P810" s="16"/>
      <c r="Q810" s="11"/>
      <c r="R810" s="17">
        <f t="shared" si="60"/>
        <v>988.78599999999994</v>
      </c>
      <c r="S810" s="65"/>
    </row>
    <row r="811" spans="1:19" x14ac:dyDescent="0.25">
      <c r="A811" s="224"/>
      <c r="B811" s="208"/>
      <c r="C811" s="212"/>
      <c r="D811" s="212"/>
      <c r="E811" s="212"/>
      <c r="F811" s="212"/>
      <c r="G811" s="212"/>
      <c r="H811" s="212"/>
      <c r="I811" s="65" t="s">
        <v>55</v>
      </c>
      <c r="J811" s="65"/>
      <c r="K811" s="127" t="s">
        <v>258</v>
      </c>
      <c r="L811" s="16"/>
      <c r="M811" s="126">
        <v>288.35199999999998</v>
      </c>
      <c r="N811" s="126">
        <v>270.10700000000003</v>
      </c>
      <c r="O811" s="126"/>
      <c r="P811" s="126">
        <v>400.99700000000001</v>
      </c>
      <c r="Q811" s="11"/>
      <c r="R811" s="17">
        <f t="shared" si="60"/>
        <v>959.45600000000013</v>
      </c>
      <c r="S811" s="65"/>
    </row>
    <row r="812" spans="1:19" x14ac:dyDescent="0.25">
      <c r="A812" s="224"/>
      <c r="B812" s="208"/>
      <c r="C812" s="212"/>
      <c r="D812" s="212"/>
      <c r="E812" s="212"/>
      <c r="F812" s="212"/>
      <c r="G812" s="212"/>
      <c r="H812" s="212"/>
      <c r="I812" s="65" t="s">
        <v>56</v>
      </c>
      <c r="J812" s="65"/>
      <c r="K812" s="127" t="s">
        <v>258</v>
      </c>
      <c r="L812" s="16"/>
      <c r="M812" s="126">
        <v>0.1</v>
      </c>
      <c r="N812" s="126">
        <v>93.076999999999998</v>
      </c>
      <c r="O812" s="126"/>
      <c r="P812" s="126">
        <v>432.55399999999997</v>
      </c>
      <c r="Q812" s="11"/>
      <c r="R812" s="17">
        <f t="shared" si="60"/>
        <v>525.73099999999999</v>
      </c>
      <c r="S812" s="65"/>
    </row>
    <row r="813" spans="1:19" x14ac:dyDescent="0.25">
      <c r="A813" s="224"/>
      <c r="B813" s="208"/>
      <c r="C813" s="212"/>
      <c r="D813" s="212"/>
      <c r="E813" s="212"/>
      <c r="F813" s="212"/>
      <c r="G813" s="212"/>
      <c r="H813" s="212"/>
      <c r="I813" s="65" t="s">
        <v>55</v>
      </c>
      <c r="J813" s="65"/>
      <c r="K813" s="127" t="s">
        <v>259</v>
      </c>
      <c r="L813" s="16"/>
      <c r="M813" s="126">
        <v>111.15</v>
      </c>
      <c r="N813" s="126"/>
      <c r="O813" s="126">
        <v>50</v>
      </c>
      <c r="P813" s="126"/>
      <c r="Q813" s="11"/>
      <c r="R813" s="17">
        <f t="shared" si="60"/>
        <v>161.15</v>
      </c>
      <c r="S813" s="65"/>
    </row>
    <row r="814" spans="1:19" x14ac:dyDescent="0.25">
      <c r="A814" s="224"/>
      <c r="B814" s="208"/>
      <c r="C814" s="212"/>
      <c r="D814" s="212"/>
      <c r="E814" s="212"/>
      <c r="F814" s="212"/>
      <c r="G814" s="212"/>
      <c r="H814" s="212"/>
      <c r="I814" s="65" t="s">
        <v>56</v>
      </c>
      <c r="J814" s="65"/>
      <c r="K814" s="127" t="s">
        <v>259</v>
      </c>
      <c r="L814" s="16"/>
      <c r="M814" s="126">
        <v>77.126999999999995</v>
      </c>
      <c r="N814" s="126">
        <v>75.400000000000006</v>
      </c>
      <c r="O814" s="126"/>
      <c r="P814" s="126"/>
      <c r="Q814" s="11"/>
      <c r="R814" s="17">
        <f t="shared" si="60"/>
        <v>152.52699999999999</v>
      </c>
      <c r="S814" s="65"/>
    </row>
    <row r="815" spans="1:19" x14ac:dyDescent="0.25">
      <c r="A815" s="224"/>
      <c r="B815" s="208"/>
      <c r="C815" s="212"/>
      <c r="D815" s="212"/>
      <c r="E815" s="212"/>
      <c r="F815" s="212"/>
      <c r="G815" s="212"/>
      <c r="H815" s="212"/>
      <c r="I815" s="65" t="s">
        <v>55</v>
      </c>
      <c r="J815" s="65"/>
      <c r="K815" s="127" t="s">
        <v>266</v>
      </c>
      <c r="L815" s="16"/>
      <c r="M815" s="128"/>
      <c r="N815" s="128"/>
      <c r="O815" s="126">
        <v>15.971</v>
      </c>
      <c r="P815" s="126">
        <v>69.427999999999997</v>
      </c>
      <c r="Q815" s="11"/>
      <c r="R815" s="17">
        <f t="shared" si="60"/>
        <v>85.399000000000001</v>
      </c>
      <c r="S815" s="65"/>
    </row>
    <row r="816" spans="1:19" x14ac:dyDescent="0.25">
      <c r="A816" s="224"/>
      <c r="B816" s="208"/>
      <c r="C816" s="212"/>
      <c r="D816" s="212"/>
      <c r="E816" s="212"/>
      <c r="F816" s="212"/>
      <c r="G816" s="212"/>
      <c r="H816" s="212"/>
      <c r="I816" s="65" t="s">
        <v>56</v>
      </c>
      <c r="J816" s="65"/>
      <c r="K816" s="127" t="s">
        <v>266</v>
      </c>
      <c r="L816" s="16"/>
      <c r="M816" s="128"/>
      <c r="N816" s="128"/>
      <c r="O816" s="126">
        <v>674.99599999999998</v>
      </c>
      <c r="P816" s="126"/>
      <c r="Q816" s="11"/>
      <c r="R816" s="17">
        <f t="shared" si="60"/>
        <v>674.99599999999998</v>
      </c>
      <c r="S816" s="65"/>
    </row>
    <row r="817" spans="1:19" x14ac:dyDescent="0.25">
      <c r="A817" s="224"/>
      <c r="B817" s="208"/>
      <c r="C817" s="212"/>
      <c r="D817" s="212"/>
      <c r="E817" s="212"/>
      <c r="F817" s="212"/>
      <c r="G817" s="212"/>
      <c r="H817" s="212"/>
      <c r="I817" s="65" t="s">
        <v>56</v>
      </c>
      <c r="J817" s="65"/>
      <c r="K817" s="127" t="s">
        <v>273</v>
      </c>
      <c r="L817" s="16"/>
      <c r="M817" s="126">
        <v>5</v>
      </c>
      <c r="N817" s="126">
        <v>5.0510000000000002</v>
      </c>
      <c r="O817" s="128"/>
      <c r="P817" s="16"/>
      <c r="Q817" s="11"/>
      <c r="R817" s="17">
        <f t="shared" si="60"/>
        <v>10.051</v>
      </c>
      <c r="S817" s="65"/>
    </row>
    <row r="818" spans="1:19" x14ac:dyDescent="0.25">
      <c r="A818" s="224"/>
      <c r="B818" s="208"/>
      <c r="C818" s="212"/>
      <c r="D818" s="212"/>
      <c r="E818" s="212"/>
      <c r="F818" s="212"/>
      <c r="G818" s="212"/>
      <c r="H818" s="212"/>
      <c r="I818" s="65" t="s">
        <v>56</v>
      </c>
      <c r="J818" s="65"/>
      <c r="K818" s="127" t="s">
        <v>245</v>
      </c>
      <c r="L818" s="16"/>
      <c r="M818" s="126">
        <v>5.4180000000000001</v>
      </c>
      <c r="N818" s="128"/>
      <c r="O818" s="128"/>
      <c r="P818" s="16"/>
      <c r="Q818" s="11"/>
      <c r="R818" s="17">
        <f t="shared" si="60"/>
        <v>5.4180000000000001</v>
      </c>
      <c r="S818" s="65"/>
    </row>
    <row r="819" spans="1:19" x14ac:dyDescent="0.25">
      <c r="A819" s="224"/>
      <c r="B819" s="208"/>
      <c r="C819" s="212"/>
      <c r="D819" s="212"/>
      <c r="E819" s="212"/>
      <c r="F819" s="212"/>
      <c r="G819" s="212"/>
      <c r="H819" s="212"/>
      <c r="I819" s="65" t="s">
        <v>55</v>
      </c>
      <c r="J819" s="65"/>
      <c r="K819" s="127" t="s">
        <v>245</v>
      </c>
      <c r="L819" s="16"/>
      <c r="M819" s="126"/>
      <c r="N819" s="126"/>
      <c r="O819" s="126">
        <v>50</v>
      </c>
      <c r="P819" s="126"/>
      <c r="Q819" s="11"/>
      <c r="R819" s="17">
        <f t="shared" si="60"/>
        <v>50</v>
      </c>
      <c r="S819" s="65"/>
    </row>
    <row r="820" spans="1:19" x14ac:dyDescent="0.25">
      <c r="A820" s="224"/>
      <c r="B820" s="208"/>
      <c r="C820" s="212"/>
      <c r="D820" s="212"/>
      <c r="E820" s="212"/>
      <c r="F820" s="212"/>
      <c r="G820" s="212"/>
      <c r="H820" s="212"/>
      <c r="I820" s="65" t="s">
        <v>56</v>
      </c>
      <c r="J820" s="65"/>
      <c r="K820" s="127" t="s">
        <v>264</v>
      </c>
      <c r="L820" s="16"/>
      <c r="M820" s="128"/>
      <c r="N820" s="126">
        <v>1E-3</v>
      </c>
      <c r="O820" s="126">
        <v>44.2</v>
      </c>
      <c r="P820" s="126">
        <v>1.5720000000000001</v>
      </c>
      <c r="Q820" s="11"/>
      <c r="R820" s="17">
        <f t="shared" si="60"/>
        <v>45.773000000000003</v>
      </c>
      <c r="S820" s="65"/>
    </row>
    <row r="821" spans="1:19" x14ac:dyDescent="0.25">
      <c r="A821" s="224"/>
      <c r="B821" s="208"/>
      <c r="C821" s="212"/>
      <c r="D821" s="212"/>
      <c r="E821" s="212"/>
      <c r="F821" s="212"/>
      <c r="G821" s="212"/>
      <c r="H821" s="212"/>
      <c r="I821" s="65" t="s">
        <v>56</v>
      </c>
      <c r="J821" s="65"/>
      <c r="K821" s="127" t="s">
        <v>246</v>
      </c>
      <c r="L821" s="16"/>
      <c r="M821" s="126">
        <v>2.407</v>
      </c>
      <c r="N821" s="126"/>
      <c r="O821" s="126">
        <v>2.931</v>
      </c>
      <c r="P821" s="126">
        <v>247.5</v>
      </c>
      <c r="Q821" s="11"/>
      <c r="R821" s="17">
        <f t="shared" si="60"/>
        <v>252.83799999999999</v>
      </c>
      <c r="S821" s="65"/>
    </row>
    <row r="822" spans="1:19" x14ac:dyDescent="0.25">
      <c r="A822" s="224"/>
      <c r="B822" s="208"/>
      <c r="C822" s="212"/>
      <c r="D822" s="212"/>
      <c r="E822" s="212"/>
      <c r="F822" s="212"/>
      <c r="G822" s="212"/>
      <c r="H822" s="212"/>
      <c r="I822" s="65" t="s">
        <v>56</v>
      </c>
      <c r="J822" s="65"/>
      <c r="K822" s="127" t="s">
        <v>386</v>
      </c>
      <c r="L822" s="16"/>
      <c r="M822" s="126"/>
      <c r="N822" s="126"/>
      <c r="O822" s="126">
        <v>135.07599999999999</v>
      </c>
      <c r="P822" s="126">
        <v>0.78600000000000003</v>
      </c>
      <c r="Q822" s="11"/>
      <c r="R822" s="17">
        <f t="shared" si="60"/>
        <v>135.86199999999999</v>
      </c>
      <c r="S822" s="65"/>
    </row>
    <row r="823" spans="1:19" x14ac:dyDescent="0.25">
      <c r="A823" s="224"/>
      <c r="B823" s="208"/>
      <c r="C823" s="212"/>
      <c r="D823" s="212"/>
      <c r="E823" s="212"/>
      <c r="F823" s="212"/>
      <c r="G823" s="212"/>
      <c r="H823" s="212"/>
      <c r="I823" s="65" t="s">
        <v>55</v>
      </c>
      <c r="J823" s="65"/>
      <c r="K823" s="127" t="s">
        <v>386</v>
      </c>
      <c r="L823" s="16"/>
      <c r="M823" s="126"/>
      <c r="N823" s="126"/>
      <c r="O823" s="126">
        <v>1038.6130000000001</v>
      </c>
      <c r="P823" s="126">
        <v>77.454999999999998</v>
      </c>
      <c r="Q823" s="11"/>
      <c r="R823" s="17">
        <f t="shared" si="60"/>
        <v>1116.068</v>
      </c>
      <c r="S823" s="65"/>
    </row>
    <row r="824" spans="1:19" x14ac:dyDescent="0.25">
      <c r="A824" s="224"/>
      <c r="B824" s="208"/>
      <c r="C824" s="212"/>
      <c r="D824" s="212"/>
      <c r="E824" s="212"/>
      <c r="F824" s="212"/>
      <c r="G824" s="212"/>
      <c r="H824" s="212"/>
      <c r="I824" s="65" t="s">
        <v>56</v>
      </c>
      <c r="J824" s="65"/>
      <c r="K824" s="127" t="s">
        <v>272</v>
      </c>
      <c r="L824" s="16"/>
      <c r="M824" s="126">
        <v>4</v>
      </c>
      <c r="N824" s="126">
        <v>3.6840000000000002</v>
      </c>
      <c r="O824" s="126">
        <v>864.67700000000002</v>
      </c>
      <c r="P824" s="126">
        <v>865.23199999999997</v>
      </c>
      <c r="Q824" s="11"/>
      <c r="R824" s="17">
        <f t="shared" si="60"/>
        <v>1737.5929999999998</v>
      </c>
      <c r="S824" s="65"/>
    </row>
    <row r="825" spans="1:19" x14ac:dyDescent="0.25">
      <c r="A825" s="224"/>
      <c r="B825" s="208"/>
      <c r="C825" s="212"/>
      <c r="D825" s="212"/>
      <c r="E825" s="212"/>
      <c r="F825" s="212"/>
      <c r="G825" s="212"/>
      <c r="H825" s="212"/>
      <c r="I825" s="65" t="s">
        <v>56</v>
      </c>
      <c r="J825" s="65"/>
      <c r="K825" s="127" t="s">
        <v>387</v>
      </c>
      <c r="L825" s="16"/>
      <c r="M825" s="126"/>
      <c r="N825" s="126"/>
      <c r="O825" s="126">
        <v>331.34100000000001</v>
      </c>
      <c r="P825" s="126"/>
      <c r="Q825" s="11"/>
      <c r="R825" s="17">
        <f t="shared" si="60"/>
        <v>331.34100000000001</v>
      </c>
      <c r="S825" s="65"/>
    </row>
    <row r="826" spans="1:19" x14ac:dyDescent="0.25">
      <c r="A826" s="224"/>
      <c r="B826" s="208"/>
      <c r="C826" s="212"/>
      <c r="D826" s="212"/>
      <c r="E826" s="212"/>
      <c r="F826" s="212"/>
      <c r="G826" s="212"/>
      <c r="H826" s="212"/>
      <c r="I826" s="65" t="s">
        <v>55</v>
      </c>
      <c r="J826" s="65"/>
      <c r="K826" s="127" t="s">
        <v>256</v>
      </c>
      <c r="L826" s="16"/>
      <c r="M826" s="126"/>
      <c r="N826" s="126"/>
      <c r="O826" s="126"/>
      <c r="P826" s="126">
        <v>357.81599999999997</v>
      </c>
      <c r="Q826" s="11"/>
      <c r="R826" s="17">
        <f t="shared" si="60"/>
        <v>357.81599999999997</v>
      </c>
      <c r="S826" s="65"/>
    </row>
    <row r="827" spans="1:19" x14ac:dyDescent="0.25">
      <c r="A827" s="224"/>
      <c r="B827" s="208"/>
      <c r="C827" s="212"/>
      <c r="D827" s="212"/>
      <c r="E827" s="212"/>
      <c r="F827" s="212"/>
      <c r="G827" s="212"/>
      <c r="H827" s="212"/>
      <c r="I827" s="65" t="s">
        <v>55</v>
      </c>
      <c r="J827" s="65"/>
      <c r="K827" s="127" t="s">
        <v>388</v>
      </c>
      <c r="L827" s="16"/>
      <c r="M827" s="126"/>
      <c r="N827" s="126">
        <v>1056</v>
      </c>
      <c r="O827" s="126">
        <v>228.84299999999999</v>
      </c>
      <c r="P827" s="126"/>
      <c r="Q827" s="11"/>
      <c r="R827" s="17">
        <f t="shared" si="60"/>
        <v>1284.8430000000001</v>
      </c>
      <c r="S827" s="65"/>
    </row>
    <row r="828" spans="1:19" x14ac:dyDescent="0.25">
      <c r="A828" s="224"/>
      <c r="B828" s="208"/>
      <c r="C828" s="212"/>
      <c r="D828" s="212"/>
      <c r="E828" s="212"/>
      <c r="F828" s="212"/>
      <c r="G828" s="212"/>
      <c r="H828" s="212"/>
      <c r="I828" s="65" t="s">
        <v>56</v>
      </c>
      <c r="J828" s="65"/>
      <c r="K828" s="127" t="s">
        <v>388</v>
      </c>
      <c r="L828" s="16"/>
      <c r="M828" s="126"/>
      <c r="N828" s="126"/>
      <c r="O828" s="126">
        <v>1953.2819999999999</v>
      </c>
      <c r="P828" s="126"/>
      <c r="Q828" s="11"/>
      <c r="R828" s="17">
        <f t="shared" si="60"/>
        <v>1953.2819999999999</v>
      </c>
      <c r="S828" s="65"/>
    </row>
    <row r="829" spans="1:19" x14ac:dyDescent="0.25">
      <c r="A829" s="224"/>
      <c r="B829" s="208"/>
      <c r="C829" s="212"/>
      <c r="D829" s="212"/>
      <c r="E829" s="212"/>
      <c r="F829" s="212"/>
      <c r="G829" s="212"/>
      <c r="H829" s="212"/>
      <c r="I829" s="65" t="s">
        <v>56</v>
      </c>
      <c r="J829" s="65"/>
      <c r="K829" s="127" t="s">
        <v>383</v>
      </c>
      <c r="L829" s="16"/>
      <c r="M829" s="126">
        <v>48.581000000000003</v>
      </c>
      <c r="N829" s="126">
        <v>0.66100000000000003</v>
      </c>
      <c r="O829" s="126"/>
      <c r="P829" s="126">
        <v>4.2619999999999996</v>
      </c>
      <c r="Q829" s="11"/>
      <c r="R829" s="17">
        <f t="shared" si="60"/>
        <v>53.504000000000005</v>
      </c>
      <c r="S829" s="65"/>
    </row>
    <row r="830" spans="1:19" ht="15.75" customHeight="1" x14ac:dyDescent="0.25">
      <c r="A830" s="224"/>
      <c r="B830" s="243" t="s">
        <v>406</v>
      </c>
      <c r="C830" s="212"/>
      <c r="D830" s="212"/>
      <c r="E830" s="212"/>
      <c r="F830" s="212"/>
      <c r="G830" s="212"/>
      <c r="H830" s="212"/>
      <c r="I830" s="65" t="s">
        <v>55</v>
      </c>
      <c r="J830" s="65" t="s">
        <v>390</v>
      </c>
      <c r="K830" s="21" t="s">
        <v>241</v>
      </c>
      <c r="L830" s="16"/>
      <c r="M830" s="16">
        <v>1</v>
      </c>
      <c r="N830" s="16"/>
      <c r="O830" s="16">
        <v>0.151</v>
      </c>
      <c r="P830" s="16">
        <v>0.122</v>
      </c>
      <c r="Q830" s="11"/>
      <c r="R830" s="17">
        <f t="shared" si="60"/>
        <v>1.2730000000000001</v>
      </c>
      <c r="S830" s="65"/>
    </row>
    <row r="831" spans="1:19" x14ac:dyDescent="0.25">
      <c r="A831" s="224"/>
      <c r="B831" s="244"/>
      <c r="C831" s="212"/>
      <c r="D831" s="212"/>
      <c r="E831" s="212"/>
      <c r="F831" s="212"/>
      <c r="G831" s="212"/>
      <c r="H831" s="212"/>
      <c r="I831" s="65" t="s">
        <v>56</v>
      </c>
      <c r="J831" s="65"/>
      <c r="K831" s="21" t="s">
        <v>241</v>
      </c>
      <c r="L831" s="16"/>
      <c r="M831" s="16">
        <v>35.47</v>
      </c>
      <c r="N831" s="16">
        <v>54.667000000000002</v>
      </c>
      <c r="O831" s="16">
        <v>65.33</v>
      </c>
      <c r="P831" s="16">
        <v>53.448999999999998</v>
      </c>
      <c r="Q831" s="11"/>
      <c r="R831" s="17">
        <f t="shared" si="60"/>
        <v>208.916</v>
      </c>
      <c r="S831" s="65"/>
    </row>
    <row r="832" spans="1:19" x14ac:dyDescent="0.25">
      <c r="A832" s="224"/>
      <c r="B832" s="244"/>
      <c r="C832" s="212"/>
      <c r="D832" s="212"/>
      <c r="E832" s="212"/>
      <c r="F832" s="212"/>
      <c r="G832" s="212"/>
      <c r="H832" s="212"/>
      <c r="I832" s="65" t="s">
        <v>377</v>
      </c>
      <c r="J832" s="65"/>
      <c r="K832" s="21" t="s">
        <v>241</v>
      </c>
      <c r="L832" s="16"/>
      <c r="M832" s="16">
        <v>0.86099999999999999</v>
      </c>
      <c r="N832" s="16"/>
      <c r="O832" s="16"/>
      <c r="P832" s="16"/>
      <c r="Q832" s="11"/>
      <c r="R832" s="17">
        <f t="shared" si="60"/>
        <v>0.86099999999999999</v>
      </c>
      <c r="S832" s="65"/>
    </row>
    <row r="833" spans="1:19" x14ac:dyDescent="0.25">
      <c r="A833" s="224"/>
      <c r="B833" s="244"/>
      <c r="C833" s="212"/>
      <c r="D833" s="212"/>
      <c r="E833" s="212"/>
      <c r="F833" s="212"/>
      <c r="G833" s="212"/>
      <c r="H833" s="212"/>
      <c r="I833" s="65" t="s">
        <v>55</v>
      </c>
      <c r="J833" s="65"/>
      <c r="K833" s="21" t="s">
        <v>270</v>
      </c>
      <c r="L833" s="16"/>
      <c r="M833" s="16"/>
      <c r="N833" s="16"/>
      <c r="O833" s="16"/>
      <c r="P833" s="16"/>
      <c r="Q833" s="11"/>
      <c r="R833" s="17">
        <f t="shared" si="60"/>
        <v>0</v>
      </c>
      <c r="S833" s="65"/>
    </row>
    <row r="834" spans="1:19" x14ac:dyDescent="0.25">
      <c r="A834" s="224"/>
      <c r="B834" s="244"/>
      <c r="C834" s="212"/>
      <c r="D834" s="212"/>
      <c r="E834" s="212"/>
      <c r="F834" s="212"/>
      <c r="G834" s="212"/>
      <c r="H834" s="212"/>
      <c r="I834" s="65" t="s">
        <v>56</v>
      </c>
      <c r="J834" s="65"/>
      <c r="K834" s="21" t="s">
        <v>270</v>
      </c>
      <c r="L834" s="16"/>
      <c r="M834" s="16"/>
      <c r="N834" s="16">
        <v>0.5</v>
      </c>
      <c r="O834" s="16"/>
      <c r="P834" s="16"/>
      <c r="Q834" s="11"/>
      <c r="R834" s="17">
        <f t="shared" si="60"/>
        <v>0.5</v>
      </c>
      <c r="S834" s="65"/>
    </row>
    <row r="835" spans="1:19" x14ac:dyDescent="0.25">
      <c r="A835" s="224"/>
      <c r="B835" s="244"/>
      <c r="C835" s="212"/>
      <c r="D835" s="212"/>
      <c r="E835" s="212"/>
      <c r="F835" s="212"/>
      <c r="G835" s="212"/>
      <c r="H835" s="212"/>
      <c r="I835" s="65" t="s">
        <v>377</v>
      </c>
      <c r="J835" s="65"/>
      <c r="K835" s="21" t="s">
        <v>270</v>
      </c>
      <c r="L835" s="16"/>
      <c r="M835" s="16"/>
      <c r="N835" s="16"/>
      <c r="O835" s="16"/>
      <c r="P835" s="16"/>
      <c r="Q835" s="11"/>
      <c r="R835" s="17">
        <f t="shared" si="60"/>
        <v>0</v>
      </c>
      <c r="S835" s="65"/>
    </row>
    <row r="836" spans="1:19" x14ac:dyDescent="0.25">
      <c r="A836" s="224"/>
      <c r="B836" s="244"/>
      <c r="C836" s="212"/>
      <c r="D836" s="212"/>
      <c r="E836" s="212"/>
      <c r="F836" s="212"/>
      <c r="G836" s="212"/>
      <c r="H836" s="212"/>
      <c r="I836" s="65" t="s">
        <v>56</v>
      </c>
      <c r="J836" s="65"/>
      <c r="K836" s="21" t="s">
        <v>258</v>
      </c>
      <c r="L836" s="16"/>
      <c r="M836" s="16">
        <v>2.2709999999999999</v>
      </c>
      <c r="N836" s="16">
        <v>0.5</v>
      </c>
      <c r="O836" s="16">
        <v>0.6</v>
      </c>
      <c r="P836" s="16"/>
      <c r="Q836" s="11"/>
      <c r="R836" s="17">
        <f t="shared" si="60"/>
        <v>3.371</v>
      </c>
      <c r="S836" s="65"/>
    </row>
    <row r="837" spans="1:19" x14ac:dyDescent="0.25">
      <c r="A837" s="224"/>
      <c r="B837" s="247"/>
      <c r="C837" s="212"/>
      <c r="D837" s="212"/>
      <c r="E837" s="212"/>
      <c r="F837" s="212"/>
      <c r="G837" s="212"/>
      <c r="H837" s="212"/>
      <c r="I837" s="65" t="s">
        <v>56</v>
      </c>
      <c r="J837" s="65"/>
      <c r="K837" s="21" t="s">
        <v>250</v>
      </c>
      <c r="L837" s="16"/>
      <c r="M837" s="16"/>
      <c r="N837" s="16">
        <v>1.7</v>
      </c>
      <c r="O837" s="16"/>
      <c r="P837" s="16">
        <v>11.98</v>
      </c>
      <c r="Q837" s="11"/>
      <c r="R837" s="17">
        <f t="shared" si="60"/>
        <v>13.68</v>
      </c>
      <c r="S837" s="65"/>
    </row>
    <row r="838" spans="1:19" x14ac:dyDescent="0.25">
      <c r="A838" s="224"/>
      <c r="B838" s="243" t="s">
        <v>407</v>
      </c>
      <c r="C838" s="212"/>
      <c r="D838" s="212"/>
      <c r="E838" s="212"/>
      <c r="F838" s="212"/>
      <c r="G838" s="212"/>
      <c r="H838" s="212"/>
      <c r="I838" s="65" t="s">
        <v>55</v>
      </c>
      <c r="J838" s="65">
        <v>122</v>
      </c>
      <c r="K838" s="21" t="s">
        <v>241</v>
      </c>
      <c r="L838" s="16"/>
      <c r="M838" s="117">
        <v>1.5</v>
      </c>
      <c r="N838" s="16"/>
      <c r="O838" s="16">
        <v>0.17100000000000001</v>
      </c>
      <c r="P838" s="118">
        <v>0.13100000000000001</v>
      </c>
      <c r="Q838" s="11"/>
      <c r="R838" s="17">
        <f t="shared" si="60"/>
        <v>1.802</v>
      </c>
      <c r="S838" s="65"/>
    </row>
    <row r="839" spans="1:19" x14ac:dyDescent="0.25">
      <c r="A839" s="224"/>
      <c r="B839" s="244"/>
      <c r="C839" s="212"/>
      <c r="D839" s="212"/>
      <c r="E839" s="212"/>
      <c r="F839" s="212"/>
      <c r="G839" s="212"/>
      <c r="H839" s="212"/>
      <c r="I839" s="65" t="s">
        <v>56</v>
      </c>
      <c r="J839" s="65"/>
      <c r="K839" s="21" t="s">
        <v>241</v>
      </c>
      <c r="L839" s="16"/>
      <c r="M839" s="16">
        <v>285.35199999999998</v>
      </c>
      <c r="N839" s="16">
        <v>312.22899999999998</v>
      </c>
      <c r="O839" s="16">
        <v>367.60500000000002</v>
      </c>
      <c r="P839" s="118">
        <v>290.85899999999998</v>
      </c>
      <c r="Q839" s="11"/>
      <c r="R839" s="17">
        <f t="shared" si="60"/>
        <v>1256.0449999999998</v>
      </c>
      <c r="S839" s="65"/>
    </row>
    <row r="840" spans="1:19" x14ac:dyDescent="0.25">
      <c r="A840" s="224"/>
      <c r="B840" s="244"/>
      <c r="C840" s="212"/>
      <c r="D840" s="212"/>
      <c r="E840" s="212"/>
      <c r="F840" s="212"/>
      <c r="G840" s="212"/>
      <c r="H840" s="212"/>
      <c r="I840" s="65" t="s">
        <v>377</v>
      </c>
      <c r="J840" s="65"/>
      <c r="K840" s="21" t="s">
        <v>241</v>
      </c>
      <c r="L840" s="16"/>
      <c r="M840" s="117">
        <v>7.2560000000000002</v>
      </c>
      <c r="N840" s="16"/>
      <c r="O840" s="16"/>
      <c r="P840" s="16"/>
      <c r="Q840" s="11"/>
      <c r="R840" s="17">
        <f t="shared" si="60"/>
        <v>7.2560000000000002</v>
      </c>
      <c r="S840" s="65"/>
    </row>
    <row r="841" spans="1:19" x14ac:dyDescent="0.25">
      <c r="A841" s="224"/>
      <c r="B841" s="244"/>
      <c r="C841" s="212"/>
      <c r="D841" s="212"/>
      <c r="E841" s="212"/>
      <c r="F841" s="212"/>
      <c r="G841" s="212"/>
      <c r="H841" s="212"/>
      <c r="I841" s="65" t="s">
        <v>56</v>
      </c>
      <c r="J841" s="65"/>
      <c r="K841" s="21" t="s">
        <v>270</v>
      </c>
      <c r="L841" s="16"/>
      <c r="M841" s="117">
        <v>12.074</v>
      </c>
      <c r="N841" s="16">
        <v>14.183999999999999</v>
      </c>
      <c r="O841" s="16">
        <v>50.7</v>
      </c>
      <c r="P841" s="121">
        <v>9.3290000000000006</v>
      </c>
      <c r="Q841" s="11"/>
      <c r="R841" s="17">
        <f t="shared" si="60"/>
        <v>86.287000000000006</v>
      </c>
      <c r="S841" s="65"/>
    </row>
    <row r="842" spans="1:19" x14ac:dyDescent="0.25">
      <c r="A842" s="224"/>
      <c r="B842" s="244"/>
      <c r="C842" s="212"/>
      <c r="D842" s="212"/>
      <c r="E842" s="212"/>
      <c r="F842" s="212"/>
      <c r="G842" s="212"/>
      <c r="H842" s="212"/>
      <c r="I842" s="65" t="s">
        <v>56</v>
      </c>
      <c r="J842" s="65"/>
      <c r="K842" s="21" t="s">
        <v>268</v>
      </c>
      <c r="L842" s="16"/>
      <c r="M842" s="117">
        <v>5.1879999999999997</v>
      </c>
      <c r="N842" s="16">
        <v>4.4779999999999998</v>
      </c>
      <c r="O842" s="16">
        <v>5</v>
      </c>
      <c r="P842" s="118">
        <v>8.25</v>
      </c>
      <c r="Q842" s="11"/>
      <c r="R842" s="17">
        <f t="shared" si="60"/>
        <v>22.916</v>
      </c>
      <c r="S842" s="65"/>
    </row>
    <row r="843" spans="1:19" x14ac:dyDescent="0.25">
      <c r="A843" s="224"/>
      <c r="B843" s="244"/>
      <c r="C843" s="212"/>
      <c r="D843" s="212"/>
      <c r="E843" s="212"/>
      <c r="F843" s="212"/>
      <c r="G843" s="212"/>
      <c r="H843" s="212"/>
      <c r="I843" s="65" t="s">
        <v>55</v>
      </c>
      <c r="J843" s="65"/>
      <c r="K843" s="21" t="s">
        <v>269</v>
      </c>
      <c r="L843" s="16"/>
      <c r="M843" s="117">
        <v>0.5</v>
      </c>
      <c r="N843" s="16"/>
      <c r="O843" s="45"/>
      <c r="P843" s="118"/>
      <c r="Q843" s="11"/>
      <c r="R843" s="17">
        <f t="shared" si="60"/>
        <v>0.5</v>
      </c>
      <c r="S843" s="65"/>
    </row>
    <row r="844" spans="1:19" x14ac:dyDescent="0.25">
      <c r="A844" s="224"/>
      <c r="B844" s="244"/>
      <c r="C844" s="212"/>
      <c r="D844" s="212"/>
      <c r="E844" s="212"/>
      <c r="F844" s="212"/>
      <c r="G844" s="212"/>
      <c r="H844" s="212"/>
      <c r="I844" s="65" t="s">
        <v>56</v>
      </c>
      <c r="J844" s="65"/>
      <c r="K844" s="21" t="s">
        <v>269</v>
      </c>
      <c r="L844" s="16"/>
      <c r="M844" s="117">
        <v>6.9420000000000002</v>
      </c>
      <c r="N844" s="16">
        <v>14.122</v>
      </c>
      <c r="O844" s="16">
        <v>16.600000000000001</v>
      </c>
      <c r="P844" s="118">
        <v>12.17</v>
      </c>
      <c r="Q844" s="11"/>
      <c r="R844" s="17">
        <f t="shared" si="60"/>
        <v>49.834000000000003</v>
      </c>
      <c r="S844" s="65"/>
    </row>
    <row r="845" spans="1:19" x14ac:dyDescent="0.25">
      <c r="A845" s="224"/>
      <c r="B845" s="244"/>
      <c r="C845" s="212"/>
      <c r="D845" s="212"/>
      <c r="E845" s="212"/>
      <c r="F845" s="212"/>
      <c r="G845" s="212"/>
      <c r="H845" s="212"/>
      <c r="I845" s="65" t="s">
        <v>377</v>
      </c>
      <c r="J845" s="65"/>
      <c r="K845" s="21" t="s">
        <v>269</v>
      </c>
      <c r="L845" s="16"/>
      <c r="M845" s="117">
        <v>0.27600000000000002</v>
      </c>
      <c r="N845" s="16"/>
      <c r="O845" s="16"/>
      <c r="P845" s="118"/>
      <c r="Q845" s="11"/>
      <c r="R845" s="17">
        <f t="shared" si="60"/>
        <v>0.27600000000000002</v>
      </c>
      <c r="S845" s="65"/>
    </row>
    <row r="846" spans="1:19" x14ac:dyDescent="0.25">
      <c r="A846" s="224"/>
      <c r="B846" s="242" t="s">
        <v>408</v>
      </c>
      <c r="C846" s="212"/>
      <c r="D846" s="212"/>
      <c r="E846" s="212"/>
      <c r="F846" s="212"/>
      <c r="G846" s="212"/>
      <c r="H846" s="212"/>
      <c r="I846" s="65" t="s">
        <v>55</v>
      </c>
      <c r="J846" s="65">
        <v>458</v>
      </c>
      <c r="K846" s="21" t="s">
        <v>241</v>
      </c>
      <c r="L846" s="16"/>
      <c r="M846" s="126">
        <v>1</v>
      </c>
      <c r="N846" s="129"/>
      <c r="O846" s="129"/>
      <c r="P846" s="126">
        <v>1.7999999999999999E-2</v>
      </c>
      <c r="Q846" s="11"/>
      <c r="R846" s="17">
        <f t="shared" si="60"/>
        <v>1.018</v>
      </c>
      <c r="S846" s="65"/>
    </row>
    <row r="847" spans="1:19" x14ac:dyDescent="0.25">
      <c r="A847" s="224"/>
      <c r="B847" s="242"/>
      <c r="C847" s="212"/>
      <c r="D847" s="212"/>
      <c r="E847" s="212"/>
      <c r="F847" s="212"/>
      <c r="G847" s="212"/>
      <c r="H847" s="212"/>
      <c r="I847" s="65" t="s">
        <v>56</v>
      </c>
      <c r="J847" s="65"/>
      <c r="K847" s="21" t="s">
        <v>241</v>
      </c>
      <c r="L847" s="16"/>
      <c r="M847" s="126">
        <v>60.015000000000001</v>
      </c>
      <c r="N847" s="126">
        <v>71.569999999999993</v>
      </c>
      <c r="O847" s="126">
        <v>104.31100000000001</v>
      </c>
      <c r="P847" s="126">
        <v>70.396000000000001</v>
      </c>
      <c r="Q847" s="11"/>
      <c r="R847" s="17">
        <f t="shared" si="60"/>
        <v>306.29199999999997</v>
      </c>
      <c r="S847" s="65"/>
    </row>
    <row r="848" spans="1:19" x14ac:dyDescent="0.25">
      <c r="A848" s="224"/>
      <c r="B848" s="242"/>
      <c r="C848" s="212"/>
      <c r="D848" s="212"/>
      <c r="E848" s="212"/>
      <c r="F848" s="212"/>
      <c r="G848" s="212"/>
      <c r="H848" s="212"/>
      <c r="I848" s="65" t="s">
        <v>377</v>
      </c>
      <c r="J848" s="65"/>
      <c r="K848" s="21" t="s">
        <v>241</v>
      </c>
      <c r="L848" s="16"/>
      <c r="M848" s="126">
        <v>2.3010000000000002</v>
      </c>
      <c r="N848" s="126"/>
      <c r="O848" s="126"/>
      <c r="P848" s="126"/>
      <c r="Q848" s="11"/>
      <c r="R848" s="17">
        <f t="shared" si="60"/>
        <v>2.3010000000000002</v>
      </c>
      <c r="S848" s="65"/>
    </row>
    <row r="849" spans="1:19" x14ac:dyDescent="0.25">
      <c r="A849" s="224"/>
      <c r="B849" s="242"/>
      <c r="C849" s="212"/>
      <c r="D849" s="212"/>
      <c r="E849" s="212"/>
      <c r="F849" s="212"/>
      <c r="G849" s="212"/>
      <c r="H849" s="212"/>
      <c r="I849" s="65" t="s">
        <v>56</v>
      </c>
      <c r="J849" s="65"/>
      <c r="K849" s="21" t="s">
        <v>265</v>
      </c>
      <c r="L849" s="16"/>
      <c r="M849" s="126">
        <v>10.201000000000001</v>
      </c>
      <c r="N849" s="126">
        <v>19.753</v>
      </c>
      <c r="O849" s="126"/>
      <c r="P849" s="126"/>
      <c r="Q849" s="11"/>
      <c r="R849" s="17">
        <f t="shared" si="60"/>
        <v>29.954000000000001</v>
      </c>
      <c r="S849" s="65"/>
    </row>
    <row r="850" spans="1:19" x14ac:dyDescent="0.25">
      <c r="A850" s="224"/>
      <c r="B850" s="242"/>
      <c r="C850" s="212"/>
      <c r="D850" s="212"/>
      <c r="E850" s="212"/>
      <c r="F850" s="212"/>
      <c r="G850" s="212"/>
      <c r="H850" s="212"/>
      <c r="I850" s="65" t="s">
        <v>56</v>
      </c>
      <c r="J850" s="65"/>
      <c r="K850" s="21" t="s">
        <v>264</v>
      </c>
      <c r="L850" s="16"/>
      <c r="M850" s="126"/>
      <c r="N850" s="126">
        <v>0.26400000000000001</v>
      </c>
      <c r="O850" s="126">
        <v>2.6920000000000002</v>
      </c>
      <c r="P850" s="126">
        <v>5.9050000000000002</v>
      </c>
      <c r="Q850" s="11"/>
      <c r="R850" s="17">
        <f t="shared" si="60"/>
        <v>8.8610000000000007</v>
      </c>
      <c r="S850" s="65"/>
    </row>
    <row r="851" spans="1:19" x14ac:dyDescent="0.25">
      <c r="A851" s="224"/>
      <c r="B851" s="242"/>
      <c r="C851" s="212"/>
      <c r="D851" s="212"/>
      <c r="E851" s="212"/>
      <c r="F851" s="212"/>
      <c r="G851" s="212"/>
      <c r="H851" s="212"/>
      <c r="I851" s="65" t="s">
        <v>55</v>
      </c>
      <c r="J851" s="65"/>
      <c r="K851" s="21" t="s">
        <v>246</v>
      </c>
      <c r="L851" s="16"/>
      <c r="M851" s="126">
        <v>97.778000000000006</v>
      </c>
      <c r="N851" s="126"/>
      <c r="O851" s="126"/>
      <c r="P851" s="126"/>
      <c r="Q851" s="11"/>
      <c r="R851" s="17">
        <f t="shared" si="60"/>
        <v>97.778000000000006</v>
      </c>
      <c r="S851" s="65"/>
    </row>
    <row r="852" spans="1:19" x14ac:dyDescent="0.25">
      <c r="A852" s="224"/>
      <c r="B852" s="242"/>
      <c r="C852" s="212"/>
      <c r="D852" s="212"/>
      <c r="E852" s="212"/>
      <c r="F852" s="212"/>
      <c r="G852" s="212"/>
      <c r="H852" s="212"/>
      <c r="I852" s="65" t="s">
        <v>56</v>
      </c>
      <c r="J852" s="65"/>
      <c r="K852" s="21" t="s">
        <v>246</v>
      </c>
      <c r="L852" s="16"/>
      <c r="M852" s="126">
        <v>8.6890000000000001</v>
      </c>
      <c r="N852" s="126">
        <v>6.1420000000000003</v>
      </c>
      <c r="O852" s="126">
        <v>2.9980000000000002</v>
      </c>
      <c r="P852" s="126">
        <v>8.3089999999999993</v>
      </c>
      <c r="Q852" s="11"/>
      <c r="R852" s="17">
        <f t="shared" si="60"/>
        <v>26.137999999999998</v>
      </c>
      <c r="S852" s="65"/>
    </row>
    <row r="853" spans="1:19" x14ac:dyDescent="0.25">
      <c r="A853" s="224"/>
      <c r="B853" s="242"/>
      <c r="C853" s="212"/>
      <c r="D853" s="212"/>
      <c r="E853" s="212"/>
      <c r="F853" s="212"/>
      <c r="G853" s="212"/>
      <c r="H853" s="212"/>
      <c r="I853" s="65" t="s">
        <v>56</v>
      </c>
      <c r="J853" s="65"/>
      <c r="K853" s="21" t="s">
        <v>382</v>
      </c>
      <c r="L853" s="16"/>
      <c r="M853" s="126">
        <v>38.665999999999997</v>
      </c>
      <c r="N853" s="126">
        <v>7.234</v>
      </c>
      <c r="O853" s="126">
        <v>109.19</v>
      </c>
      <c r="P853" s="126">
        <v>6.15</v>
      </c>
      <c r="Q853" s="11"/>
      <c r="R853" s="17">
        <f t="shared" si="60"/>
        <v>161.24</v>
      </c>
      <c r="S853" s="65"/>
    </row>
    <row r="854" spans="1:19" x14ac:dyDescent="0.25">
      <c r="A854" s="224"/>
      <c r="B854" s="242"/>
      <c r="C854" s="212"/>
      <c r="D854" s="212"/>
      <c r="E854" s="212"/>
      <c r="F854" s="212"/>
      <c r="G854" s="212"/>
      <c r="H854" s="212"/>
      <c r="I854" s="65" t="s">
        <v>56</v>
      </c>
      <c r="J854" s="65"/>
      <c r="K854" s="21" t="s">
        <v>251</v>
      </c>
      <c r="L854" s="16"/>
      <c r="M854" s="126">
        <v>15.554</v>
      </c>
      <c r="N854" s="126">
        <v>18.824999999999999</v>
      </c>
      <c r="O854" s="126">
        <v>27.873000000000001</v>
      </c>
      <c r="P854" s="126">
        <v>24.437999999999999</v>
      </c>
      <c r="Q854" s="11"/>
      <c r="R854" s="17">
        <f t="shared" si="60"/>
        <v>86.69</v>
      </c>
      <c r="S854" s="65"/>
    </row>
    <row r="855" spans="1:19" x14ac:dyDescent="0.25">
      <c r="A855" s="224"/>
      <c r="B855" s="242"/>
      <c r="C855" s="212"/>
      <c r="D855" s="212"/>
      <c r="E855" s="212"/>
      <c r="F855" s="212"/>
      <c r="G855" s="212"/>
      <c r="H855" s="212"/>
      <c r="I855" s="65" t="s">
        <v>55</v>
      </c>
      <c r="J855" s="65"/>
      <c r="K855" s="21" t="s">
        <v>260</v>
      </c>
      <c r="L855" s="16"/>
      <c r="M855" s="126"/>
      <c r="N855" s="126">
        <v>431.3</v>
      </c>
      <c r="O855" s="126">
        <v>200</v>
      </c>
      <c r="P855" s="126"/>
      <c r="Q855" s="11"/>
      <c r="R855" s="17">
        <f t="shared" si="60"/>
        <v>631.29999999999995</v>
      </c>
      <c r="S855" s="65"/>
    </row>
    <row r="856" spans="1:19" x14ac:dyDescent="0.25">
      <c r="A856" s="224"/>
      <c r="B856" s="242"/>
      <c r="C856" s="212"/>
      <c r="D856" s="212"/>
      <c r="E856" s="212"/>
      <c r="F856" s="212"/>
      <c r="G856" s="212"/>
      <c r="H856" s="212"/>
      <c r="I856" s="65" t="s">
        <v>56</v>
      </c>
      <c r="J856" s="65"/>
      <c r="K856" s="21" t="s">
        <v>260</v>
      </c>
      <c r="L856" s="16"/>
      <c r="M856" s="126"/>
      <c r="N856" s="126">
        <v>645.36900000000003</v>
      </c>
      <c r="O856" s="126">
        <v>597.53399999999999</v>
      </c>
      <c r="P856" s="126">
        <v>442.44400000000002</v>
      </c>
      <c r="Q856" s="11"/>
      <c r="R856" s="17">
        <f t="shared" si="60"/>
        <v>1685.347</v>
      </c>
      <c r="S856" s="65"/>
    </row>
    <row r="857" spans="1:19" x14ac:dyDescent="0.25">
      <c r="A857" s="224"/>
      <c r="B857" s="242"/>
      <c r="C857" s="212"/>
      <c r="D857" s="212"/>
      <c r="E857" s="212"/>
      <c r="F857" s="212"/>
      <c r="G857" s="212"/>
      <c r="H857" s="212"/>
      <c r="I857" s="65" t="s">
        <v>377</v>
      </c>
      <c r="J857" s="65"/>
      <c r="K857" s="21" t="s">
        <v>260</v>
      </c>
      <c r="L857" s="16"/>
      <c r="M857" s="126"/>
      <c r="N857" s="126">
        <v>1472.4179999999999</v>
      </c>
      <c r="O857" s="126">
        <v>3271.34</v>
      </c>
      <c r="P857" s="126">
        <v>1383.4069999999999</v>
      </c>
      <c r="Q857" s="11"/>
      <c r="R857" s="17">
        <f t="shared" si="60"/>
        <v>6127.165</v>
      </c>
      <c r="S857" s="65"/>
    </row>
    <row r="858" spans="1:19" x14ac:dyDescent="0.25">
      <c r="A858" s="224"/>
      <c r="B858" s="242"/>
      <c r="C858" s="212"/>
      <c r="D858" s="212"/>
      <c r="E858" s="212"/>
      <c r="F858" s="212"/>
      <c r="G858" s="212"/>
      <c r="H858" s="212"/>
      <c r="I858" s="65" t="s">
        <v>56</v>
      </c>
      <c r="J858" s="65"/>
      <c r="K858" s="21" t="s">
        <v>393</v>
      </c>
      <c r="L858" s="16"/>
      <c r="M858" s="16"/>
      <c r="N858" s="126">
        <v>164.61799999999999</v>
      </c>
      <c r="O858" s="126">
        <v>190.85499999999999</v>
      </c>
      <c r="P858" s="126">
        <v>134.28399999999999</v>
      </c>
      <c r="Q858" s="11"/>
      <c r="R858" s="17">
        <f t="shared" si="60"/>
        <v>489.75699999999995</v>
      </c>
      <c r="S858" s="65"/>
    </row>
    <row r="859" spans="1:19" x14ac:dyDescent="0.25">
      <c r="A859" s="224"/>
      <c r="B859" s="242"/>
      <c r="C859" s="212"/>
      <c r="D859" s="212"/>
      <c r="E859" s="212"/>
      <c r="F859" s="212"/>
      <c r="G859" s="212"/>
      <c r="H859" s="212"/>
      <c r="I859" s="65" t="s">
        <v>56</v>
      </c>
      <c r="J859" s="65"/>
      <c r="K859" s="21" t="s">
        <v>394</v>
      </c>
      <c r="L859" s="16"/>
      <c r="M859" s="16"/>
      <c r="N859" s="126">
        <v>10</v>
      </c>
      <c r="O859" s="126">
        <v>22</v>
      </c>
      <c r="P859" s="126">
        <v>16.498999999999999</v>
      </c>
      <c r="Q859" s="11"/>
      <c r="R859" s="17">
        <f t="shared" si="60"/>
        <v>48.498999999999995</v>
      </c>
      <c r="S859" s="65"/>
    </row>
    <row r="860" spans="1:19" x14ac:dyDescent="0.25">
      <c r="A860" s="224"/>
      <c r="B860" s="242"/>
      <c r="C860" s="212"/>
      <c r="D860" s="212"/>
      <c r="E860" s="212"/>
      <c r="F860" s="212"/>
      <c r="G860" s="212"/>
      <c r="H860" s="212"/>
      <c r="I860" s="65" t="s">
        <v>56</v>
      </c>
      <c r="J860" s="65"/>
      <c r="K860" s="21" t="s">
        <v>323</v>
      </c>
      <c r="L860" s="16"/>
      <c r="M860" s="126">
        <v>14.5</v>
      </c>
      <c r="N860" s="126"/>
      <c r="O860" s="126"/>
      <c r="P860" s="126"/>
      <c r="Q860" s="11"/>
      <c r="R860" s="17">
        <f t="shared" si="60"/>
        <v>14.5</v>
      </c>
      <c r="S860" s="65"/>
    </row>
    <row r="861" spans="1:19" x14ac:dyDescent="0.25">
      <c r="A861" s="224"/>
      <c r="B861" s="242"/>
      <c r="C861" s="212"/>
      <c r="D861" s="212"/>
      <c r="E861" s="212"/>
      <c r="F861" s="212"/>
      <c r="G861" s="212"/>
      <c r="H861" s="212"/>
      <c r="I861" s="65" t="s">
        <v>56</v>
      </c>
      <c r="J861" s="65"/>
      <c r="K861" s="21" t="s">
        <v>386</v>
      </c>
      <c r="L861" s="16"/>
      <c r="M861" s="126">
        <v>40.576999999999998</v>
      </c>
      <c r="N861" s="126">
        <v>216.66499999999999</v>
      </c>
      <c r="O861" s="126">
        <v>0.3</v>
      </c>
      <c r="P861" s="126">
        <v>10.539</v>
      </c>
      <c r="Q861" s="11"/>
      <c r="R861" s="17">
        <f t="shared" si="60"/>
        <v>268.08099999999996</v>
      </c>
      <c r="S861" s="65"/>
    </row>
    <row r="862" spans="1:19" x14ac:dyDescent="0.25">
      <c r="A862" s="224"/>
      <c r="B862" s="242"/>
      <c r="C862" s="212"/>
      <c r="D862" s="212"/>
      <c r="E862" s="212"/>
      <c r="F862" s="212"/>
      <c r="G862" s="212"/>
      <c r="H862" s="212"/>
      <c r="I862" s="65" t="s">
        <v>56</v>
      </c>
      <c r="J862" s="65"/>
      <c r="K862" s="21" t="s">
        <v>263</v>
      </c>
      <c r="L862" s="16"/>
      <c r="M862" s="126"/>
      <c r="N862" s="126">
        <v>17.492000000000001</v>
      </c>
      <c r="O862" s="126"/>
      <c r="P862" s="126"/>
      <c r="Q862" s="11"/>
      <c r="R862" s="17">
        <f t="shared" si="60"/>
        <v>17.492000000000001</v>
      </c>
      <c r="S862" s="65"/>
    </row>
    <row r="863" spans="1:19" x14ac:dyDescent="0.25">
      <c r="A863" s="224"/>
      <c r="B863" s="242"/>
      <c r="C863" s="212"/>
      <c r="D863" s="212"/>
      <c r="E863" s="212"/>
      <c r="F863" s="212"/>
      <c r="G863" s="212"/>
      <c r="H863" s="212"/>
      <c r="I863" s="65" t="s">
        <v>56</v>
      </c>
      <c r="J863" s="65"/>
      <c r="K863" s="21" t="s">
        <v>261</v>
      </c>
      <c r="L863" s="16"/>
      <c r="M863" s="126">
        <v>258</v>
      </c>
      <c r="N863" s="126">
        <v>293.41500000000002</v>
      </c>
      <c r="O863" s="126"/>
      <c r="P863" s="126">
        <v>0.91300000000000003</v>
      </c>
      <c r="Q863" s="11"/>
      <c r="R863" s="17">
        <f t="shared" si="60"/>
        <v>552.32799999999997</v>
      </c>
      <c r="S863" s="65"/>
    </row>
    <row r="864" spans="1:19" x14ac:dyDescent="0.25">
      <c r="A864" s="224"/>
      <c r="B864" s="242"/>
      <c r="C864" s="212"/>
      <c r="D864" s="212"/>
      <c r="E864" s="212"/>
      <c r="F864" s="212"/>
      <c r="G864" s="212"/>
      <c r="H864" s="212"/>
      <c r="I864" s="65" t="s">
        <v>56</v>
      </c>
      <c r="J864" s="65"/>
      <c r="K864" s="21" t="s">
        <v>395</v>
      </c>
      <c r="L864" s="16"/>
      <c r="M864" s="126"/>
      <c r="N864" s="126"/>
      <c r="O864" s="126">
        <v>0.3</v>
      </c>
      <c r="P864" s="130"/>
      <c r="Q864" s="11"/>
      <c r="R864" s="17">
        <f t="shared" si="60"/>
        <v>0.3</v>
      </c>
      <c r="S864" s="65"/>
    </row>
    <row r="865" spans="1:19" x14ac:dyDescent="0.25">
      <c r="A865" s="224"/>
      <c r="B865" s="242"/>
      <c r="C865" s="212"/>
      <c r="D865" s="212"/>
      <c r="E865" s="212"/>
      <c r="F865" s="212"/>
      <c r="G865" s="212"/>
      <c r="H865" s="212"/>
      <c r="I865" s="65" t="s">
        <v>56</v>
      </c>
      <c r="J865" s="65"/>
      <c r="K865" s="21" t="s">
        <v>396</v>
      </c>
      <c r="L865" s="16"/>
      <c r="M865" s="126"/>
      <c r="N865" s="126">
        <v>1584.12</v>
      </c>
      <c r="O865" s="126">
        <v>749.58299999999997</v>
      </c>
      <c r="P865" s="126">
        <v>483.41</v>
      </c>
      <c r="Q865" s="11"/>
      <c r="R865" s="17">
        <f t="shared" si="60"/>
        <v>2817.1129999999998</v>
      </c>
      <c r="S865" s="65"/>
    </row>
    <row r="866" spans="1:19" x14ac:dyDescent="0.25">
      <c r="A866" s="224"/>
      <c r="B866" s="242"/>
      <c r="C866" s="212"/>
      <c r="D866" s="212"/>
      <c r="E866" s="212"/>
      <c r="F866" s="212"/>
      <c r="G866" s="212"/>
      <c r="H866" s="212"/>
      <c r="I866" s="65" t="s">
        <v>56</v>
      </c>
      <c r="J866" s="65"/>
      <c r="K866" s="21" t="s">
        <v>275</v>
      </c>
      <c r="L866" s="16"/>
      <c r="M866" s="126">
        <v>4.2</v>
      </c>
      <c r="N866" s="126">
        <v>7.6</v>
      </c>
      <c r="O866" s="126">
        <v>2.5179999999999998</v>
      </c>
      <c r="P866" s="126">
        <v>4</v>
      </c>
      <c r="Q866" s="11"/>
      <c r="R866" s="17">
        <f t="shared" si="60"/>
        <v>18.318000000000001</v>
      </c>
      <c r="S866" s="65"/>
    </row>
    <row r="867" spans="1:19" x14ac:dyDescent="0.25">
      <c r="A867" s="224"/>
      <c r="B867" s="242"/>
      <c r="C867" s="212"/>
      <c r="D867" s="212"/>
      <c r="E867" s="212"/>
      <c r="F867" s="212"/>
      <c r="G867" s="212"/>
      <c r="H867" s="212"/>
      <c r="I867" s="65" t="s">
        <v>56</v>
      </c>
      <c r="J867" s="65"/>
      <c r="K867" s="21" t="s">
        <v>397</v>
      </c>
      <c r="L867" s="16"/>
      <c r="M867" s="126"/>
      <c r="N867" s="126">
        <v>553.70500000000004</v>
      </c>
      <c r="O867" s="126"/>
      <c r="P867" s="126">
        <v>337.702</v>
      </c>
      <c r="Q867" s="11"/>
      <c r="R867" s="17">
        <f t="shared" si="60"/>
        <v>891.40700000000004</v>
      </c>
      <c r="S867" s="65"/>
    </row>
    <row r="868" spans="1:19" x14ac:dyDescent="0.25">
      <c r="A868" s="224"/>
      <c r="B868" s="242"/>
      <c r="C868" s="212"/>
      <c r="D868" s="212"/>
      <c r="E868" s="212"/>
      <c r="F868" s="212"/>
      <c r="G868" s="212"/>
      <c r="H868" s="212"/>
      <c r="I868" s="65" t="s">
        <v>55</v>
      </c>
      <c r="J868" s="65"/>
      <c r="K868" s="21" t="s">
        <v>398</v>
      </c>
      <c r="L868" s="16"/>
      <c r="M868" s="126"/>
      <c r="N868" s="126"/>
      <c r="O868" s="126">
        <v>97.239000000000004</v>
      </c>
      <c r="P868" s="126"/>
      <c r="Q868" s="11"/>
      <c r="R868" s="17">
        <f t="shared" si="60"/>
        <v>97.239000000000004</v>
      </c>
      <c r="S868" s="65"/>
    </row>
    <row r="869" spans="1:19" x14ac:dyDescent="0.25">
      <c r="A869" s="224"/>
      <c r="B869" s="242"/>
      <c r="C869" s="212"/>
      <c r="D869" s="212"/>
      <c r="E869" s="212"/>
      <c r="F869" s="212"/>
      <c r="G869" s="212"/>
      <c r="H869" s="212"/>
      <c r="I869" s="65" t="s">
        <v>56</v>
      </c>
      <c r="J869" s="65"/>
      <c r="K869" s="21" t="s">
        <v>398</v>
      </c>
      <c r="L869" s="16"/>
      <c r="M869" s="126"/>
      <c r="N869" s="126"/>
      <c r="O869" s="126">
        <v>4.548</v>
      </c>
      <c r="P869" s="126"/>
      <c r="Q869" s="11"/>
      <c r="R869" s="17">
        <f t="shared" si="60"/>
        <v>4.548</v>
      </c>
      <c r="S869" s="65"/>
    </row>
    <row r="870" spans="1:19" x14ac:dyDescent="0.25">
      <c r="A870" s="224"/>
      <c r="B870" s="242"/>
      <c r="C870" s="212"/>
      <c r="D870" s="212"/>
      <c r="E870" s="212"/>
      <c r="F870" s="212"/>
      <c r="G870" s="212"/>
      <c r="H870" s="212"/>
      <c r="I870" s="65" t="s">
        <v>56</v>
      </c>
      <c r="J870" s="65"/>
      <c r="K870" s="21" t="s">
        <v>250</v>
      </c>
      <c r="L870" s="16"/>
      <c r="M870" s="126">
        <v>1.236</v>
      </c>
      <c r="N870" s="126"/>
      <c r="O870" s="126">
        <v>2.09</v>
      </c>
      <c r="P870" s="126">
        <v>4.18</v>
      </c>
      <c r="Q870" s="11"/>
      <c r="R870" s="17">
        <f t="shared" si="60"/>
        <v>7.5059999999999993</v>
      </c>
      <c r="S870" s="65"/>
    </row>
    <row r="871" spans="1:19" x14ac:dyDescent="0.25">
      <c r="A871" s="224"/>
      <c r="B871" s="242"/>
      <c r="C871" s="212"/>
      <c r="D871" s="212"/>
      <c r="E871" s="212"/>
      <c r="F871" s="212"/>
      <c r="G871" s="212"/>
      <c r="H871" s="212"/>
      <c r="I871" s="65" t="s">
        <v>56</v>
      </c>
      <c r="J871" s="65"/>
      <c r="K871" s="21" t="s">
        <v>378</v>
      </c>
      <c r="L871" s="16"/>
      <c r="M871" s="126"/>
      <c r="N871" s="126">
        <v>24.190999999999999</v>
      </c>
      <c r="O871" s="126">
        <v>114.373</v>
      </c>
      <c r="P871" s="126">
        <v>165.22300000000001</v>
      </c>
      <c r="Q871" s="11"/>
      <c r="R871" s="17">
        <f t="shared" si="60"/>
        <v>303.78700000000003</v>
      </c>
      <c r="S871" s="65"/>
    </row>
    <row r="872" spans="1:19" x14ac:dyDescent="0.25">
      <c r="A872" s="224"/>
      <c r="B872" s="242"/>
      <c r="C872" s="212"/>
      <c r="D872" s="212"/>
      <c r="E872" s="212"/>
      <c r="F872" s="212"/>
      <c r="G872" s="212"/>
      <c r="H872" s="212"/>
      <c r="I872" s="65" t="s">
        <v>56</v>
      </c>
      <c r="J872" s="65"/>
      <c r="K872" s="21" t="s">
        <v>399</v>
      </c>
      <c r="L872" s="16"/>
      <c r="M872" s="126">
        <v>8.4209999999999994</v>
      </c>
      <c r="N872" s="126"/>
      <c r="O872" s="126"/>
      <c r="P872" s="126"/>
      <c r="Q872" s="11"/>
      <c r="R872" s="17">
        <f t="shared" si="60"/>
        <v>8.4209999999999994</v>
      </c>
      <c r="S872" s="65"/>
    </row>
    <row r="873" spans="1:19" x14ac:dyDescent="0.25">
      <c r="A873" s="225"/>
      <c r="B873" s="242"/>
      <c r="C873" s="212"/>
      <c r="D873" s="212"/>
      <c r="E873" s="212"/>
      <c r="F873" s="212"/>
      <c r="G873" s="212"/>
      <c r="H873" s="212"/>
      <c r="I873" s="65" t="s">
        <v>56</v>
      </c>
      <c r="J873" s="65"/>
      <c r="K873" s="21" t="s">
        <v>383</v>
      </c>
      <c r="L873" s="16"/>
      <c r="M873" s="126"/>
      <c r="N873" s="126">
        <v>1.4470000000000001</v>
      </c>
      <c r="O873" s="126"/>
      <c r="P873" s="126">
        <v>0.26500000000000001</v>
      </c>
      <c r="Q873" s="11"/>
      <c r="R873" s="17">
        <f t="shared" si="60"/>
        <v>1.7120000000000002</v>
      </c>
      <c r="S873" s="65"/>
    </row>
    <row r="874" spans="1:19" x14ac:dyDescent="0.25">
      <c r="A874" s="131"/>
      <c r="B874" s="73">
        <v>6</v>
      </c>
      <c r="C874" s="273" t="s">
        <v>91</v>
      </c>
      <c r="D874" s="274"/>
      <c r="E874" s="274"/>
      <c r="F874" s="274"/>
      <c r="G874" s="274"/>
      <c r="H874" s="274"/>
      <c r="I874" s="32"/>
      <c r="J874" s="65"/>
      <c r="K874" s="21"/>
      <c r="L874" s="11"/>
      <c r="M874" s="11">
        <f>SUM(M771:M873)</f>
        <v>2386.0239999999999</v>
      </c>
      <c r="N874" s="11">
        <f>SUM(N771:N873)</f>
        <v>8440.2840000000015</v>
      </c>
      <c r="O874" s="11">
        <f>SUM(O771:O873)</f>
        <v>14838.373999999998</v>
      </c>
      <c r="P874" s="11">
        <f>SUM(P771:P873)</f>
        <v>7553.6209999999992</v>
      </c>
      <c r="Q874" s="11">
        <f>SUM(Q771:Q873)</f>
        <v>0</v>
      </c>
      <c r="R874" s="17">
        <f t="shared" si="60"/>
        <v>33218.303</v>
      </c>
      <c r="S874" s="65"/>
    </row>
    <row r="875" spans="1:19" ht="38.25" customHeight="1" x14ac:dyDescent="0.25">
      <c r="A875" s="288" t="s">
        <v>409</v>
      </c>
      <c r="B875" s="243" t="s">
        <v>361</v>
      </c>
      <c r="C875" s="223" t="s">
        <v>504</v>
      </c>
      <c r="D875" s="223" t="s">
        <v>325</v>
      </c>
      <c r="E875" s="223" t="s">
        <v>432</v>
      </c>
      <c r="F875" s="223" t="s">
        <v>136</v>
      </c>
      <c r="G875" s="223" t="s">
        <v>299</v>
      </c>
      <c r="H875" s="223" t="s">
        <v>301</v>
      </c>
      <c r="I875" s="77" t="s">
        <v>108</v>
      </c>
      <c r="J875" s="65">
        <v>288</v>
      </c>
      <c r="K875" s="21" t="s">
        <v>322</v>
      </c>
      <c r="L875" s="16"/>
      <c r="M875" s="16"/>
      <c r="N875" s="16"/>
      <c r="O875" s="16">
        <v>974.6</v>
      </c>
      <c r="P875" s="16"/>
      <c r="Q875" s="11"/>
      <c r="R875" s="11">
        <f t="shared" si="60"/>
        <v>974.6</v>
      </c>
      <c r="S875" s="223">
        <v>1</v>
      </c>
    </row>
    <row r="876" spans="1:19" ht="51.75" customHeight="1" x14ac:dyDescent="0.25">
      <c r="A876" s="289"/>
      <c r="B876" s="244"/>
      <c r="C876" s="224"/>
      <c r="D876" s="224"/>
      <c r="E876" s="224"/>
      <c r="F876" s="224"/>
      <c r="G876" s="224"/>
      <c r="H876" s="224"/>
      <c r="I876" s="77" t="s">
        <v>108</v>
      </c>
      <c r="J876" s="65">
        <v>288</v>
      </c>
      <c r="K876" s="21" t="s">
        <v>322</v>
      </c>
      <c r="L876" s="16"/>
      <c r="M876" s="16"/>
      <c r="N876" s="16"/>
      <c r="O876" s="16"/>
      <c r="P876" s="16">
        <v>370.5</v>
      </c>
      <c r="Q876" s="11"/>
      <c r="R876" s="11">
        <f t="shared" si="60"/>
        <v>370.5</v>
      </c>
      <c r="S876" s="224"/>
    </row>
    <row r="877" spans="1:19" ht="70.5" customHeight="1" x14ac:dyDescent="0.25">
      <c r="A877" s="289"/>
      <c r="B877" s="247"/>
      <c r="C877" s="224"/>
      <c r="D877" s="224"/>
      <c r="E877" s="224"/>
      <c r="F877" s="224"/>
      <c r="G877" s="224"/>
      <c r="H877" s="224"/>
      <c r="I877" s="77" t="s">
        <v>516</v>
      </c>
      <c r="J877" s="77"/>
      <c r="K877" s="77"/>
      <c r="L877" s="16"/>
      <c r="M877" s="16"/>
      <c r="N877" s="16"/>
      <c r="O877" s="16"/>
      <c r="P877" s="16">
        <v>3138.6979999999999</v>
      </c>
      <c r="Q877" s="16">
        <v>109.935</v>
      </c>
      <c r="R877" s="11">
        <f t="shared" si="60"/>
        <v>3248.6329999999998</v>
      </c>
      <c r="S877" s="224"/>
    </row>
    <row r="878" spans="1:19" ht="68.25" customHeight="1" x14ac:dyDescent="0.25">
      <c r="A878" s="290"/>
      <c r="B878" s="42" t="s">
        <v>362</v>
      </c>
      <c r="C878" s="225"/>
      <c r="D878" s="225"/>
      <c r="E878" s="225"/>
      <c r="F878" s="225"/>
      <c r="G878" s="225"/>
      <c r="H878" s="225"/>
      <c r="I878" s="77" t="s">
        <v>55</v>
      </c>
      <c r="J878" s="65">
        <v>253</v>
      </c>
      <c r="K878" s="21" t="s">
        <v>323</v>
      </c>
      <c r="L878" s="16"/>
      <c r="M878" s="16"/>
      <c r="N878" s="16"/>
      <c r="O878" s="16"/>
      <c r="P878" s="16">
        <v>650</v>
      </c>
      <c r="Q878" s="11"/>
      <c r="R878" s="11">
        <f t="shared" si="60"/>
        <v>650</v>
      </c>
      <c r="S878" s="225"/>
    </row>
    <row r="879" spans="1:19" x14ac:dyDescent="0.25">
      <c r="A879" s="112"/>
      <c r="B879" s="73">
        <v>2</v>
      </c>
      <c r="C879" s="273" t="s">
        <v>91</v>
      </c>
      <c r="D879" s="274"/>
      <c r="E879" s="274"/>
      <c r="F879" s="274"/>
      <c r="G879" s="274"/>
      <c r="H879" s="274"/>
      <c r="I879" s="96"/>
      <c r="J879" s="65"/>
      <c r="K879" s="21"/>
      <c r="L879" s="11"/>
      <c r="M879" s="11">
        <f>SUM(M875:M878)</f>
        <v>0</v>
      </c>
      <c r="N879" s="11">
        <f>SUM(N875:N878)</f>
        <v>0</v>
      </c>
      <c r="O879" s="103">
        <f>SUM(O875:O878)</f>
        <v>974.6</v>
      </c>
      <c r="P879" s="11">
        <f>SUM(P875:P878)</f>
        <v>4159.1980000000003</v>
      </c>
      <c r="Q879" s="11">
        <f>SUM(Q875:Q878)</f>
        <v>109.935</v>
      </c>
      <c r="R879" s="17">
        <f t="shared" si="60"/>
        <v>5243.7330000000011</v>
      </c>
      <c r="S879" s="65"/>
    </row>
    <row r="880" spans="1:19" ht="78.75" customHeight="1" x14ac:dyDescent="0.25">
      <c r="A880" s="213">
        <v>25</v>
      </c>
      <c r="B880" s="291" t="s">
        <v>326</v>
      </c>
      <c r="C880" s="213" t="s">
        <v>90</v>
      </c>
      <c r="D880" s="213" t="s">
        <v>88</v>
      </c>
      <c r="E880" s="213" t="s">
        <v>148</v>
      </c>
      <c r="F880" s="213" t="s">
        <v>299</v>
      </c>
      <c r="G880" s="213" t="s">
        <v>300</v>
      </c>
      <c r="H880" s="213" t="s">
        <v>301</v>
      </c>
      <c r="I880" s="77" t="s">
        <v>108</v>
      </c>
      <c r="J880" s="65">
        <v>265</v>
      </c>
      <c r="K880" s="21" t="s">
        <v>241</v>
      </c>
      <c r="L880" s="16"/>
      <c r="M880" s="16"/>
      <c r="N880" s="16">
        <v>273.27499999999998</v>
      </c>
      <c r="O880" s="16">
        <v>254.99</v>
      </c>
      <c r="P880" s="16">
        <v>269.16500000000002</v>
      </c>
      <c r="Q880" s="16">
        <v>140.304</v>
      </c>
      <c r="R880" s="17">
        <f t="shared" ref="R880:R891" si="63">SUM(L880:Q880)</f>
        <v>937.73400000000004</v>
      </c>
      <c r="S880" s="65"/>
    </row>
    <row r="881" spans="1:19" x14ac:dyDescent="0.25">
      <c r="A881" s="214"/>
      <c r="B881" s="292"/>
      <c r="C881" s="214"/>
      <c r="D881" s="214"/>
      <c r="E881" s="214"/>
      <c r="F881" s="214"/>
      <c r="G881" s="214"/>
      <c r="H881" s="214"/>
      <c r="I881" s="77" t="s">
        <v>108</v>
      </c>
      <c r="J881" s="65">
        <v>265</v>
      </c>
      <c r="K881" s="21" t="s">
        <v>244</v>
      </c>
      <c r="L881" s="16"/>
      <c r="M881" s="16"/>
      <c r="N881" s="16">
        <v>48.668999999999997</v>
      </c>
      <c r="O881" s="16"/>
      <c r="P881" s="16"/>
      <c r="Q881" s="16"/>
      <c r="R881" s="17">
        <f t="shared" si="63"/>
        <v>48.668999999999997</v>
      </c>
      <c r="S881" s="65"/>
    </row>
    <row r="882" spans="1:19" x14ac:dyDescent="0.25">
      <c r="A882" s="214"/>
      <c r="B882" s="292"/>
      <c r="C882" s="214"/>
      <c r="D882" s="214"/>
      <c r="E882" s="214"/>
      <c r="F882" s="214"/>
      <c r="G882" s="214"/>
      <c r="H882" s="214"/>
      <c r="I882" s="77" t="s">
        <v>108</v>
      </c>
      <c r="J882" s="65">
        <v>265</v>
      </c>
      <c r="K882" s="21" t="s">
        <v>245</v>
      </c>
      <c r="L882" s="16"/>
      <c r="M882" s="16"/>
      <c r="N882" s="16">
        <v>14.250999999999999</v>
      </c>
      <c r="O882" s="16">
        <v>4.9480000000000004</v>
      </c>
      <c r="P882" s="16">
        <v>8.5459999999999994</v>
      </c>
      <c r="Q882" s="16"/>
      <c r="R882" s="17">
        <f t="shared" si="63"/>
        <v>27.744999999999997</v>
      </c>
      <c r="S882" s="65"/>
    </row>
    <row r="883" spans="1:19" x14ac:dyDescent="0.25">
      <c r="A883" s="214"/>
      <c r="B883" s="292"/>
      <c r="C883" s="214"/>
      <c r="D883" s="214"/>
      <c r="E883" s="214"/>
      <c r="F883" s="214"/>
      <c r="G883" s="214"/>
      <c r="H883" s="214"/>
      <c r="I883" s="77" t="s">
        <v>108</v>
      </c>
      <c r="J883" s="65">
        <v>265</v>
      </c>
      <c r="K883" s="21" t="s">
        <v>247</v>
      </c>
      <c r="L883" s="16"/>
      <c r="M883" s="16"/>
      <c r="N883" s="16">
        <v>2324.4609999999998</v>
      </c>
      <c r="O883" s="16">
        <v>2859.8</v>
      </c>
      <c r="P883" s="16">
        <v>942.9</v>
      </c>
      <c r="Q883" s="16">
        <v>994.76400000000001</v>
      </c>
      <c r="R883" s="17">
        <f t="shared" si="63"/>
        <v>7121.9250000000002</v>
      </c>
      <c r="S883" s="65"/>
    </row>
    <row r="884" spans="1:19" x14ac:dyDescent="0.25">
      <c r="A884" s="214"/>
      <c r="B884" s="292"/>
      <c r="C884" s="214"/>
      <c r="D884" s="214"/>
      <c r="E884" s="214"/>
      <c r="F884" s="214"/>
      <c r="G884" s="214"/>
      <c r="H884" s="214"/>
      <c r="I884" s="77" t="s">
        <v>108</v>
      </c>
      <c r="J884" s="65">
        <v>265</v>
      </c>
      <c r="K884" s="21" t="s">
        <v>246</v>
      </c>
      <c r="L884" s="16"/>
      <c r="M884" s="16"/>
      <c r="N884" s="16">
        <v>487.09100000000001</v>
      </c>
      <c r="O884" s="16">
        <v>840.06</v>
      </c>
      <c r="P884" s="16">
        <v>88.600999999999999</v>
      </c>
      <c r="Q884" s="16"/>
      <c r="R884" s="17">
        <f t="shared" si="63"/>
        <v>1415.752</v>
      </c>
      <c r="S884" s="65"/>
    </row>
    <row r="885" spans="1:19" x14ac:dyDescent="0.25">
      <c r="A885" s="214"/>
      <c r="B885" s="292"/>
      <c r="C885" s="214"/>
      <c r="D885" s="214"/>
      <c r="E885" s="214"/>
      <c r="F885" s="214"/>
      <c r="G885" s="214"/>
      <c r="H885" s="214"/>
      <c r="I885" s="50" t="s">
        <v>108</v>
      </c>
      <c r="J885" s="65">
        <v>265</v>
      </c>
      <c r="K885" s="21" t="s">
        <v>251</v>
      </c>
      <c r="L885" s="16"/>
      <c r="M885" s="16"/>
      <c r="N885" s="16">
        <v>24.725999999999999</v>
      </c>
      <c r="O885" s="16"/>
      <c r="P885" s="16"/>
      <c r="Q885" s="16"/>
      <c r="R885" s="17">
        <f t="shared" si="63"/>
        <v>24.725999999999999</v>
      </c>
      <c r="S885" s="65"/>
    </row>
    <row r="886" spans="1:19" x14ac:dyDescent="0.25">
      <c r="A886" s="214"/>
      <c r="B886" s="292"/>
      <c r="C886" s="214"/>
      <c r="D886" s="214"/>
      <c r="E886" s="214"/>
      <c r="F886" s="214"/>
      <c r="G886" s="214"/>
      <c r="H886" s="214"/>
      <c r="I886" s="50" t="s">
        <v>108</v>
      </c>
      <c r="J886" s="65">
        <v>265</v>
      </c>
      <c r="K886" s="21" t="s">
        <v>249</v>
      </c>
      <c r="L886" s="16"/>
      <c r="M886" s="16"/>
      <c r="N886" s="16"/>
      <c r="O886" s="16"/>
      <c r="P886" s="16">
        <v>440</v>
      </c>
      <c r="Q886" s="16"/>
      <c r="R886" s="17">
        <f t="shared" si="63"/>
        <v>440</v>
      </c>
      <c r="S886" s="65"/>
    </row>
    <row r="887" spans="1:19" x14ac:dyDescent="0.25">
      <c r="A887" s="214"/>
      <c r="B887" s="292"/>
      <c r="C887" s="214"/>
      <c r="D887" s="214"/>
      <c r="E887" s="214"/>
      <c r="F887" s="214"/>
      <c r="G887" s="214"/>
      <c r="H887" s="214"/>
      <c r="I887" s="50" t="s">
        <v>108</v>
      </c>
      <c r="J887" s="65">
        <v>265</v>
      </c>
      <c r="K887" s="21" t="s">
        <v>252</v>
      </c>
      <c r="L887" s="16"/>
      <c r="M887" s="16"/>
      <c r="N887" s="16">
        <v>9.9120000000000008</v>
      </c>
      <c r="O887" s="16"/>
      <c r="P887" s="16"/>
      <c r="Q887" s="16"/>
      <c r="R887" s="17">
        <f t="shared" si="63"/>
        <v>9.9120000000000008</v>
      </c>
      <c r="S887" s="65"/>
    </row>
    <row r="888" spans="1:19" x14ac:dyDescent="0.25">
      <c r="A888" s="214"/>
      <c r="B888" s="293"/>
      <c r="C888" s="231"/>
      <c r="D888" s="214"/>
      <c r="E888" s="214"/>
      <c r="F888" s="214"/>
      <c r="G888" s="214"/>
      <c r="H888" s="214"/>
      <c r="I888" s="77" t="s">
        <v>108</v>
      </c>
      <c r="J888" s="65">
        <v>265</v>
      </c>
      <c r="K888" s="21" t="s">
        <v>57</v>
      </c>
      <c r="L888" s="16"/>
      <c r="M888" s="16"/>
      <c r="N888" s="16">
        <v>47.594999999999999</v>
      </c>
      <c r="O888" s="16">
        <v>69.131</v>
      </c>
      <c r="P888" s="16">
        <v>68.27</v>
      </c>
      <c r="Q888" s="16"/>
      <c r="R888" s="17">
        <f t="shared" si="63"/>
        <v>184.99599999999998</v>
      </c>
      <c r="S888" s="65"/>
    </row>
    <row r="889" spans="1:19" x14ac:dyDescent="0.25">
      <c r="A889" s="214"/>
      <c r="B889" s="133" t="s">
        <v>295</v>
      </c>
      <c r="C889" s="113"/>
      <c r="D889" s="214"/>
      <c r="E889" s="214"/>
      <c r="F889" s="214"/>
      <c r="G889" s="214"/>
      <c r="H889" s="214"/>
      <c r="I889" s="50"/>
      <c r="J889" s="65"/>
      <c r="K889" s="21"/>
      <c r="L889" s="16"/>
      <c r="M889" s="16"/>
      <c r="N889" s="16"/>
      <c r="O889" s="16"/>
      <c r="P889" s="16"/>
      <c r="Q889" s="16"/>
      <c r="R889" s="17"/>
      <c r="S889" s="65"/>
    </row>
    <row r="890" spans="1:19" ht="72.75" customHeight="1" x14ac:dyDescent="0.25">
      <c r="A890" s="231"/>
      <c r="B890" s="133" t="s">
        <v>524</v>
      </c>
      <c r="C890" s="113" t="s">
        <v>357</v>
      </c>
      <c r="D890" s="231"/>
      <c r="E890" s="231"/>
      <c r="F890" s="231"/>
      <c r="G890" s="231"/>
      <c r="H890" s="231"/>
      <c r="I890" s="50"/>
      <c r="J890" s="65"/>
      <c r="K890" s="21"/>
      <c r="L890" s="16"/>
      <c r="M890" s="16"/>
      <c r="N890" s="16"/>
      <c r="O890" s="16"/>
      <c r="P890" s="16"/>
      <c r="Q890" s="16"/>
      <c r="R890" s="17">
        <f t="shared" si="63"/>
        <v>0</v>
      </c>
      <c r="S890" s="65"/>
    </row>
    <row r="891" spans="1:19" x14ac:dyDescent="0.25">
      <c r="A891" s="112"/>
      <c r="B891" s="73">
        <v>2</v>
      </c>
      <c r="C891" s="273" t="s">
        <v>91</v>
      </c>
      <c r="D891" s="274"/>
      <c r="E891" s="274"/>
      <c r="F891" s="274"/>
      <c r="G891" s="274"/>
      <c r="H891" s="274"/>
      <c r="I891" s="96"/>
      <c r="J891" s="65"/>
      <c r="K891" s="21"/>
      <c r="L891" s="11"/>
      <c r="M891" s="11">
        <f>SUM(M880:M890)</f>
        <v>0</v>
      </c>
      <c r="N891" s="11">
        <f>SUM(N880:N890)</f>
        <v>3229.9799999999996</v>
      </c>
      <c r="O891" s="103">
        <f>SUM(O880:O890)</f>
        <v>4028.9290000000001</v>
      </c>
      <c r="P891" s="11">
        <f>SUM(P880:P890)</f>
        <v>1817.482</v>
      </c>
      <c r="Q891" s="11">
        <f>SUM(Q880:Q890)</f>
        <v>1135.068</v>
      </c>
      <c r="R891" s="17">
        <f t="shared" si="63"/>
        <v>10211.458999999999</v>
      </c>
      <c r="S891" s="65"/>
    </row>
    <row r="892" spans="1:19" ht="31.5" customHeight="1" x14ac:dyDescent="0.25">
      <c r="A892" s="286">
        <v>26</v>
      </c>
      <c r="B892" s="242" t="s">
        <v>423</v>
      </c>
      <c r="C892" s="213" t="s">
        <v>90</v>
      </c>
      <c r="D892" s="213" t="s">
        <v>88</v>
      </c>
      <c r="E892" s="213" t="s">
        <v>424</v>
      </c>
      <c r="F892" s="213" t="s">
        <v>300</v>
      </c>
      <c r="G892" s="213" t="s">
        <v>301</v>
      </c>
      <c r="H892" s="213" t="s">
        <v>316</v>
      </c>
      <c r="I892" s="97" t="s">
        <v>242</v>
      </c>
      <c r="J892" s="65">
        <v>261</v>
      </c>
      <c r="K892" s="21" t="s">
        <v>244</v>
      </c>
      <c r="L892" s="11"/>
      <c r="M892" s="16">
        <v>0.57999999999999996</v>
      </c>
      <c r="N892" s="16"/>
      <c r="O892" s="11"/>
      <c r="P892" s="11"/>
      <c r="Q892" s="11"/>
      <c r="R892" s="17">
        <f t="shared" ref="R892:R955" si="64">SUM(L892:Q892)</f>
        <v>0.57999999999999996</v>
      </c>
      <c r="S892" s="65"/>
    </row>
    <row r="893" spans="1:19" x14ac:dyDescent="0.25">
      <c r="A893" s="287"/>
      <c r="B893" s="242"/>
      <c r="C893" s="214"/>
      <c r="D893" s="214"/>
      <c r="E893" s="214"/>
      <c r="F893" s="214"/>
      <c r="G893" s="214"/>
      <c r="H893" s="214"/>
      <c r="I893" s="97" t="s">
        <v>108</v>
      </c>
      <c r="J893" s="65">
        <v>261</v>
      </c>
      <c r="K893" s="21" t="s">
        <v>244</v>
      </c>
      <c r="L893" s="11"/>
      <c r="M893" s="16"/>
      <c r="N893" s="16">
        <v>0.1</v>
      </c>
      <c r="O893" s="16">
        <v>0.42699999999999999</v>
      </c>
      <c r="P893" s="16">
        <v>0.57999999999999996</v>
      </c>
      <c r="Q893" s="11"/>
      <c r="R893" s="17">
        <f t="shared" si="64"/>
        <v>1.107</v>
      </c>
      <c r="S893" s="65"/>
    </row>
    <row r="894" spans="1:19" x14ac:dyDescent="0.25">
      <c r="A894" s="287"/>
      <c r="B894" s="242"/>
      <c r="C894" s="214"/>
      <c r="D894" s="214"/>
      <c r="E894" s="214"/>
      <c r="F894" s="214"/>
      <c r="G894" s="214"/>
      <c r="H894" s="214"/>
      <c r="I894" s="97" t="s">
        <v>108</v>
      </c>
      <c r="J894" s="65">
        <v>261</v>
      </c>
      <c r="K894" s="21" t="s">
        <v>61</v>
      </c>
      <c r="L894" s="11"/>
      <c r="M894" s="46">
        <v>2.1999999999999999E-2</v>
      </c>
      <c r="N894" s="16">
        <v>9.5000000000000001E-2</v>
      </c>
      <c r="O894" s="16">
        <v>0.83</v>
      </c>
      <c r="P894" s="16">
        <v>11.231999999999999</v>
      </c>
      <c r="Q894" s="11"/>
      <c r="R894" s="17">
        <f t="shared" si="64"/>
        <v>12.178999999999998</v>
      </c>
      <c r="S894" s="65"/>
    </row>
    <row r="895" spans="1:19" ht="31.5" x14ac:dyDescent="0.25">
      <c r="A895" s="287"/>
      <c r="B895" s="242"/>
      <c r="C895" s="214"/>
      <c r="D895" s="214"/>
      <c r="E895" s="214"/>
      <c r="F895" s="214"/>
      <c r="G895" s="214"/>
      <c r="H895" s="214"/>
      <c r="I895" s="97" t="s">
        <v>242</v>
      </c>
      <c r="J895" s="65">
        <v>261</v>
      </c>
      <c r="K895" s="21" t="s">
        <v>61</v>
      </c>
      <c r="L895" s="11"/>
      <c r="M895" s="16">
        <v>0.79600000000000004</v>
      </c>
      <c r="N895" s="16"/>
      <c r="O895" s="16"/>
      <c r="P895" s="16"/>
      <c r="Q895" s="11"/>
      <c r="R895" s="17">
        <f t="shared" si="64"/>
        <v>0.79600000000000004</v>
      </c>
      <c r="S895" s="65"/>
    </row>
    <row r="896" spans="1:19" x14ac:dyDescent="0.25">
      <c r="A896" s="287"/>
      <c r="B896" s="242"/>
      <c r="C896" s="214"/>
      <c r="D896" s="214"/>
      <c r="E896" s="214"/>
      <c r="F896" s="214"/>
      <c r="G896" s="214"/>
      <c r="H896" s="214"/>
      <c r="I896" s="97" t="s">
        <v>108</v>
      </c>
      <c r="J896" s="65">
        <v>261</v>
      </c>
      <c r="K896" s="21" t="s">
        <v>57</v>
      </c>
      <c r="L896" s="11"/>
      <c r="M896" s="16"/>
      <c r="N896" s="16">
        <v>405.56799999999998</v>
      </c>
      <c r="O896" s="16">
        <v>433.17200000000003</v>
      </c>
      <c r="P896" s="16">
        <v>455.03800000000001</v>
      </c>
      <c r="Q896" s="11"/>
      <c r="R896" s="17">
        <f t="shared" si="64"/>
        <v>1293.778</v>
      </c>
      <c r="S896" s="65"/>
    </row>
    <row r="897" spans="1:19" x14ac:dyDescent="0.25">
      <c r="A897" s="287"/>
      <c r="B897" s="242"/>
      <c r="C897" s="214"/>
      <c r="D897" s="214"/>
      <c r="E897" s="214"/>
      <c r="F897" s="214"/>
      <c r="G897" s="214"/>
      <c r="H897" s="214"/>
      <c r="I897" s="97" t="s">
        <v>55</v>
      </c>
      <c r="J897" s="65">
        <v>261</v>
      </c>
      <c r="K897" s="21" t="s">
        <v>57</v>
      </c>
      <c r="L897" s="11"/>
      <c r="M897" s="16">
        <v>149.334</v>
      </c>
      <c r="N897" s="11"/>
      <c r="O897" s="16">
        <v>0.44600000000000001</v>
      </c>
      <c r="P897" s="16">
        <v>0.59299999999999997</v>
      </c>
      <c r="Q897" s="11"/>
      <c r="R897" s="17">
        <f t="shared" si="64"/>
        <v>150.37299999999999</v>
      </c>
      <c r="S897" s="65"/>
    </row>
    <row r="898" spans="1:19" ht="31.5" x14ac:dyDescent="0.25">
      <c r="A898" s="287"/>
      <c r="B898" s="242"/>
      <c r="C898" s="214"/>
      <c r="D898" s="214"/>
      <c r="E898" s="214"/>
      <c r="F898" s="214"/>
      <c r="G898" s="214"/>
      <c r="H898" s="214"/>
      <c r="I898" s="97" t="s">
        <v>242</v>
      </c>
      <c r="J898" s="65">
        <v>261</v>
      </c>
      <c r="K898" s="21" t="s">
        <v>57</v>
      </c>
      <c r="L898" s="11"/>
      <c r="M898" s="16">
        <v>194.76400000000001</v>
      </c>
      <c r="N898" s="11"/>
      <c r="O898" s="11"/>
      <c r="P898" s="11"/>
      <c r="Q898" s="11"/>
      <c r="R898" s="17">
        <f t="shared" si="64"/>
        <v>194.76400000000001</v>
      </c>
      <c r="S898" s="65"/>
    </row>
    <row r="899" spans="1:19" x14ac:dyDescent="0.25">
      <c r="A899" s="287"/>
      <c r="B899" s="242"/>
      <c r="C899" s="214"/>
      <c r="D899" s="214"/>
      <c r="E899" s="214"/>
      <c r="F899" s="214"/>
      <c r="G899" s="214"/>
      <c r="H899" s="214"/>
      <c r="I899" s="97" t="s">
        <v>60</v>
      </c>
      <c r="J899" s="65">
        <v>261</v>
      </c>
      <c r="K899" s="21" t="s">
        <v>57</v>
      </c>
      <c r="L899" s="11"/>
      <c r="M899" s="16">
        <v>5.6929999999999996</v>
      </c>
      <c r="N899" s="11"/>
      <c r="O899" s="11"/>
      <c r="P899" s="11"/>
      <c r="Q899" s="11"/>
      <c r="R899" s="17">
        <f t="shared" si="64"/>
        <v>5.6929999999999996</v>
      </c>
      <c r="S899" s="65"/>
    </row>
    <row r="900" spans="1:19" ht="31.5" customHeight="1" x14ac:dyDescent="0.25">
      <c r="A900" s="287"/>
      <c r="B900" s="242" t="s">
        <v>425</v>
      </c>
      <c r="C900" s="214"/>
      <c r="D900" s="214"/>
      <c r="E900" s="214"/>
      <c r="F900" s="214"/>
      <c r="G900" s="214"/>
      <c r="H900" s="214"/>
      <c r="I900" s="97" t="s">
        <v>242</v>
      </c>
      <c r="J900" s="65">
        <v>261</v>
      </c>
      <c r="K900" s="21" t="s">
        <v>244</v>
      </c>
      <c r="L900" s="11"/>
      <c r="M900" s="16">
        <v>0.57999999999999996</v>
      </c>
      <c r="N900" s="11"/>
      <c r="O900" s="11"/>
      <c r="P900" s="11"/>
      <c r="Q900" s="16"/>
      <c r="R900" s="17">
        <f t="shared" si="64"/>
        <v>0.57999999999999996</v>
      </c>
      <c r="S900" s="65"/>
    </row>
    <row r="901" spans="1:19" x14ac:dyDescent="0.25">
      <c r="A901" s="287"/>
      <c r="B901" s="242"/>
      <c r="C901" s="214"/>
      <c r="D901" s="214"/>
      <c r="E901" s="214"/>
      <c r="F901" s="214"/>
      <c r="G901" s="214"/>
      <c r="H901" s="214"/>
      <c r="I901" s="97" t="s">
        <v>108</v>
      </c>
      <c r="J901" s="65">
        <v>261</v>
      </c>
      <c r="K901" s="21" t="s">
        <v>244</v>
      </c>
      <c r="L901" s="11"/>
      <c r="M901" s="16"/>
      <c r="N901" s="46">
        <v>7.9000000000000001E-2</v>
      </c>
      <c r="O901" s="11"/>
      <c r="P901" s="16">
        <v>0.439</v>
      </c>
      <c r="Q901" s="16"/>
      <c r="R901" s="17">
        <f t="shared" si="64"/>
        <v>0.51800000000000002</v>
      </c>
      <c r="S901" s="65"/>
    </row>
    <row r="902" spans="1:19" x14ac:dyDescent="0.25">
      <c r="A902" s="287"/>
      <c r="B902" s="242"/>
      <c r="C902" s="214"/>
      <c r="D902" s="214"/>
      <c r="E902" s="214"/>
      <c r="F902" s="214"/>
      <c r="G902" s="214"/>
      <c r="H902" s="214"/>
      <c r="I902" s="97" t="s">
        <v>108</v>
      </c>
      <c r="J902" s="65">
        <v>261</v>
      </c>
      <c r="K902" s="21" t="s">
        <v>61</v>
      </c>
      <c r="L902" s="11"/>
      <c r="M902" s="46">
        <v>2.1999999999999999E-2</v>
      </c>
      <c r="N902" s="46">
        <v>4.3999999999999997E-2</v>
      </c>
      <c r="O902" s="16">
        <v>0.19500000000000001</v>
      </c>
      <c r="P902" s="16">
        <v>1.3360000000000001</v>
      </c>
      <c r="Q902" s="16"/>
      <c r="R902" s="17">
        <f t="shared" si="64"/>
        <v>1.597</v>
      </c>
      <c r="S902" s="65"/>
    </row>
    <row r="903" spans="1:19" ht="31.5" x14ac:dyDescent="0.25">
      <c r="A903" s="287"/>
      <c r="B903" s="242"/>
      <c r="C903" s="214"/>
      <c r="D903" s="214"/>
      <c r="E903" s="214"/>
      <c r="F903" s="214"/>
      <c r="G903" s="214"/>
      <c r="H903" s="214"/>
      <c r="I903" s="97" t="s">
        <v>242</v>
      </c>
      <c r="J903" s="65">
        <v>261</v>
      </c>
      <c r="K903" s="21" t="s">
        <v>61</v>
      </c>
      <c r="L903" s="11"/>
      <c r="M903" s="16">
        <v>6.6959999999999997</v>
      </c>
      <c r="N903" s="16"/>
      <c r="O903" s="16"/>
      <c r="P903" s="16"/>
      <c r="Q903" s="16"/>
      <c r="R903" s="17">
        <f t="shared" si="64"/>
        <v>6.6959999999999997</v>
      </c>
      <c r="S903" s="65"/>
    </row>
    <row r="904" spans="1:19" x14ac:dyDescent="0.25">
      <c r="A904" s="287"/>
      <c r="B904" s="242"/>
      <c r="C904" s="214"/>
      <c r="D904" s="214"/>
      <c r="E904" s="214"/>
      <c r="F904" s="214"/>
      <c r="G904" s="214"/>
      <c r="H904" s="214"/>
      <c r="I904" s="97" t="s">
        <v>55</v>
      </c>
      <c r="J904" s="65">
        <v>261</v>
      </c>
      <c r="K904" s="21" t="s">
        <v>57</v>
      </c>
      <c r="L904" s="11"/>
      <c r="M904" s="16">
        <v>155.42400000000001</v>
      </c>
      <c r="N904" s="16"/>
      <c r="O904" s="16">
        <v>1.4059999999999999</v>
      </c>
      <c r="P904" s="16">
        <v>0.54200000000000004</v>
      </c>
      <c r="Q904" s="16"/>
      <c r="R904" s="17">
        <f t="shared" si="64"/>
        <v>157.37200000000001</v>
      </c>
      <c r="S904" s="65"/>
    </row>
    <row r="905" spans="1:19" x14ac:dyDescent="0.25">
      <c r="A905" s="287"/>
      <c r="B905" s="242"/>
      <c r="C905" s="214"/>
      <c r="D905" s="214"/>
      <c r="E905" s="214"/>
      <c r="F905" s="214"/>
      <c r="G905" s="214"/>
      <c r="H905" s="214"/>
      <c r="I905" s="97" t="s">
        <v>108</v>
      </c>
      <c r="J905" s="65">
        <v>261</v>
      </c>
      <c r="K905" s="21" t="s">
        <v>57</v>
      </c>
      <c r="L905" s="11"/>
      <c r="M905" s="16"/>
      <c r="N905" s="16">
        <v>422.47500000000002</v>
      </c>
      <c r="O905" s="16">
        <v>456.47699999999998</v>
      </c>
      <c r="P905" s="16">
        <v>490.50099999999998</v>
      </c>
      <c r="Q905" s="16"/>
      <c r="R905" s="17">
        <f t="shared" si="64"/>
        <v>1369.453</v>
      </c>
      <c r="S905" s="65"/>
    </row>
    <row r="906" spans="1:19" ht="31.5" x14ac:dyDescent="0.25">
      <c r="A906" s="287"/>
      <c r="B906" s="242"/>
      <c r="C906" s="214"/>
      <c r="D906" s="214"/>
      <c r="E906" s="214"/>
      <c r="F906" s="214"/>
      <c r="G906" s="214"/>
      <c r="H906" s="214"/>
      <c r="I906" s="97" t="s">
        <v>242</v>
      </c>
      <c r="J906" s="65">
        <v>261</v>
      </c>
      <c r="K906" s="21" t="s">
        <v>57</v>
      </c>
      <c r="L906" s="11"/>
      <c r="M906" s="16">
        <v>196.41499999999999</v>
      </c>
      <c r="N906" s="16"/>
      <c r="O906" s="11"/>
      <c r="P906" s="11"/>
      <c r="Q906" s="16"/>
      <c r="R906" s="17">
        <f t="shared" si="64"/>
        <v>196.41499999999999</v>
      </c>
      <c r="S906" s="65"/>
    </row>
    <row r="907" spans="1:19" x14ac:dyDescent="0.25">
      <c r="A907" s="287"/>
      <c r="B907" s="242"/>
      <c r="C907" s="214"/>
      <c r="D907" s="214"/>
      <c r="E907" s="214"/>
      <c r="F907" s="214"/>
      <c r="G907" s="214"/>
      <c r="H907" s="214"/>
      <c r="I907" s="97" t="s">
        <v>60</v>
      </c>
      <c r="J907" s="65">
        <v>261</v>
      </c>
      <c r="K907" s="21" t="s">
        <v>57</v>
      </c>
      <c r="L907" s="11"/>
      <c r="M907" s="16">
        <v>5.5380000000000003</v>
      </c>
      <c r="N907" s="11"/>
      <c r="O907" s="11"/>
      <c r="P907" s="11"/>
      <c r="Q907" s="16"/>
      <c r="R907" s="17">
        <f t="shared" si="64"/>
        <v>5.5380000000000003</v>
      </c>
      <c r="S907" s="65"/>
    </row>
    <row r="908" spans="1:19" ht="31.5" customHeight="1" x14ac:dyDescent="0.25">
      <c r="A908" s="287"/>
      <c r="B908" s="243" t="s">
        <v>426</v>
      </c>
      <c r="C908" s="214"/>
      <c r="D908" s="214"/>
      <c r="E908" s="214"/>
      <c r="F908" s="214"/>
      <c r="G908" s="214"/>
      <c r="H908" s="214"/>
      <c r="I908" s="65" t="s">
        <v>242</v>
      </c>
      <c r="J908" s="65">
        <v>261</v>
      </c>
      <c r="K908" s="21" t="s">
        <v>244</v>
      </c>
      <c r="L908" s="16"/>
      <c r="M908" s="16">
        <v>0.39</v>
      </c>
      <c r="N908" s="16"/>
      <c r="O908" s="16"/>
      <c r="P908" s="16"/>
      <c r="Q908" s="16"/>
      <c r="R908" s="17">
        <f t="shared" si="64"/>
        <v>0.39</v>
      </c>
      <c r="S908" s="65"/>
    </row>
    <row r="909" spans="1:19" x14ac:dyDescent="0.25">
      <c r="A909" s="287"/>
      <c r="B909" s="244"/>
      <c r="C909" s="214"/>
      <c r="D909" s="214"/>
      <c r="E909" s="214"/>
      <c r="F909" s="214"/>
      <c r="G909" s="214"/>
      <c r="H909" s="214"/>
      <c r="I909" s="65" t="s">
        <v>108</v>
      </c>
      <c r="J909" s="65">
        <v>261</v>
      </c>
      <c r="K909" s="21" t="s">
        <v>244</v>
      </c>
      <c r="L909" s="16"/>
      <c r="M909" s="16"/>
      <c r="N909" s="16">
        <v>0.157</v>
      </c>
      <c r="O909" s="16">
        <v>0.44900000000000001</v>
      </c>
      <c r="P909" s="16">
        <v>0.57999999999999996</v>
      </c>
      <c r="Q909" s="16"/>
      <c r="R909" s="17">
        <f t="shared" si="64"/>
        <v>1.1859999999999999</v>
      </c>
      <c r="S909" s="65"/>
    </row>
    <row r="910" spans="1:19" x14ac:dyDescent="0.25">
      <c r="A910" s="287"/>
      <c r="B910" s="244"/>
      <c r="C910" s="214"/>
      <c r="D910" s="214"/>
      <c r="E910" s="214"/>
      <c r="F910" s="214"/>
      <c r="G910" s="214"/>
      <c r="H910" s="214"/>
      <c r="I910" s="65" t="s">
        <v>108</v>
      </c>
      <c r="J910" s="65">
        <v>261</v>
      </c>
      <c r="K910" s="21" t="s">
        <v>61</v>
      </c>
      <c r="L910" s="16"/>
      <c r="M910" s="46">
        <v>2.1999999999999999E-2</v>
      </c>
      <c r="N910" s="16">
        <v>0.57599999999999996</v>
      </c>
      <c r="O910" s="16"/>
      <c r="P910" s="16">
        <v>7.97</v>
      </c>
      <c r="Q910" s="16"/>
      <c r="R910" s="17">
        <f t="shared" si="64"/>
        <v>8.5679999999999996</v>
      </c>
      <c r="S910" s="65"/>
    </row>
    <row r="911" spans="1:19" x14ac:dyDescent="0.25">
      <c r="A911" s="287"/>
      <c r="B911" s="244"/>
      <c r="C911" s="214"/>
      <c r="D911" s="214"/>
      <c r="E911" s="214"/>
      <c r="F911" s="214"/>
      <c r="G911" s="214"/>
      <c r="H911" s="214"/>
      <c r="I911" s="65" t="s">
        <v>55</v>
      </c>
      <c r="J911" s="65">
        <v>261</v>
      </c>
      <c r="K911" s="21" t="s">
        <v>61</v>
      </c>
      <c r="L911" s="16"/>
      <c r="M911" s="16">
        <v>0.78200000000000003</v>
      </c>
      <c r="N911" s="16"/>
      <c r="O911" s="16"/>
      <c r="P911" s="16"/>
      <c r="Q911" s="16"/>
      <c r="R911" s="17">
        <f t="shared" si="64"/>
        <v>0.78200000000000003</v>
      </c>
      <c r="S911" s="65"/>
    </row>
    <row r="912" spans="1:19" x14ac:dyDescent="0.25">
      <c r="A912" s="287"/>
      <c r="B912" s="244"/>
      <c r="C912" s="214"/>
      <c r="D912" s="214"/>
      <c r="E912" s="214"/>
      <c r="F912" s="214"/>
      <c r="G912" s="214"/>
      <c r="H912" s="214"/>
      <c r="I912" s="65" t="s">
        <v>55</v>
      </c>
      <c r="J912" s="65">
        <v>261</v>
      </c>
      <c r="K912" s="21" t="s">
        <v>57</v>
      </c>
      <c r="L912" s="16"/>
      <c r="M912" s="16">
        <v>112.84099999999999</v>
      </c>
      <c r="N912" s="16"/>
      <c r="O912" s="16">
        <v>1.0009999999999999</v>
      </c>
      <c r="P912" s="16">
        <v>0.59</v>
      </c>
      <c r="Q912" s="16"/>
      <c r="R912" s="17">
        <f t="shared" si="64"/>
        <v>114.432</v>
      </c>
      <c r="S912" s="65"/>
    </row>
    <row r="913" spans="1:19" x14ac:dyDescent="0.25">
      <c r="A913" s="287"/>
      <c r="B913" s="244"/>
      <c r="C913" s="214"/>
      <c r="D913" s="214"/>
      <c r="E913" s="214"/>
      <c r="F913" s="214"/>
      <c r="G913" s="214"/>
      <c r="H913" s="214"/>
      <c r="I913" s="65" t="s">
        <v>108</v>
      </c>
      <c r="J913" s="65">
        <v>261</v>
      </c>
      <c r="K913" s="21" t="s">
        <v>57</v>
      </c>
      <c r="L913" s="16"/>
      <c r="M913" s="16">
        <v>0.70399999999999996</v>
      </c>
      <c r="N913" s="16">
        <v>326.75599999999997</v>
      </c>
      <c r="O913" s="16">
        <v>357.798</v>
      </c>
      <c r="P913" s="16">
        <v>383.14299999999997</v>
      </c>
      <c r="Q913" s="16"/>
      <c r="R913" s="17">
        <f t="shared" si="64"/>
        <v>1068.4010000000001</v>
      </c>
      <c r="S913" s="65"/>
    </row>
    <row r="914" spans="1:19" ht="31.5" x14ac:dyDescent="0.25">
      <c r="A914" s="287"/>
      <c r="B914" s="244"/>
      <c r="C914" s="214"/>
      <c r="D914" s="214"/>
      <c r="E914" s="214"/>
      <c r="F914" s="214"/>
      <c r="G914" s="214"/>
      <c r="H914" s="214"/>
      <c r="I914" s="65" t="s">
        <v>242</v>
      </c>
      <c r="J914" s="65">
        <v>261</v>
      </c>
      <c r="K914" s="21" t="s">
        <v>57</v>
      </c>
      <c r="L914" s="16"/>
      <c r="M914" s="16">
        <v>161.17400000000001</v>
      </c>
      <c r="N914" s="16"/>
      <c r="O914" s="16"/>
      <c r="P914" s="16"/>
      <c r="Q914" s="16"/>
      <c r="R914" s="17">
        <f t="shared" si="64"/>
        <v>161.17400000000001</v>
      </c>
      <c r="S914" s="65"/>
    </row>
    <row r="915" spans="1:19" x14ac:dyDescent="0.25">
      <c r="A915" s="287"/>
      <c r="B915" s="244"/>
      <c r="C915" s="214"/>
      <c r="D915" s="214"/>
      <c r="E915" s="214"/>
      <c r="F915" s="214"/>
      <c r="G915" s="214"/>
      <c r="H915" s="214"/>
      <c r="I915" s="65" t="s">
        <v>60</v>
      </c>
      <c r="J915" s="65">
        <v>261</v>
      </c>
      <c r="K915" s="21" t="s">
        <v>57</v>
      </c>
      <c r="L915" s="16"/>
      <c r="M915" s="16">
        <v>5.3209999999999997</v>
      </c>
      <c r="N915" s="16"/>
      <c r="O915" s="16"/>
      <c r="P915" s="16"/>
      <c r="Q915" s="16"/>
      <c r="R915" s="17">
        <f t="shared" si="64"/>
        <v>5.3209999999999997</v>
      </c>
      <c r="S915" s="65"/>
    </row>
    <row r="916" spans="1:19" ht="31.5" x14ac:dyDescent="0.25">
      <c r="A916" s="287"/>
      <c r="B916" s="244"/>
      <c r="C916" s="214"/>
      <c r="D916" s="214"/>
      <c r="E916" s="214"/>
      <c r="F916" s="214"/>
      <c r="G916" s="214"/>
      <c r="H916" s="214"/>
      <c r="I916" s="65" t="s">
        <v>242</v>
      </c>
      <c r="J916" s="65">
        <v>261</v>
      </c>
      <c r="K916" s="21" t="s">
        <v>254</v>
      </c>
      <c r="L916" s="16"/>
      <c r="M916" s="46">
        <v>2.7E-2</v>
      </c>
      <c r="N916" s="16"/>
      <c r="O916" s="16"/>
      <c r="P916" s="16"/>
      <c r="Q916" s="16"/>
      <c r="R916" s="17">
        <f t="shared" si="64"/>
        <v>2.7E-2</v>
      </c>
      <c r="S916" s="65"/>
    </row>
    <row r="917" spans="1:19" x14ac:dyDescent="0.25">
      <c r="A917" s="287"/>
      <c r="B917" s="244"/>
      <c r="C917" s="214"/>
      <c r="D917" s="214"/>
      <c r="E917" s="214"/>
      <c r="F917" s="214"/>
      <c r="G917" s="214"/>
      <c r="H917" s="214"/>
      <c r="I917" s="65" t="s">
        <v>108</v>
      </c>
      <c r="J917" s="65">
        <v>261</v>
      </c>
      <c r="K917" s="21" t="s">
        <v>254</v>
      </c>
      <c r="L917" s="16"/>
      <c r="M917" s="46"/>
      <c r="N917" s="16">
        <v>1.526</v>
      </c>
      <c r="O917" s="16">
        <v>2.9910000000000001</v>
      </c>
      <c r="P917" s="16">
        <v>2.9910000000000001</v>
      </c>
      <c r="Q917" s="16"/>
      <c r="R917" s="17">
        <f t="shared" si="64"/>
        <v>7.5080000000000009</v>
      </c>
      <c r="S917" s="65"/>
    </row>
    <row r="918" spans="1:19" x14ac:dyDescent="0.25">
      <c r="A918" s="287"/>
      <c r="B918" s="244"/>
      <c r="C918" s="214"/>
      <c r="D918" s="214"/>
      <c r="E918" s="214"/>
      <c r="F918" s="214"/>
      <c r="G918" s="214"/>
      <c r="H918" s="214"/>
      <c r="I918" s="65" t="s">
        <v>55</v>
      </c>
      <c r="J918" s="65">
        <v>261</v>
      </c>
      <c r="K918" s="21" t="s">
        <v>255</v>
      </c>
      <c r="L918" s="16"/>
      <c r="M918" s="16">
        <v>2.9750000000000001</v>
      </c>
      <c r="N918" s="16">
        <v>0.51900000000000002</v>
      </c>
      <c r="O918" s="16">
        <v>2.2360000000000002</v>
      </c>
      <c r="P918" s="16">
        <v>2.4950000000000001</v>
      </c>
      <c r="Q918" s="16"/>
      <c r="R918" s="17">
        <f t="shared" si="64"/>
        <v>8.2250000000000014</v>
      </c>
      <c r="S918" s="65"/>
    </row>
    <row r="919" spans="1:19" ht="31.5" x14ac:dyDescent="0.25">
      <c r="A919" s="287"/>
      <c r="B919" s="244"/>
      <c r="C919" s="214"/>
      <c r="D919" s="214"/>
      <c r="E919" s="214"/>
      <c r="F919" s="214"/>
      <c r="G919" s="214"/>
      <c r="H919" s="214"/>
      <c r="I919" s="65" t="s">
        <v>242</v>
      </c>
      <c r="J919" s="65">
        <v>261</v>
      </c>
      <c r="K919" s="21" t="s">
        <v>255</v>
      </c>
      <c r="L919" s="16"/>
      <c r="M919" s="16">
        <v>7.4880000000000004</v>
      </c>
      <c r="N919" s="16"/>
      <c r="O919" s="16"/>
      <c r="P919" s="16"/>
      <c r="Q919" s="16"/>
      <c r="R919" s="17">
        <f t="shared" si="64"/>
        <v>7.4880000000000004</v>
      </c>
      <c r="S919" s="65"/>
    </row>
    <row r="920" spans="1:19" x14ac:dyDescent="0.25">
      <c r="A920" s="287"/>
      <c r="B920" s="244"/>
      <c r="C920" s="214"/>
      <c r="D920" s="214"/>
      <c r="E920" s="214"/>
      <c r="F920" s="214"/>
      <c r="G920" s="214"/>
      <c r="H920" s="214"/>
      <c r="I920" s="65" t="s">
        <v>60</v>
      </c>
      <c r="J920" s="65">
        <v>261</v>
      </c>
      <c r="K920" s="21" t="s">
        <v>255</v>
      </c>
      <c r="L920" s="16"/>
      <c r="M920" s="16">
        <v>0.93</v>
      </c>
      <c r="N920" s="16"/>
      <c r="O920" s="16"/>
      <c r="P920" s="16"/>
      <c r="Q920" s="16"/>
      <c r="R920" s="17">
        <f t="shared" si="64"/>
        <v>0.93</v>
      </c>
      <c r="S920" s="65"/>
    </row>
    <row r="921" spans="1:19" x14ac:dyDescent="0.25">
      <c r="A921" s="287"/>
      <c r="B921" s="244"/>
      <c r="C921" s="214"/>
      <c r="D921" s="214"/>
      <c r="E921" s="214"/>
      <c r="F921" s="214"/>
      <c r="G921" s="214"/>
      <c r="H921" s="214"/>
      <c r="I921" s="65" t="s">
        <v>108</v>
      </c>
      <c r="J921" s="65">
        <v>261</v>
      </c>
      <c r="K921" s="21" t="s">
        <v>255</v>
      </c>
      <c r="L921" s="16"/>
      <c r="M921" s="16"/>
      <c r="N921" s="16">
        <v>12.787000000000001</v>
      </c>
      <c r="O921" s="16">
        <v>13.81</v>
      </c>
      <c r="P921" s="16">
        <v>13.757999999999999</v>
      </c>
      <c r="Q921" s="16"/>
      <c r="R921" s="17">
        <f t="shared" si="64"/>
        <v>40.355000000000004</v>
      </c>
      <c r="S921" s="65"/>
    </row>
    <row r="922" spans="1:19" ht="31.5" x14ac:dyDescent="0.25">
      <c r="A922" s="287"/>
      <c r="B922" s="242" t="s">
        <v>427</v>
      </c>
      <c r="C922" s="214"/>
      <c r="D922" s="214"/>
      <c r="E922" s="214"/>
      <c r="F922" s="214"/>
      <c r="G922" s="214"/>
      <c r="H922" s="214"/>
      <c r="I922" s="65" t="s">
        <v>242</v>
      </c>
      <c r="J922" s="65">
        <v>261</v>
      </c>
      <c r="K922" s="21" t="s">
        <v>244</v>
      </c>
      <c r="L922" s="16"/>
      <c r="M922" s="16">
        <v>0.57999999999999996</v>
      </c>
      <c r="N922" s="16"/>
      <c r="O922" s="16"/>
      <c r="P922" s="16"/>
      <c r="Q922" s="16"/>
      <c r="R922" s="17">
        <f t="shared" si="64"/>
        <v>0.57999999999999996</v>
      </c>
      <c r="S922" s="65"/>
    </row>
    <row r="923" spans="1:19" x14ac:dyDescent="0.25">
      <c r="A923" s="287"/>
      <c r="B923" s="242"/>
      <c r="C923" s="214"/>
      <c r="D923" s="214"/>
      <c r="E923" s="214"/>
      <c r="F923" s="214"/>
      <c r="G923" s="214"/>
      <c r="H923" s="214"/>
      <c r="I923" s="65" t="s">
        <v>108</v>
      </c>
      <c r="J923" s="65">
        <v>261</v>
      </c>
      <c r="K923" s="21" t="s">
        <v>244</v>
      </c>
      <c r="L923" s="16"/>
      <c r="M923" s="16"/>
      <c r="N923" s="16">
        <v>0.16600000000000001</v>
      </c>
      <c r="O923" s="16"/>
      <c r="P923" s="16">
        <v>0.57999999999999996</v>
      </c>
      <c r="Q923" s="16"/>
      <c r="R923" s="17">
        <f t="shared" si="64"/>
        <v>0.746</v>
      </c>
      <c r="S923" s="65"/>
    </row>
    <row r="924" spans="1:19" x14ac:dyDescent="0.25">
      <c r="A924" s="287"/>
      <c r="B924" s="242"/>
      <c r="C924" s="214"/>
      <c r="D924" s="214"/>
      <c r="E924" s="214"/>
      <c r="F924" s="214"/>
      <c r="G924" s="214"/>
      <c r="H924" s="214"/>
      <c r="I924" s="65" t="s">
        <v>108</v>
      </c>
      <c r="J924" s="65">
        <v>261</v>
      </c>
      <c r="K924" s="21" t="s">
        <v>61</v>
      </c>
      <c r="L924" s="16"/>
      <c r="M924" s="46">
        <v>2.1999999999999999E-2</v>
      </c>
      <c r="N924" s="46">
        <v>4.5999999999999999E-2</v>
      </c>
      <c r="O924" s="16">
        <v>3.1349999999999998</v>
      </c>
      <c r="P924" s="16">
        <v>7.6479999999999997</v>
      </c>
      <c r="Q924" s="16"/>
      <c r="R924" s="17">
        <f t="shared" si="64"/>
        <v>10.850999999999999</v>
      </c>
      <c r="S924" s="65"/>
    </row>
    <row r="925" spans="1:19" ht="31.5" x14ac:dyDescent="0.25">
      <c r="A925" s="287"/>
      <c r="B925" s="242"/>
      <c r="C925" s="214"/>
      <c r="D925" s="214"/>
      <c r="E925" s="214"/>
      <c r="F925" s="214"/>
      <c r="G925" s="214"/>
      <c r="H925" s="214"/>
      <c r="I925" s="65" t="s">
        <v>242</v>
      </c>
      <c r="J925" s="65">
        <v>261</v>
      </c>
      <c r="K925" s="21" t="s">
        <v>61</v>
      </c>
      <c r="L925" s="16"/>
      <c r="M925" s="16">
        <v>1.4690000000000001</v>
      </c>
      <c r="N925" s="16"/>
      <c r="O925" s="16"/>
      <c r="P925" s="16"/>
      <c r="Q925" s="16"/>
      <c r="R925" s="17">
        <f t="shared" si="64"/>
        <v>1.4690000000000001</v>
      </c>
      <c r="S925" s="65"/>
    </row>
    <row r="926" spans="1:19" x14ac:dyDescent="0.25">
      <c r="A926" s="287"/>
      <c r="B926" s="242"/>
      <c r="C926" s="214"/>
      <c r="D926" s="214"/>
      <c r="E926" s="214"/>
      <c r="F926" s="214"/>
      <c r="G926" s="214"/>
      <c r="H926" s="214"/>
      <c r="I926" s="65" t="s">
        <v>108</v>
      </c>
      <c r="J926" s="65">
        <v>261</v>
      </c>
      <c r="K926" s="21" t="s">
        <v>57</v>
      </c>
      <c r="L926" s="16"/>
      <c r="M926" s="16"/>
      <c r="N926" s="16">
        <v>481.01900000000001</v>
      </c>
      <c r="O926" s="16">
        <v>508.81799999999998</v>
      </c>
      <c r="P926" s="16">
        <v>571.85</v>
      </c>
      <c r="Q926" s="16"/>
      <c r="R926" s="17">
        <f t="shared" si="64"/>
        <v>1561.6869999999999</v>
      </c>
      <c r="S926" s="65"/>
    </row>
    <row r="927" spans="1:19" x14ac:dyDescent="0.25">
      <c r="A927" s="287"/>
      <c r="B927" s="242"/>
      <c r="C927" s="214"/>
      <c r="D927" s="214"/>
      <c r="E927" s="214"/>
      <c r="F927" s="214"/>
      <c r="G927" s="214"/>
      <c r="H927" s="214"/>
      <c r="I927" s="65" t="s">
        <v>55</v>
      </c>
      <c r="J927" s="65">
        <v>261</v>
      </c>
      <c r="K927" s="21" t="s">
        <v>57</v>
      </c>
      <c r="L927" s="16"/>
      <c r="M927" s="16">
        <v>185.23599999999999</v>
      </c>
      <c r="N927" s="16"/>
      <c r="O927" s="16">
        <v>1.6950000000000001</v>
      </c>
      <c r="P927" s="16">
        <v>0.65300000000000002</v>
      </c>
      <c r="Q927" s="16"/>
      <c r="R927" s="17">
        <f t="shared" si="64"/>
        <v>187.58399999999997</v>
      </c>
      <c r="S927" s="65"/>
    </row>
    <row r="928" spans="1:19" ht="31.5" x14ac:dyDescent="0.25">
      <c r="A928" s="287"/>
      <c r="B928" s="242"/>
      <c r="C928" s="214"/>
      <c r="D928" s="214"/>
      <c r="E928" s="214"/>
      <c r="F928" s="214"/>
      <c r="G928" s="214"/>
      <c r="H928" s="214"/>
      <c r="I928" s="65" t="s">
        <v>242</v>
      </c>
      <c r="J928" s="65">
        <v>261</v>
      </c>
      <c r="K928" s="21" t="s">
        <v>57</v>
      </c>
      <c r="L928" s="16"/>
      <c r="M928" s="16">
        <v>239.691</v>
      </c>
      <c r="N928" s="16"/>
      <c r="O928" s="16"/>
      <c r="P928" s="16"/>
      <c r="Q928" s="16"/>
      <c r="R928" s="17">
        <f t="shared" si="64"/>
        <v>239.691</v>
      </c>
      <c r="S928" s="65"/>
    </row>
    <row r="929" spans="1:19" x14ac:dyDescent="0.25">
      <c r="A929" s="287"/>
      <c r="B929" s="242"/>
      <c r="C929" s="214"/>
      <c r="D929" s="214"/>
      <c r="E929" s="214"/>
      <c r="F929" s="214"/>
      <c r="G929" s="214"/>
      <c r="H929" s="214"/>
      <c r="I929" s="65" t="s">
        <v>60</v>
      </c>
      <c r="J929" s="65">
        <v>261</v>
      </c>
      <c r="K929" s="21" t="s">
        <v>57</v>
      </c>
      <c r="L929" s="16"/>
      <c r="M929" s="16">
        <v>6.173</v>
      </c>
      <c r="N929" s="16"/>
      <c r="O929" s="16"/>
      <c r="P929" s="16"/>
      <c r="Q929" s="16"/>
      <c r="R929" s="17">
        <f t="shared" si="64"/>
        <v>6.173</v>
      </c>
      <c r="S929" s="65"/>
    </row>
    <row r="930" spans="1:19" ht="31.5" customHeight="1" x14ac:dyDescent="0.25">
      <c r="A930" s="287"/>
      <c r="B930" s="243" t="s">
        <v>428</v>
      </c>
      <c r="C930" s="214"/>
      <c r="D930" s="214"/>
      <c r="E930" s="214"/>
      <c r="F930" s="214"/>
      <c r="G930" s="214"/>
      <c r="H930" s="214"/>
      <c r="I930" s="65" t="s">
        <v>242</v>
      </c>
      <c r="J930" s="65">
        <v>261</v>
      </c>
      <c r="K930" s="21" t="s">
        <v>244</v>
      </c>
      <c r="L930" s="16"/>
      <c r="M930" s="16">
        <v>0.57999999999999996</v>
      </c>
      <c r="N930" s="16"/>
      <c r="O930" s="16"/>
      <c r="P930" s="16"/>
      <c r="Q930" s="16"/>
      <c r="R930" s="17">
        <f t="shared" si="64"/>
        <v>0.57999999999999996</v>
      </c>
      <c r="S930" s="65"/>
    </row>
    <row r="931" spans="1:19" x14ac:dyDescent="0.25">
      <c r="A931" s="287"/>
      <c r="B931" s="244"/>
      <c r="C931" s="214"/>
      <c r="D931" s="214"/>
      <c r="E931" s="214"/>
      <c r="F931" s="214"/>
      <c r="G931" s="214"/>
      <c r="H931" s="214"/>
      <c r="I931" s="65" t="s">
        <v>108</v>
      </c>
      <c r="J931" s="65">
        <v>261</v>
      </c>
      <c r="K931" s="21" t="s">
        <v>244</v>
      </c>
      <c r="L931" s="16"/>
      <c r="M931" s="16"/>
      <c r="N931" s="46">
        <v>9.4E-2</v>
      </c>
      <c r="O931" s="16"/>
      <c r="P931" s="16">
        <v>0.57999999999999996</v>
      </c>
      <c r="Q931" s="16"/>
      <c r="R931" s="17">
        <f t="shared" si="64"/>
        <v>0.67399999999999993</v>
      </c>
      <c r="S931" s="65"/>
    </row>
    <row r="932" spans="1:19" x14ac:dyDescent="0.25">
      <c r="A932" s="287"/>
      <c r="B932" s="244"/>
      <c r="C932" s="214"/>
      <c r="D932" s="214"/>
      <c r="E932" s="214"/>
      <c r="F932" s="214"/>
      <c r="G932" s="214"/>
      <c r="H932" s="214"/>
      <c r="I932" s="65" t="s">
        <v>108</v>
      </c>
      <c r="J932" s="65">
        <v>261</v>
      </c>
      <c r="K932" s="21" t="s">
        <v>61</v>
      </c>
      <c r="L932" s="16"/>
      <c r="M932" s="46">
        <v>2.1999999999999999E-2</v>
      </c>
      <c r="N932" s="46">
        <v>4.5999999999999999E-2</v>
      </c>
      <c r="O932" s="16">
        <v>5.3360000000000003</v>
      </c>
      <c r="P932" s="16"/>
      <c r="Q932" s="16"/>
      <c r="R932" s="17">
        <f t="shared" si="64"/>
        <v>5.4039999999999999</v>
      </c>
      <c r="S932" s="65"/>
    </row>
    <row r="933" spans="1:19" ht="31.5" x14ac:dyDescent="0.25">
      <c r="A933" s="287"/>
      <c r="B933" s="244"/>
      <c r="C933" s="214"/>
      <c r="D933" s="214"/>
      <c r="E933" s="214"/>
      <c r="F933" s="214"/>
      <c r="G933" s="214"/>
      <c r="H933" s="214"/>
      <c r="I933" s="65" t="s">
        <v>242</v>
      </c>
      <c r="J933" s="65">
        <v>261</v>
      </c>
      <c r="K933" s="21" t="s">
        <v>61</v>
      </c>
      <c r="L933" s="16"/>
      <c r="M933" s="16">
        <v>6.6269999999999998</v>
      </c>
      <c r="N933" s="16"/>
      <c r="O933" s="16"/>
      <c r="P933" s="16"/>
      <c r="Q933" s="16"/>
      <c r="R933" s="17">
        <f t="shared" si="64"/>
        <v>6.6269999999999998</v>
      </c>
      <c r="S933" s="65"/>
    </row>
    <row r="934" spans="1:19" x14ac:dyDescent="0.25">
      <c r="A934" s="287"/>
      <c r="B934" s="244"/>
      <c r="C934" s="214"/>
      <c r="D934" s="214"/>
      <c r="E934" s="214"/>
      <c r="F934" s="214"/>
      <c r="G934" s="214"/>
      <c r="H934" s="214"/>
      <c r="I934" s="65" t="s">
        <v>108</v>
      </c>
      <c r="J934" s="65">
        <v>261</v>
      </c>
      <c r="K934" s="21" t="s">
        <v>256</v>
      </c>
      <c r="L934" s="16"/>
      <c r="M934" s="16"/>
      <c r="N934" s="16">
        <v>219.643</v>
      </c>
      <c r="O934" s="16"/>
      <c r="P934" s="16"/>
      <c r="Q934" s="16"/>
      <c r="R934" s="17">
        <f t="shared" si="64"/>
        <v>219.643</v>
      </c>
      <c r="S934" s="65"/>
    </row>
    <row r="935" spans="1:19" x14ac:dyDescent="0.25">
      <c r="A935" s="287"/>
      <c r="B935" s="244"/>
      <c r="C935" s="214"/>
      <c r="D935" s="214"/>
      <c r="E935" s="214"/>
      <c r="F935" s="214"/>
      <c r="G935" s="214"/>
      <c r="H935" s="214"/>
      <c r="I935" s="65" t="s">
        <v>55</v>
      </c>
      <c r="J935" s="65">
        <v>261</v>
      </c>
      <c r="K935" s="21" t="s">
        <v>57</v>
      </c>
      <c r="L935" s="16"/>
      <c r="M935" s="16">
        <v>121.99299999999999</v>
      </c>
      <c r="N935" s="16"/>
      <c r="O935" s="16">
        <v>1.2789999999999999</v>
      </c>
      <c r="P935" s="16">
        <v>0.68300000000000005</v>
      </c>
      <c r="Q935" s="16"/>
      <c r="R935" s="17">
        <f t="shared" si="64"/>
        <v>123.955</v>
      </c>
      <c r="S935" s="65"/>
    </row>
    <row r="936" spans="1:19" x14ac:dyDescent="0.25">
      <c r="A936" s="287"/>
      <c r="B936" s="244"/>
      <c r="C936" s="214"/>
      <c r="D936" s="214"/>
      <c r="E936" s="214"/>
      <c r="F936" s="214"/>
      <c r="G936" s="214"/>
      <c r="H936" s="214"/>
      <c r="I936" s="65" t="s">
        <v>108</v>
      </c>
      <c r="J936" s="65">
        <v>261</v>
      </c>
      <c r="K936" s="21" t="s">
        <v>57</v>
      </c>
      <c r="L936" s="16"/>
      <c r="M936" s="16">
        <v>0.67700000000000005</v>
      </c>
      <c r="N936" s="16">
        <v>363.66</v>
      </c>
      <c r="O936" s="16">
        <v>381.02499999999998</v>
      </c>
      <c r="P936" s="16">
        <v>399.15300000000002</v>
      </c>
      <c r="Q936" s="16"/>
      <c r="R936" s="17">
        <f t="shared" si="64"/>
        <v>1144.5150000000001</v>
      </c>
      <c r="S936" s="65"/>
    </row>
    <row r="937" spans="1:19" ht="31.5" x14ac:dyDescent="0.25">
      <c r="A937" s="287"/>
      <c r="B937" s="244"/>
      <c r="C937" s="214"/>
      <c r="D937" s="214"/>
      <c r="E937" s="214"/>
      <c r="F937" s="214"/>
      <c r="G937" s="214"/>
      <c r="H937" s="214"/>
      <c r="I937" s="65" t="s">
        <v>242</v>
      </c>
      <c r="J937" s="65">
        <v>261</v>
      </c>
      <c r="K937" s="21" t="s">
        <v>57</v>
      </c>
      <c r="L937" s="16"/>
      <c r="M937" s="16">
        <v>180.99700000000001</v>
      </c>
      <c r="N937" s="16"/>
      <c r="O937" s="16"/>
      <c r="P937" s="16"/>
      <c r="Q937" s="16"/>
      <c r="R937" s="17">
        <f t="shared" si="64"/>
        <v>180.99700000000001</v>
      </c>
      <c r="S937" s="65"/>
    </row>
    <row r="938" spans="1:19" ht="31.5" customHeight="1" x14ac:dyDescent="0.25">
      <c r="A938" s="287"/>
      <c r="B938" s="244"/>
      <c r="C938" s="214"/>
      <c r="D938" s="214"/>
      <c r="E938" s="214"/>
      <c r="F938" s="214"/>
      <c r="G938" s="214"/>
      <c r="H938" s="214"/>
      <c r="I938" s="65" t="s">
        <v>60</v>
      </c>
      <c r="J938" s="65">
        <v>261</v>
      </c>
      <c r="K938" s="21" t="s">
        <v>57</v>
      </c>
      <c r="L938" s="16"/>
      <c r="M938" s="16">
        <v>7.0279999999999996</v>
      </c>
      <c r="N938" s="16"/>
      <c r="O938" s="16"/>
      <c r="P938" s="16"/>
      <c r="Q938" s="16"/>
      <c r="R938" s="17">
        <f t="shared" si="64"/>
        <v>7.0279999999999996</v>
      </c>
      <c r="S938" s="65"/>
    </row>
    <row r="939" spans="1:19" ht="31.5" x14ac:dyDescent="0.25">
      <c r="A939" s="287"/>
      <c r="B939" s="244"/>
      <c r="C939" s="214"/>
      <c r="D939" s="214"/>
      <c r="E939" s="214"/>
      <c r="F939" s="214"/>
      <c r="G939" s="214"/>
      <c r="H939" s="214"/>
      <c r="I939" s="65" t="s">
        <v>242</v>
      </c>
      <c r="J939" s="65">
        <v>261</v>
      </c>
      <c r="K939" s="21" t="s">
        <v>254</v>
      </c>
      <c r="L939" s="16"/>
      <c r="M939" s="46">
        <v>6.3E-2</v>
      </c>
      <c r="N939" s="16"/>
      <c r="O939" s="16"/>
      <c r="P939" s="16"/>
      <c r="Q939" s="16"/>
      <c r="R939" s="17">
        <f t="shared" si="64"/>
        <v>6.3E-2</v>
      </c>
      <c r="S939" s="65"/>
    </row>
    <row r="940" spans="1:19" x14ac:dyDescent="0.25">
      <c r="A940" s="287"/>
      <c r="B940" s="244"/>
      <c r="C940" s="214"/>
      <c r="D940" s="214"/>
      <c r="E940" s="214"/>
      <c r="F940" s="214"/>
      <c r="G940" s="214"/>
      <c r="H940" s="214"/>
      <c r="I940" s="65" t="s">
        <v>108</v>
      </c>
      <c r="J940" s="65">
        <v>261</v>
      </c>
      <c r="K940" s="21" t="s">
        <v>254</v>
      </c>
      <c r="L940" s="16"/>
      <c r="M940" s="46"/>
      <c r="N940" s="16">
        <v>2.0310000000000001</v>
      </c>
      <c r="O940" s="16">
        <v>2.827</v>
      </c>
      <c r="P940" s="16">
        <v>2.782</v>
      </c>
      <c r="Q940" s="16"/>
      <c r="R940" s="17">
        <f t="shared" si="64"/>
        <v>7.6400000000000006</v>
      </c>
      <c r="S940" s="65"/>
    </row>
    <row r="941" spans="1:19" x14ac:dyDescent="0.25">
      <c r="A941" s="287"/>
      <c r="B941" s="244"/>
      <c r="C941" s="214"/>
      <c r="D941" s="214"/>
      <c r="E941" s="214"/>
      <c r="F941" s="214"/>
      <c r="G941" s="214"/>
      <c r="H941" s="214"/>
      <c r="I941" s="65" t="s">
        <v>55</v>
      </c>
      <c r="J941" s="65">
        <v>261</v>
      </c>
      <c r="K941" s="21" t="s">
        <v>254</v>
      </c>
      <c r="L941" s="16"/>
      <c r="M941" s="46"/>
      <c r="N941" s="16"/>
      <c r="O941" s="16"/>
      <c r="P941" s="16">
        <v>0.24</v>
      </c>
      <c r="Q941" s="16"/>
      <c r="R941" s="17">
        <f t="shared" si="64"/>
        <v>0.24</v>
      </c>
      <c r="S941" s="65"/>
    </row>
    <row r="942" spans="1:19" x14ac:dyDescent="0.25">
      <c r="A942" s="287"/>
      <c r="B942" s="244"/>
      <c r="C942" s="214"/>
      <c r="D942" s="214"/>
      <c r="E942" s="214"/>
      <c r="F942" s="214"/>
      <c r="G942" s="214"/>
      <c r="H942" s="214"/>
      <c r="I942" s="65" t="s">
        <v>55</v>
      </c>
      <c r="J942" s="65">
        <v>261</v>
      </c>
      <c r="K942" s="21" t="s">
        <v>255</v>
      </c>
      <c r="L942" s="16"/>
      <c r="M942" s="16">
        <v>8.5009999999999994</v>
      </c>
      <c r="N942" s="16">
        <v>1.0620000000000001</v>
      </c>
      <c r="O942" s="16">
        <v>4.7450000000000001</v>
      </c>
      <c r="P942" s="16">
        <v>5.9960000000000004</v>
      </c>
      <c r="Q942" s="16"/>
      <c r="R942" s="17">
        <f t="shared" si="64"/>
        <v>20.304000000000002</v>
      </c>
      <c r="S942" s="65"/>
    </row>
    <row r="943" spans="1:19" ht="31.5" x14ac:dyDescent="0.25">
      <c r="A943" s="287"/>
      <c r="B943" s="244"/>
      <c r="C943" s="214"/>
      <c r="D943" s="214"/>
      <c r="E943" s="214"/>
      <c r="F943" s="214"/>
      <c r="G943" s="214"/>
      <c r="H943" s="214"/>
      <c r="I943" s="65" t="s">
        <v>242</v>
      </c>
      <c r="J943" s="65">
        <v>261</v>
      </c>
      <c r="K943" s="21" t="s">
        <v>255</v>
      </c>
      <c r="L943" s="16"/>
      <c r="M943" s="16">
        <v>15.852</v>
      </c>
      <c r="N943" s="16"/>
      <c r="O943" s="16"/>
      <c r="P943" s="16"/>
      <c r="Q943" s="16"/>
      <c r="R943" s="17">
        <f t="shared" si="64"/>
        <v>15.852</v>
      </c>
      <c r="S943" s="65"/>
    </row>
    <row r="944" spans="1:19" x14ac:dyDescent="0.25">
      <c r="A944" s="287"/>
      <c r="B944" s="244"/>
      <c r="C944" s="214"/>
      <c r="D944" s="214"/>
      <c r="E944" s="214"/>
      <c r="F944" s="214"/>
      <c r="G944" s="214"/>
      <c r="H944" s="214"/>
      <c r="I944" s="65" t="s">
        <v>108</v>
      </c>
      <c r="J944" s="65">
        <v>261</v>
      </c>
      <c r="K944" s="21" t="s">
        <v>255</v>
      </c>
      <c r="L944" s="16"/>
      <c r="M944" s="16"/>
      <c r="N944" s="16">
        <v>27.311</v>
      </c>
      <c r="O944" s="16">
        <v>29.344000000000001</v>
      </c>
      <c r="P944" s="16">
        <v>28.693999999999999</v>
      </c>
      <c r="Q944" s="16"/>
      <c r="R944" s="17">
        <f t="shared" si="64"/>
        <v>85.349000000000004</v>
      </c>
      <c r="S944" s="65"/>
    </row>
    <row r="945" spans="1:19" x14ac:dyDescent="0.25">
      <c r="A945" s="287"/>
      <c r="B945" s="247"/>
      <c r="C945" s="214"/>
      <c r="D945" s="214"/>
      <c r="E945" s="214"/>
      <c r="F945" s="214"/>
      <c r="G945" s="214"/>
      <c r="H945" s="214"/>
      <c r="I945" s="65" t="s">
        <v>60</v>
      </c>
      <c r="J945" s="65">
        <v>261</v>
      </c>
      <c r="K945" s="21" t="s">
        <v>255</v>
      </c>
      <c r="L945" s="16"/>
      <c r="M945" s="16">
        <v>1.272</v>
      </c>
      <c r="N945" s="16"/>
      <c r="O945" s="16"/>
      <c r="P945" s="16"/>
      <c r="Q945" s="16"/>
      <c r="R945" s="17">
        <f t="shared" si="64"/>
        <v>1.272</v>
      </c>
      <c r="S945" s="65"/>
    </row>
    <row r="946" spans="1:19" ht="31.5" x14ac:dyDescent="0.25">
      <c r="A946" s="287"/>
      <c r="B946" s="243" t="s">
        <v>429</v>
      </c>
      <c r="C946" s="214"/>
      <c r="D946" s="214"/>
      <c r="E946" s="214"/>
      <c r="F946" s="214"/>
      <c r="G946" s="214"/>
      <c r="H946" s="214"/>
      <c r="I946" s="65" t="s">
        <v>242</v>
      </c>
      <c r="J946" s="65">
        <v>261</v>
      </c>
      <c r="K946" s="21" t="s">
        <v>244</v>
      </c>
      <c r="L946" s="16"/>
      <c r="M946" s="16">
        <v>0.28999999999999998</v>
      </c>
      <c r="N946" s="16"/>
      <c r="O946" s="16"/>
      <c r="P946" s="16"/>
      <c r="Q946" s="16"/>
      <c r="R946" s="17">
        <f t="shared" si="64"/>
        <v>0.28999999999999998</v>
      </c>
      <c r="S946" s="65"/>
    </row>
    <row r="947" spans="1:19" x14ac:dyDescent="0.25">
      <c r="A947" s="287"/>
      <c r="B947" s="244"/>
      <c r="C947" s="214"/>
      <c r="D947" s="214"/>
      <c r="E947" s="214"/>
      <c r="F947" s="214"/>
      <c r="G947" s="214"/>
      <c r="H947" s="214"/>
      <c r="I947" s="65" t="s">
        <v>108</v>
      </c>
      <c r="J947" s="65">
        <v>261</v>
      </c>
      <c r="K947" s="21" t="s">
        <v>244</v>
      </c>
      <c r="L947" s="16"/>
      <c r="M947" s="16"/>
      <c r="N947" s="46">
        <v>0.05</v>
      </c>
      <c r="O947" s="16"/>
      <c r="P947" s="16"/>
      <c r="Q947" s="16"/>
      <c r="R947" s="17">
        <f t="shared" si="64"/>
        <v>0.05</v>
      </c>
      <c r="S947" s="65"/>
    </row>
    <row r="948" spans="1:19" x14ac:dyDescent="0.25">
      <c r="A948" s="287"/>
      <c r="B948" s="244"/>
      <c r="C948" s="214"/>
      <c r="D948" s="214"/>
      <c r="E948" s="214"/>
      <c r="F948" s="214"/>
      <c r="G948" s="214"/>
      <c r="H948" s="214"/>
      <c r="I948" s="65" t="s">
        <v>108</v>
      </c>
      <c r="J948" s="65">
        <v>261</v>
      </c>
      <c r="K948" s="21" t="s">
        <v>61</v>
      </c>
      <c r="L948" s="16"/>
      <c r="M948" s="46">
        <v>2.1999999999999999E-2</v>
      </c>
      <c r="N948" s="46">
        <v>2.1999999999999999E-2</v>
      </c>
      <c r="O948" s="16"/>
      <c r="P948" s="16"/>
      <c r="Q948" s="16"/>
      <c r="R948" s="17">
        <f t="shared" si="64"/>
        <v>4.3999999999999997E-2</v>
      </c>
      <c r="S948" s="65"/>
    </row>
    <row r="949" spans="1:19" ht="31.5" x14ac:dyDescent="0.25">
      <c r="A949" s="287"/>
      <c r="B949" s="244"/>
      <c r="C949" s="214"/>
      <c r="D949" s="214"/>
      <c r="E949" s="214"/>
      <c r="F949" s="214"/>
      <c r="G949" s="214"/>
      <c r="H949" s="214"/>
      <c r="I949" s="65" t="s">
        <v>242</v>
      </c>
      <c r="J949" s="65">
        <v>261</v>
      </c>
      <c r="K949" s="21" t="s">
        <v>61</v>
      </c>
      <c r="L949" s="16"/>
      <c r="M949" s="46">
        <v>8.17</v>
      </c>
      <c r="N949" s="16"/>
      <c r="O949" s="16"/>
      <c r="P949" s="16"/>
      <c r="Q949" s="16"/>
      <c r="R949" s="17">
        <f t="shared" si="64"/>
        <v>8.17</v>
      </c>
      <c r="S949" s="65"/>
    </row>
    <row r="950" spans="1:19" x14ac:dyDescent="0.25">
      <c r="A950" s="287"/>
      <c r="B950" s="244"/>
      <c r="C950" s="214"/>
      <c r="D950" s="214"/>
      <c r="E950" s="214"/>
      <c r="F950" s="214"/>
      <c r="G950" s="214"/>
      <c r="H950" s="214"/>
      <c r="I950" s="65" t="s">
        <v>55</v>
      </c>
      <c r="J950" s="65">
        <v>261</v>
      </c>
      <c r="K950" s="21" t="s">
        <v>57</v>
      </c>
      <c r="L950" s="16"/>
      <c r="M950" s="16">
        <v>28.283000000000001</v>
      </c>
      <c r="N950" s="16"/>
      <c r="O950" s="16">
        <v>0.23100000000000001</v>
      </c>
      <c r="P950" s="16">
        <v>0.2</v>
      </c>
      <c r="Q950" s="16"/>
      <c r="R950" s="17">
        <f t="shared" si="64"/>
        <v>28.714000000000002</v>
      </c>
      <c r="S950" s="65"/>
    </row>
    <row r="951" spans="1:19" x14ac:dyDescent="0.25">
      <c r="A951" s="287"/>
      <c r="B951" s="244"/>
      <c r="C951" s="214"/>
      <c r="D951" s="214"/>
      <c r="E951" s="214"/>
      <c r="F951" s="214"/>
      <c r="G951" s="214"/>
      <c r="H951" s="214"/>
      <c r="I951" s="65" t="s">
        <v>108</v>
      </c>
      <c r="J951" s="65">
        <v>261</v>
      </c>
      <c r="K951" s="21" t="s">
        <v>57</v>
      </c>
      <c r="L951" s="16"/>
      <c r="M951" s="16"/>
      <c r="N951" s="16">
        <v>78.004999999999995</v>
      </c>
      <c r="O951" s="16"/>
      <c r="P951" s="16">
        <v>87.501000000000005</v>
      </c>
      <c r="Q951" s="16"/>
      <c r="R951" s="17">
        <f t="shared" si="64"/>
        <v>165.506</v>
      </c>
      <c r="S951" s="65"/>
    </row>
    <row r="952" spans="1:19" ht="31.5" x14ac:dyDescent="0.25">
      <c r="A952" s="287"/>
      <c r="B952" s="244"/>
      <c r="C952" s="214"/>
      <c r="D952" s="214"/>
      <c r="E952" s="214"/>
      <c r="F952" s="214"/>
      <c r="G952" s="214"/>
      <c r="H952" s="214"/>
      <c r="I952" s="65" t="s">
        <v>242</v>
      </c>
      <c r="J952" s="65">
        <v>261</v>
      </c>
      <c r="K952" s="21" t="s">
        <v>57</v>
      </c>
      <c r="L952" s="16"/>
      <c r="M952" s="46">
        <v>41.426000000000002</v>
      </c>
      <c r="N952" s="16"/>
      <c r="O952" s="16"/>
      <c r="P952" s="16"/>
      <c r="Q952" s="16"/>
      <c r="R952" s="17">
        <f t="shared" si="64"/>
        <v>41.426000000000002</v>
      </c>
      <c r="S952" s="65"/>
    </row>
    <row r="953" spans="1:19" x14ac:dyDescent="0.25">
      <c r="A953" s="287"/>
      <c r="B953" s="244"/>
      <c r="C953" s="214"/>
      <c r="D953" s="214"/>
      <c r="E953" s="214"/>
      <c r="F953" s="214"/>
      <c r="G953" s="214"/>
      <c r="H953" s="214"/>
      <c r="I953" s="65" t="s">
        <v>60</v>
      </c>
      <c r="J953" s="65">
        <v>261</v>
      </c>
      <c r="K953" s="21" t="s">
        <v>57</v>
      </c>
      <c r="L953" s="16"/>
      <c r="M953" s="46">
        <v>1.9690000000000001</v>
      </c>
      <c r="N953" s="16"/>
      <c r="O953" s="16"/>
      <c r="P953" s="16"/>
      <c r="Q953" s="16"/>
      <c r="R953" s="17">
        <f t="shared" si="64"/>
        <v>1.9690000000000001</v>
      </c>
      <c r="S953" s="65"/>
    </row>
    <row r="954" spans="1:19" ht="31.5" customHeight="1" x14ac:dyDescent="0.25">
      <c r="A954" s="287"/>
      <c r="B954" s="247"/>
      <c r="C954" s="214"/>
      <c r="D954" s="214"/>
      <c r="E954" s="214"/>
      <c r="F954" s="214"/>
      <c r="G954" s="214"/>
      <c r="H954" s="214"/>
      <c r="I954" s="65" t="s">
        <v>108</v>
      </c>
      <c r="J954" s="65">
        <v>261</v>
      </c>
      <c r="K954" s="21" t="s">
        <v>419</v>
      </c>
      <c r="L954" s="16"/>
      <c r="M954" s="46"/>
      <c r="N954" s="16"/>
      <c r="O954" s="16">
        <v>83.82</v>
      </c>
      <c r="P954" s="16"/>
      <c r="Q954" s="16"/>
      <c r="R954" s="17">
        <f t="shared" si="64"/>
        <v>83.82</v>
      </c>
      <c r="S954" s="65"/>
    </row>
    <row r="955" spans="1:19" ht="31.5" x14ac:dyDescent="0.25">
      <c r="A955" s="287"/>
      <c r="B955" s="243" t="s">
        <v>430</v>
      </c>
      <c r="C955" s="214"/>
      <c r="D955" s="214"/>
      <c r="E955" s="214"/>
      <c r="F955" s="214"/>
      <c r="G955" s="214"/>
      <c r="H955" s="214"/>
      <c r="I955" s="65" t="s">
        <v>242</v>
      </c>
      <c r="J955" s="65">
        <v>261</v>
      </c>
      <c r="K955" s="21" t="s">
        <v>244</v>
      </c>
      <c r="L955" s="16"/>
      <c r="M955" s="16">
        <v>0.57999999999999996</v>
      </c>
      <c r="N955" s="16"/>
      <c r="O955" s="16"/>
      <c r="P955" s="16"/>
      <c r="Q955" s="16"/>
      <c r="R955" s="17">
        <f t="shared" si="64"/>
        <v>0.57999999999999996</v>
      </c>
      <c r="S955" s="65"/>
    </row>
    <row r="956" spans="1:19" x14ac:dyDescent="0.25">
      <c r="A956" s="287"/>
      <c r="B956" s="244"/>
      <c r="C956" s="214"/>
      <c r="D956" s="214"/>
      <c r="E956" s="214"/>
      <c r="F956" s="214"/>
      <c r="G956" s="214"/>
      <c r="H956" s="214"/>
      <c r="I956" s="65" t="s">
        <v>56</v>
      </c>
      <c r="J956" s="65">
        <v>261</v>
      </c>
      <c r="K956" s="21" t="s">
        <v>61</v>
      </c>
      <c r="L956" s="16"/>
      <c r="M956" s="46">
        <v>2.1999999999999999E-2</v>
      </c>
      <c r="N956" s="16">
        <v>0.98799999999999999</v>
      </c>
      <c r="O956" s="16"/>
      <c r="P956" s="16"/>
      <c r="Q956" s="16"/>
      <c r="R956" s="17">
        <f t="shared" ref="R956:R979" si="65">SUM(L956:Q956)</f>
        <v>1.01</v>
      </c>
      <c r="S956" s="65"/>
    </row>
    <row r="957" spans="1:19" ht="31.5" x14ac:dyDescent="0.25">
      <c r="A957" s="287"/>
      <c r="B957" s="244"/>
      <c r="C957" s="214"/>
      <c r="D957" s="214"/>
      <c r="E957" s="214"/>
      <c r="F957" s="214"/>
      <c r="G957" s="214"/>
      <c r="H957" s="214"/>
      <c r="I957" s="65" t="s">
        <v>242</v>
      </c>
      <c r="J957" s="65">
        <v>261</v>
      </c>
      <c r="K957" s="21" t="s">
        <v>61</v>
      </c>
      <c r="L957" s="16"/>
      <c r="M957" s="16">
        <v>0.39</v>
      </c>
      <c r="N957" s="16"/>
      <c r="O957" s="16"/>
      <c r="P957" s="16"/>
      <c r="Q957" s="16"/>
      <c r="R957" s="17">
        <f t="shared" si="65"/>
        <v>0.39</v>
      </c>
      <c r="S957" s="65"/>
    </row>
    <row r="958" spans="1:19" x14ac:dyDescent="0.25">
      <c r="A958" s="287"/>
      <c r="B958" s="244"/>
      <c r="C958" s="214"/>
      <c r="D958" s="214"/>
      <c r="E958" s="214"/>
      <c r="F958" s="214"/>
      <c r="G958" s="214"/>
      <c r="H958" s="214"/>
      <c r="I958" s="65" t="s">
        <v>55</v>
      </c>
      <c r="J958" s="65">
        <v>261</v>
      </c>
      <c r="K958" s="21" t="s">
        <v>57</v>
      </c>
      <c r="L958" s="16"/>
      <c r="M958" s="16">
        <v>145.47999999999999</v>
      </c>
      <c r="N958" s="16"/>
      <c r="O958" s="16">
        <v>1.1100000000000001</v>
      </c>
      <c r="P958" s="16">
        <v>0.63400000000000001</v>
      </c>
      <c r="Q958" s="16"/>
      <c r="R958" s="17">
        <f t="shared" si="65"/>
        <v>147.22399999999999</v>
      </c>
      <c r="S958" s="65"/>
    </row>
    <row r="959" spans="1:19" x14ac:dyDescent="0.25">
      <c r="A959" s="287"/>
      <c r="B959" s="244"/>
      <c r="C959" s="214"/>
      <c r="D959" s="214"/>
      <c r="E959" s="214"/>
      <c r="F959" s="214"/>
      <c r="G959" s="214"/>
      <c r="H959" s="214"/>
      <c r="I959" s="65" t="s">
        <v>108</v>
      </c>
      <c r="J959" s="65">
        <v>261</v>
      </c>
      <c r="K959" s="21" t="s">
        <v>57</v>
      </c>
      <c r="L959" s="16"/>
      <c r="M959" s="16">
        <v>1.196</v>
      </c>
      <c r="N959" s="16">
        <v>409.73399999999998</v>
      </c>
      <c r="O959" s="16">
        <v>403.6</v>
      </c>
      <c r="P959" s="16">
        <v>384.238</v>
      </c>
      <c r="Q959" s="16"/>
      <c r="R959" s="17">
        <f t="shared" si="65"/>
        <v>1198.768</v>
      </c>
      <c r="S959" s="65"/>
    </row>
    <row r="960" spans="1:19" ht="31.5" x14ac:dyDescent="0.25">
      <c r="A960" s="287"/>
      <c r="B960" s="244"/>
      <c r="C960" s="214"/>
      <c r="D960" s="214"/>
      <c r="E960" s="214"/>
      <c r="F960" s="214"/>
      <c r="G960" s="214"/>
      <c r="H960" s="214"/>
      <c r="I960" s="65" t="s">
        <v>242</v>
      </c>
      <c r="J960" s="65">
        <v>261</v>
      </c>
      <c r="K960" s="21" t="s">
        <v>57</v>
      </c>
      <c r="L960" s="16"/>
      <c r="M960" s="16">
        <v>209.25</v>
      </c>
      <c r="N960" s="16"/>
      <c r="O960" s="16"/>
      <c r="P960" s="16"/>
      <c r="Q960" s="16"/>
      <c r="R960" s="17">
        <f t="shared" si="65"/>
        <v>209.25</v>
      </c>
      <c r="S960" s="65"/>
    </row>
    <row r="961" spans="1:19" x14ac:dyDescent="0.25">
      <c r="A961" s="287"/>
      <c r="B961" s="244"/>
      <c r="C961" s="214"/>
      <c r="D961" s="214"/>
      <c r="E961" s="214"/>
      <c r="F961" s="214"/>
      <c r="G961" s="214"/>
      <c r="H961" s="214"/>
      <c r="I961" s="65" t="s">
        <v>60</v>
      </c>
      <c r="J961" s="65">
        <v>261</v>
      </c>
      <c r="K961" s="21" t="s">
        <v>57</v>
      </c>
      <c r="L961" s="16"/>
      <c r="M961" s="16">
        <v>7.2830000000000004</v>
      </c>
      <c r="N961" s="16"/>
      <c r="O961" s="16"/>
      <c r="P961" s="16"/>
      <c r="Q961" s="16"/>
      <c r="R961" s="17">
        <f t="shared" si="65"/>
        <v>7.2830000000000004</v>
      </c>
      <c r="S961" s="65"/>
    </row>
    <row r="962" spans="1:19" x14ac:dyDescent="0.25">
      <c r="A962" s="287"/>
      <c r="B962" s="244"/>
      <c r="C962" s="214"/>
      <c r="D962" s="214"/>
      <c r="E962" s="214"/>
      <c r="F962" s="214"/>
      <c r="G962" s="214"/>
      <c r="H962" s="214"/>
      <c r="I962" s="65" t="s">
        <v>108</v>
      </c>
      <c r="J962" s="65">
        <v>261</v>
      </c>
      <c r="K962" s="21" t="s">
        <v>254</v>
      </c>
      <c r="L962" s="16"/>
      <c r="M962" s="16"/>
      <c r="N962" s="16">
        <v>1.601</v>
      </c>
      <c r="O962" s="16">
        <v>0.94899999999999995</v>
      </c>
      <c r="P962" s="16">
        <v>0.94899999999999995</v>
      </c>
      <c r="Q962" s="16"/>
      <c r="R962" s="17">
        <f t="shared" si="65"/>
        <v>3.4989999999999997</v>
      </c>
      <c r="S962" s="65"/>
    </row>
    <row r="963" spans="1:19" ht="31.5" customHeight="1" x14ac:dyDescent="0.25">
      <c r="A963" s="287"/>
      <c r="B963" s="244"/>
      <c r="C963" s="214"/>
      <c r="D963" s="214"/>
      <c r="E963" s="214"/>
      <c r="F963" s="214"/>
      <c r="G963" s="214"/>
      <c r="H963" s="214"/>
      <c r="I963" s="65" t="s">
        <v>55</v>
      </c>
      <c r="J963" s="65">
        <v>261</v>
      </c>
      <c r="K963" s="21" t="s">
        <v>255</v>
      </c>
      <c r="L963" s="16"/>
      <c r="M963" s="16">
        <v>3.7080000000000002</v>
      </c>
      <c r="N963" s="16">
        <v>0.49199999999999999</v>
      </c>
      <c r="O963" s="16">
        <v>2.0009999999999999</v>
      </c>
      <c r="P963" s="16">
        <v>1.7190000000000001</v>
      </c>
      <c r="Q963" s="16"/>
      <c r="R963" s="17">
        <f t="shared" si="65"/>
        <v>7.9200000000000008</v>
      </c>
      <c r="S963" s="65"/>
    </row>
    <row r="964" spans="1:19" ht="31.5" x14ac:dyDescent="0.25">
      <c r="A964" s="287"/>
      <c r="B964" s="244"/>
      <c r="C964" s="214"/>
      <c r="D964" s="214"/>
      <c r="E964" s="214"/>
      <c r="F964" s="214"/>
      <c r="G964" s="214"/>
      <c r="H964" s="214"/>
      <c r="I964" s="65" t="s">
        <v>242</v>
      </c>
      <c r="J964" s="65">
        <v>261</v>
      </c>
      <c r="K964" s="21" t="s">
        <v>255</v>
      </c>
      <c r="L964" s="16"/>
      <c r="M964" s="16">
        <v>6.9909999999999997</v>
      </c>
      <c r="N964" s="16"/>
      <c r="O964" s="16"/>
      <c r="P964" s="16"/>
      <c r="Q964" s="16"/>
      <c r="R964" s="17">
        <f t="shared" si="65"/>
        <v>6.9909999999999997</v>
      </c>
      <c r="S964" s="65"/>
    </row>
    <row r="965" spans="1:19" x14ac:dyDescent="0.25">
      <c r="A965" s="287"/>
      <c r="B965" s="244"/>
      <c r="C965" s="214"/>
      <c r="D965" s="214"/>
      <c r="E965" s="214"/>
      <c r="F965" s="214"/>
      <c r="G965" s="214"/>
      <c r="H965" s="214"/>
      <c r="I965" s="65" t="s">
        <v>60</v>
      </c>
      <c r="J965" s="65">
        <v>261</v>
      </c>
      <c r="K965" s="21" t="s">
        <v>255</v>
      </c>
      <c r="L965" s="16"/>
      <c r="M965" s="16">
        <v>0.99</v>
      </c>
      <c r="N965" s="16"/>
      <c r="O965" s="16"/>
      <c r="P965" s="16"/>
      <c r="Q965" s="16"/>
      <c r="R965" s="17">
        <f t="shared" si="65"/>
        <v>0.99</v>
      </c>
      <c r="S965" s="65"/>
    </row>
    <row r="966" spans="1:19" x14ac:dyDescent="0.25">
      <c r="A966" s="287"/>
      <c r="B966" s="247"/>
      <c r="C966" s="214"/>
      <c r="D966" s="214"/>
      <c r="E966" s="214"/>
      <c r="F966" s="214"/>
      <c r="G966" s="214"/>
      <c r="H966" s="214"/>
      <c r="I966" s="65" t="s">
        <v>108</v>
      </c>
      <c r="J966" s="65">
        <v>261</v>
      </c>
      <c r="K966" s="21" t="s">
        <v>255</v>
      </c>
      <c r="L966" s="16"/>
      <c r="M966" s="16"/>
      <c r="N966" s="16">
        <v>11.917</v>
      </c>
      <c r="O966" s="16">
        <v>15.391999999999999</v>
      </c>
      <c r="P966" s="16">
        <v>12.191000000000001</v>
      </c>
      <c r="Q966" s="16"/>
      <c r="R966" s="17">
        <f t="shared" si="65"/>
        <v>39.5</v>
      </c>
      <c r="S966" s="65"/>
    </row>
    <row r="967" spans="1:19" ht="31.5" x14ac:dyDescent="0.25">
      <c r="A967" s="287"/>
      <c r="B967" s="242" t="s">
        <v>431</v>
      </c>
      <c r="C967" s="214"/>
      <c r="D967" s="214"/>
      <c r="E967" s="214"/>
      <c r="F967" s="214"/>
      <c r="G967" s="214"/>
      <c r="H967" s="214"/>
      <c r="I967" s="65" t="s">
        <v>242</v>
      </c>
      <c r="J967" s="65">
        <v>261</v>
      </c>
      <c r="K967" s="21" t="s">
        <v>244</v>
      </c>
      <c r="L967" s="16"/>
      <c r="M967" s="16">
        <v>0.57999999999999996</v>
      </c>
      <c r="N967" s="16"/>
      <c r="O967" s="16"/>
      <c r="P967" s="16"/>
      <c r="Q967" s="16"/>
      <c r="R967" s="17">
        <f t="shared" si="65"/>
        <v>0.57999999999999996</v>
      </c>
      <c r="S967" s="65"/>
    </row>
    <row r="968" spans="1:19" x14ac:dyDescent="0.25">
      <c r="A968" s="287"/>
      <c r="B968" s="242"/>
      <c r="C968" s="214"/>
      <c r="D968" s="214"/>
      <c r="E968" s="214"/>
      <c r="F968" s="214"/>
      <c r="G968" s="214"/>
      <c r="H968" s="214"/>
      <c r="I968" s="65" t="s">
        <v>108</v>
      </c>
      <c r="J968" s="65">
        <v>261</v>
      </c>
      <c r="K968" s="21" t="s">
        <v>61</v>
      </c>
      <c r="L968" s="16"/>
      <c r="M968" s="46">
        <v>2.1999999999999999E-2</v>
      </c>
      <c r="N968" s="16">
        <v>9.8000000000000004E-2</v>
      </c>
      <c r="O968" s="16"/>
      <c r="P968" s="16"/>
      <c r="Q968" s="16"/>
      <c r="R968" s="17">
        <f t="shared" si="65"/>
        <v>0.12</v>
      </c>
      <c r="S968" s="65"/>
    </row>
    <row r="969" spans="1:19" ht="31.5" x14ac:dyDescent="0.25">
      <c r="A969" s="287"/>
      <c r="B969" s="242"/>
      <c r="C969" s="214"/>
      <c r="D969" s="214"/>
      <c r="E969" s="214"/>
      <c r="F969" s="214"/>
      <c r="G969" s="214"/>
      <c r="H969" s="214"/>
      <c r="I969" s="65" t="s">
        <v>242</v>
      </c>
      <c r="J969" s="65">
        <v>261</v>
      </c>
      <c r="K969" s="21" t="s">
        <v>61</v>
      </c>
      <c r="L969" s="16"/>
      <c r="M969" s="16">
        <v>10.092000000000001</v>
      </c>
      <c r="N969" s="16"/>
      <c r="O969" s="16"/>
      <c r="P969" s="16"/>
      <c r="Q969" s="16"/>
      <c r="R969" s="17">
        <f t="shared" si="65"/>
        <v>10.092000000000001</v>
      </c>
      <c r="S969" s="65"/>
    </row>
    <row r="970" spans="1:19" x14ac:dyDescent="0.25">
      <c r="A970" s="287"/>
      <c r="B970" s="242"/>
      <c r="C970" s="214"/>
      <c r="D970" s="214"/>
      <c r="E970" s="214"/>
      <c r="F970" s="214"/>
      <c r="G970" s="214"/>
      <c r="H970" s="214"/>
      <c r="I970" s="65" t="s">
        <v>108</v>
      </c>
      <c r="J970" s="65">
        <v>261</v>
      </c>
      <c r="K970" s="21" t="s">
        <v>57</v>
      </c>
      <c r="L970" s="16"/>
      <c r="M970" s="16"/>
      <c r="N970" s="16">
        <v>392.14499999999998</v>
      </c>
      <c r="O970" s="16">
        <v>405.62400000000002</v>
      </c>
      <c r="P970" s="16">
        <v>453.53800000000001</v>
      </c>
      <c r="Q970" s="16"/>
      <c r="R970" s="17">
        <f t="shared" si="65"/>
        <v>1251.307</v>
      </c>
      <c r="S970" s="65"/>
    </row>
    <row r="971" spans="1:19" x14ac:dyDescent="0.25">
      <c r="A971" s="287"/>
      <c r="B971" s="242"/>
      <c r="C971" s="214"/>
      <c r="D971" s="214"/>
      <c r="E971" s="214"/>
      <c r="F971" s="214"/>
      <c r="G971" s="214"/>
      <c r="H971" s="214"/>
      <c r="I971" s="65" t="s">
        <v>55</v>
      </c>
      <c r="J971" s="65">
        <v>261</v>
      </c>
      <c r="K971" s="21" t="s">
        <v>57</v>
      </c>
      <c r="L971" s="16"/>
      <c r="M971" s="16">
        <v>147.38800000000001</v>
      </c>
      <c r="N971" s="16"/>
      <c r="O971" s="16">
        <v>1.669</v>
      </c>
      <c r="P971" s="16">
        <v>0.53900000000000003</v>
      </c>
      <c r="Q971" s="16"/>
      <c r="R971" s="17">
        <f t="shared" si="65"/>
        <v>149.596</v>
      </c>
      <c r="S971" s="65"/>
    </row>
    <row r="972" spans="1:19" ht="31.5" x14ac:dyDescent="0.25">
      <c r="A972" s="287"/>
      <c r="B972" s="242"/>
      <c r="C972" s="214"/>
      <c r="D972" s="214"/>
      <c r="E972" s="214"/>
      <c r="F972" s="214"/>
      <c r="G972" s="214"/>
      <c r="H972" s="214"/>
      <c r="I972" s="65" t="s">
        <v>242</v>
      </c>
      <c r="J972" s="65">
        <v>261</v>
      </c>
      <c r="K972" s="21" t="s">
        <v>57</v>
      </c>
      <c r="L972" s="16"/>
      <c r="M972" s="16">
        <v>193.65</v>
      </c>
      <c r="N972" s="16"/>
      <c r="O972" s="16"/>
      <c r="P972" s="16"/>
      <c r="Q972" s="16"/>
      <c r="R972" s="17">
        <f t="shared" si="65"/>
        <v>193.65</v>
      </c>
      <c r="S972" s="65"/>
    </row>
    <row r="973" spans="1:19" x14ac:dyDescent="0.25">
      <c r="A973" s="287"/>
      <c r="B973" s="242"/>
      <c r="C973" s="214"/>
      <c r="D973" s="214"/>
      <c r="E973" s="214"/>
      <c r="F973" s="214"/>
      <c r="G973" s="214"/>
      <c r="H973" s="214"/>
      <c r="I973" s="65" t="s">
        <v>60</v>
      </c>
      <c r="J973" s="65">
        <v>261</v>
      </c>
      <c r="K973" s="21" t="s">
        <v>57</v>
      </c>
      <c r="L973" s="16"/>
      <c r="M973" s="16">
        <v>5.5609999999999999</v>
      </c>
      <c r="N973" s="16"/>
      <c r="O973" s="16"/>
      <c r="P973" s="16"/>
      <c r="Q973" s="16"/>
      <c r="R973" s="17">
        <f t="shared" si="65"/>
        <v>5.5609999999999999</v>
      </c>
      <c r="S973" s="65"/>
    </row>
    <row r="974" spans="1:19" x14ac:dyDescent="0.25">
      <c r="A974" s="287"/>
      <c r="B974" s="242"/>
      <c r="C974" s="214"/>
      <c r="D974" s="214"/>
      <c r="E974" s="214"/>
      <c r="F974" s="214"/>
      <c r="G974" s="214"/>
      <c r="H974" s="214"/>
      <c r="I974" s="65" t="s">
        <v>108</v>
      </c>
      <c r="J974" s="65">
        <v>261</v>
      </c>
      <c r="K974" s="21" t="s">
        <v>254</v>
      </c>
      <c r="L974" s="16"/>
      <c r="M974" s="16"/>
      <c r="N974" s="16">
        <v>4.1520000000000001</v>
      </c>
      <c r="O974" s="16">
        <v>3.653</v>
      </c>
      <c r="P974" s="16">
        <v>3.653</v>
      </c>
      <c r="Q974" s="16"/>
      <c r="R974" s="17">
        <f t="shared" si="65"/>
        <v>11.458</v>
      </c>
      <c r="S974" s="65"/>
    </row>
    <row r="975" spans="1:19" ht="31.5" customHeight="1" x14ac:dyDescent="0.25">
      <c r="A975" s="287"/>
      <c r="B975" s="242"/>
      <c r="C975" s="214"/>
      <c r="D975" s="214"/>
      <c r="E975" s="214"/>
      <c r="F975" s="214"/>
      <c r="G975" s="214"/>
      <c r="H975" s="214"/>
      <c r="I975" s="65" t="s">
        <v>55</v>
      </c>
      <c r="J975" s="65">
        <v>261</v>
      </c>
      <c r="K975" s="21" t="s">
        <v>255</v>
      </c>
      <c r="L975" s="16"/>
      <c r="M975" s="16">
        <v>8.6349999999999998</v>
      </c>
      <c r="N975" s="16">
        <v>1.167</v>
      </c>
      <c r="O975" s="16">
        <v>5.5309999999999997</v>
      </c>
      <c r="P975" s="16">
        <v>5.976</v>
      </c>
      <c r="Q975" s="16"/>
      <c r="R975" s="17">
        <f t="shared" si="65"/>
        <v>21.308999999999997</v>
      </c>
      <c r="S975" s="65"/>
    </row>
    <row r="976" spans="1:19" ht="31.5" x14ac:dyDescent="0.25">
      <c r="A976" s="287"/>
      <c r="B976" s="242"/>
      <c r="C976" s="214"/>
      <c r="D976" s="214"/>
      <c r="E976" s="214"/>
      <c r="F976" s="214"/>
      <c r="G976" s="214"/>
      <c r="H976" s="214"/>
      <c r="I976" s="65" t="s">
        <v>242</v>
      </c>
      <c r="J976" s="65">
        <v>261</v>
      </c>
      <c r="K976" s="21" t="s">
        <v>255</v>
      </c>
      <c r="L976" s="16"/>
      <c r="M976" s="16">
        <v>17.609000000000002</v>
      </c>
      <c r="N976" s="16"/>
      <c r="O976" s="16"/>
      <c r="P976" s="16"/>
      <c r="Q976" s="16"/>
      <c r="R976" s="17">
        <f t="shared" si="65"/>
        <v>17.609000000000002</v>
      </c>
      <c r="S976" s="65"/>
    </row>
    <row r="977" spans="1:19" x14ac:dyDescent="0.25">
      <c r="A977" s="287"/>
      <c r="B977" s="242"/>
      <c r="C977" s="214"/>
      <c r="D977" s="214"/>
      <c r="E977" s="214"/>
      <c r="F977" s="214"/>
      <c r="G977" s="214"/>
      <c r="H977" s="214"/>
      <c r="I977" s="65" t="s">
        <v>60</v>
      </c>
      <c r="J977" s="65">
        <v>261</v>
      </c>
      <c r="K977" s="21" t="s">
        <v>255</v>
      </c>
      <c r="L977" s="16"/>
      <c r="M977" s="16">
        <v>1.3260000000000001</v>
      </c>
      <c r="N977" s="16"/>
      <c r="O977" s="16"/>
      <c r="P977" s="16"/>
      <c r="Q977" s="16"/>
      <c r="R977" s="17">
        <f t="shared" si="65"/>
        <v>1.3260000000000001</v>
      </c>
      <c r="S977" s="65"/>
    </row>
    <row r="978" spans="1:19" x14ac:dyDescent="0.25">
      <c r="A978" s="287"/>
      <c r="B978" s="242"/>
      <c r="C978" s="214"/>
      <c r="D978" s="214"/>
      <c r="E978" s="214"/>
      <c r="F978" s="231"/>
      <c r="G978" s="231"/>
      <c r="H978" s="231"/>
      <c r="I978" s="65" t="s">
        <v>108</v>
      </c>
      <c r="J978" s="65">
        <v>261</v>
      </c>
      <c r="K978" s="21" t="s">
        <v>255</v>
      </c>
      <c r="L978" s="16"/>
      <c r="M978" s="16"/>
      <c r="N978" s="16">
        <v>27.878</v>
      </c>
      <c r="O978" s="16">
        <v>32.177999999999997</v>
      </c>
      <c r="P978" s="16">
        <v>33.542000000000002</v>
      </c>
      <c r="Q978" s="16"/>
      <c r="R978" s="17">
        <f t="shared" si="65"/>
        <v>93.597999999999999</v>
      </c>
      <c r="S978" s="65"/>
    </row>
    <row r="979" spans="1:19" x14ac:dyDescent="0.25">
      <c r="A979" s="132"/>
      <c r="B979" s="73">
        <v>8</v>
      </c>
      <c r="C979" s="273" t="s">
        <v>91</v>
      </c>
      <c r="D979" s="274"/>
      <c r="E979" s="274"/>
      <c r="F979" s="274"/>
      <c r="G979" s="274"/>
      <c r="H979" s="274"/>
      <c r="I979" s="32"/>
      <c r="J979" s="65"/>
      <c r="K979" s="21"/>
      <c r="L979" s="11"/>
      <c r="M979" s="11">
        <f>SUM(M892:M978)</f>
        <v>2626.2139999999999</v>
      </c>
      <c r="N979" s="11">
        <f t="shared" ref="N979:Q979" si="66">SUM(N892:N978)</f>
        <v>3194.0090000000005</v>
      </c>
      <c r="O979" s="103">
        <f t="shared" si="66"/>
        <v>3165.2000000000003</v>
      </c>
      <c r="P979" s="11">
        <f t="shared" si="66"/>
        <v>3375.3269999999998</v>
      </c>
      <c r="Q979" s="11">
        <f t="shared" si="66"/>
        <v>0</v>
      </c>
      <c r="R979" s="17">
        <f t="shared" si="65"/>
        <v>12360.75</v>
      </c>
      <c r="S979" s="65"/>
    </row>
    <row r="980" spans="1:19" x14ac:dyDescent="0.25">
      <c r="A980" s="31"/>
      <c r="B980" s="63" t="s">
        <v>472</v>
      </c>
      <c r="C980" s="228" t="s">
        <v>109</v>
      </c>
      <c r="D980" s="229"/>
      <c r="E980" s="229"/>
      <c r="F980" s="229"/>
      <c r="G980" s="229"/>
      <c r="H980" s="229"/>
      <c r="I980" s="230"/>
      <c r="J980" s="65"/>
      <c r="K980" s="21"/>
      <c r="L980" s="11"/>
      <c r="M980" s="11">
        <f t="shared" ref="M980:R980" si="67">M751+M757+M768+M770+M874+M879+M979+M891</f>
        <v>5127.0380000000005</v>
      </c>
      <c r="N980" s="11">
        <f t="shared" si="67"/>
        <v>15079.373000000001</v>
      </c>
      <c r="O980" s="11">
        <f t="shared" si="67"/>
        <v>23245.373</v>
      </c>
      <c r="P980" s="11">
        <f t="shared" si="67"/>
        <v>62942.918000000005</v>
      </c>
      <c r="Q980" s="11">
        <f t="shared" si="67"/>
        <v>1245.0029999999999</v>
      </c>
      <c r="R980" s="11">
        <f t="shared" si="67"/>
        <v>107639.70500000002</v>
      </c>
      <c r="S980" s="1"/>
    </row>
    <row r="981" spans="1:19" x14ac:dyDescent="0.25">
      <c r="B981" s="3"/>
      <c r="O981" s="89"/>
      <c r="R981" s="35"/>
      <c r="S981" s="65"/>
    </row>
    <row r="982" spans="1:19" x14ac:dyDescent="0.25">
      <c r="A982" s="36"/>
      <c r="B982" s="236" t="s">
        <v>513</v>
      </c>
      <c r="C982" s="237"/>
      <c r="D982" s="237"/>
      <c r="E982" s="237"/>
      <c r="F982" s="237"/>
      <c r="G982" s="237"/>
      <c r="H982" s="237"/>
      <c r="I982" s="237"/>
      <c r="J982" s="237"/>
      <c r="K982" s="238"/>
      <c r="L982" s="37" t="e">
        <f>L378+L689+L743+L980</f>
        <v>#REF!</v>
      </c>
      <c r="M982" s="37">
        <f>M980+M743+M689+M378</f>
        <v>29825.728999999999</v>
      </c>
      <c r="N982" s="37">
        <f>N980+N743+N689+N378</f>
        <v>51465.9709</v>
      </c>
      <c r="O982" s="37">
        <f>O980++O743+O689+O378</f>
        <v>62832.065399999992</v>
      </c>
      <c r="P982" s="37">
        <f>P980+P743+P689+P378</f>
        <v>102769.12180000001</v>
      </c>
      <c r="Q982" s="37">
        <f>Q980+Q743+Q689+Q378</f>
        <v>1797.5839999999998</v>
      </c>
      <c r="R982" s="37">
        <f>R980+R743+R689+R378</f>
        <v>248690.47110000002</v>
      </c>
      <c r="S982" s="36"/>
    </row>
    <row r="983" spans="1:19" x14ac:dyDescent="0.25">
      <c r="B983" s="3"/>
      <c r="O983" s="89"/>
    </row>
    <row r="984" spans="1:19" x14ac:dyDescent="0.25">
      <c r="B984" s="239" t="s">
        <v>122</v>
      </c>
      <c r="C984" s="239"/>
      <c r="D984" s="239"/>
      <c r="E984" s="239"/>
      <c r="F984" s="239"/>
      <c r="G984" s="239"/>
      <c r="H984" s="239"/>
      <c r="O984" s="89"/>
    </row>
    <row r="985" spans="1:19" x14ac:dyDescent="0.25">
      <c r="O985" s="89"/>
    </row>
    <row r="986" spans="1:19" x14ac:dyDescent="0.25">
      <c r="O986" s="89"/>
    </row>
  </sheetData>
  <mergeCells count="267">
    <mergeCell ref="A880:A890"/>
    <mergeCell ref="B880:B888"/>
    <mergeCell ref="C880:C888"/>
    <mergeCell ref="D880:D890"/>
    <mergeCell ref="E880:E890"/>
    <mergeCell ref="F880:F890"/>
    <mergeCell ref="G880:G890"/>
    <mergeCell ref="H880:H890"/>
    <mergeCell ref="C208:H208"/>
    <mergeCell ref="C12:C207"/>
    <mergeCell ref="D12:D207"/>
    <mergeCell ref="E12:E207"/>
    <mergeCell ref="A12:A207"/>
    <mergeCell ref="B12:B38"/>
    <mergeCell ref="F12:F207"/>
    <mergeCell ref="G12:G207"/>
    <mergeCell ref="H12:H207"/>
    <mergeCell ref="S12:S193"/>
    <mergeCell ref="B39:B51"/>
    <mergeCell ref="B52:B68"/>
    <mergeCell ref="B69:B81"/>
    <mergeCell ref="B82:B92"/>
    <mergeCell ref="B93:B106"/>
    <mergeCell ref="B107:B120"/>
    <mergeCell ref="B121:B137"/>
    <mergeCell ref="B138:B154"/>
    <mergeCell ref="B155:B173"/>
    <mergeCell ref="B174:B192"/>
    <mergeCell ref="B193:B207"/>
    <mergeCell ref="A745:A750"/>
    <mergeCell ref="B745:B750"/>
    <mergeCell ref="C745:C750"/>
    <mergeCell ref="D745:D750"/>
    <mergeCell ref="E745:E750"/>
    <mergeCell ref="F745:F750"/>
    <mergeCell ref="G745:G750"/>
    <mergeCell ref="H745:H750"/>
    <mergeCell ref="C751:H751"/>
    <mergeCell ref="E752:E756"/>
    <mergeCell ref="F752:F756"/>
    <mergeCell ref="G752:G756"/>
    <mergeCell ref="H752:H756"/>
    <mergeCell ref="A875:A878"/>
    <mergeCell ref="B875:B877"/>
    <mergeCell ref="G758:G767"/>
    <mergeCell ref="H758:H767"/>
    <mergeCell ref="F771:F873"/>
    <mergeCell ref="G771:G873"/>
    <mergeCell ref="A758:A767"/>
    <mergeCell ref="C874:H874"/>
    <mergeCell ref="A771:A873"/>
    <mergeCell ref="B771:B781"/>
    <mergeCell ref="C771:C873"/>
    <mergeCell ref="D771:D873"/>
    <mergeCell ref="C757:H757"/>
    <mergeCell ref="B782:B804"/>
    <mergeCell ref="B805:B829"/>
    <mergeCell ref="B846:B873"/>
    <mergeCell ref="B830:B837"/>
    <mergeCell ref="C891:H891"/>
    <mergeCell ref="A757:B757"/>
    <mergeCell ref="S875:S878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C875:C878"/>
    <mergeCell ref="D875:D878"/>
    <mergeCell ref="E875:E878"/>
    <mergeCell ref="H875:H878"/>
    <mergeCell ref="C698:H698"/>
    <mergeCell ref="F875:F878"/>
    <mergeCell ref="G875:G878"/>
    <mergeCell ref="F758:F767"/>
    <mergeCell ref="A752:A756"/>
    <mergeCell ref="B752:B756"/>
    <mergeCell ref="C752:C756"/>
    <mergeCell ref="D752:D756"/>
    <mergeCell ref="C979:H979"/>
    <mergeCell ref="F892:F978"/>
    <mergeCell ref="G892:G978"/>
    <mergeCell ref="H892:H978"/>
    <mergeCell ref="A892:A978"/>
    <mergeCell ref="B892:B899"/>
    <mergeCell ref="C892:C978"/>
    <mergeCell ref="D892:D978"/>
    <mergeCell ref="E892:E978"/>
    <mergeCell ref="B900:B907"/>
    <mergeCell ref="B908:B921"/>
    <mergeCell ref="B922:B929"/>
    <mergeCell ref="B930:B945"/>
    <mergeCell ref="B946:B954"/>
    <mergeCell ref="B955:B966"/>
    <mergeCell ref="B967:B978"/>
    <mergeCell ref="A614:A687"/>
    <mergeCell ref="B681:B687"/>
    <mergeCell ref="B614:B621"/>
    <mergeCell ref="B652:B658"/>
    <mergeCell ref="B622:B628"/>
    <mergeCell ref="B629:B635"/>
    <mergeCell ref="B659:B665"/>
    <mergeCell ref="B666:B672"/>
    <mergeCell ref="B673:B680"/>
    <mergeCell ref="F614:F687"/>
    <mergeCell ref="B699:B703"/>
    <mergeCell ref="C758:C767"/>
    <mergeCell ref="D758:D767"/>
    <mergeCell ref="E758:E767"/>
    <mergeCell ref="E771:E873"/>
    <mergeCell ref="B636:B643"/>
    <mergeCell ref="A692:B692"/>
    <mergeCell ref="A694:B694"/>
    <mergeCell ref="C694:H694"/>
    <mergeCell ref="A696:B696"/>
    <mergeCell ref="C696:H696"/>
    <mergeCell ref="D614:D687"/>
    <mergeCell ref="E614:E687"/>
    <mergeCell ref="A726:A741"/>
    <mergeCell ref="B726:B731"/>
    <mergeCell ref="C726:C741"/>
    <mergeCell ref="D726:D741"/>
    <mergeCell ref="E726:E741"/>
    <mergeCell ref="F726:F741"/>
    <mergeCell ref="G726:G741"/>
    <mergeCell ref="C688:H688"/>
    <mergeCell ref="A690:R690"/>
    <mergeCell ref="C692:H692"/>
    <mergeCell ref="A453:A610"/>
    <mergeCell ref="B453:B470"/>
    <mergeCell ref="A209:A260"/>
    <mergeCell ref="C209:C260"/>
    <mergeCell ref="D209:D260"/>
    <mergeCell ref="E209:E260"/>
    <mergeCell ref="B242:B246"/>
    <mergeCell ref="B247:B251"/>
    <mergeCell ref="B237:B241"/>
    <mergeCell ref="B232:B236"/>
    <mergeCell ref="B227:B231"/>
    <mergeCell ref="B222:B226"/>
    <mergeCell ref="B219:B221"/>
    <mergeCell ref="B214:B218"/>
    <mergeCell ref="B252:B260"/>
    <mergeCell ref="B370:B376"/>
    <mergeCell ref="D384:D385"/>
    <mergeCell ref="E384:E385"/>
    <mergeCell ref="H279:H376"/>
    <mergeCell ref="D262:D277"/>
    <mergeCell ref="E262:E277"/>
    <mergeCell ref="C279:C376"/>
    <mergeCell ref="D279:D376"/>
    <mergeCell ref="C384:C385"/>
    <mergeCell ref="C452:H452"/>
    <mergeCell ref="F262:F277"/>
    <mergeCell ref="C378:I378"/>
    <mergeCell ref="A379:R379"/>
    <mergeCell ref="A381:B381"/>
    <mergeCell ref="C381:H381"/>
    <mergeCell ref="B348:B354"/>
    <mergeCell ref="B355:B361"/>
    <mergeCell ref="B362:B369"/>
    <mergeCell ref="B442:B446"/>
    <mergeCell ref="B447:B451"/>
    <mergeCell ref="B437:B441"/>
    <mergeCell ref="B984:H984"/>
    <mergeCell ref="C770:H770"/>
    <mergeCell ref="C699:C724"/>
    <mergeCell ref="D699:D724"/>
    <mergeCell ref="E699:E724"/>
    <mergeCell ref="C980:I980"/>
    <mergeCell ref="B982:K982"/>
    <mergeCell ref="F699:F724"/>
    <mergeCell ref="G699:G724"/>
    <mergeCell ref="H699:H724"/>
    <mergeCell ref="A725:B725"/>
    <mergeCell ref="C725:H725"/>
    <mergeCell ref="C743:I743"/>
    <mergeCell ref="A744:R744"/>
    <mergeCell ref="C742:H742"/>
    <mergeCell ref="B704:B709"/>
    <mergeCell ref="B710:B714"/>
    <mergeCell ref="B715:B719"/>
    <mergeCell ref="B720:B724"/>
    <mergeCell ref="B838:B845"/>
    <mergeCell ref="C879:H879"/>
    <mergeCell ref="A699:A724"/>
    <mergeCell ref="H771:H873"/>
    <mergeCell ref="C768:H768"/>
    <mergeCell ref="S4:S5"/>
    <mergeCell ref="L1:R1"/>
    <mergeCell ref="L2:S2"/>
    <mergeCell ref="A3:R3"/>
    <mergeCell ref="A4:A5"/>
    <mergeCell ref="B4:B5"/>
    <mergeCell ref="C4:C5"/>
    <mergeCell ref="D4:D5"/>
    <mergeCell ref="E4:E5"/>
    <mergeCell ref="F4:H4"/>
    <mergeCell ref="I4:R4"/>
    <mergeCell ref="A7:R7"/>
    <mergeCell ref="C689:I689"/>
    <mergeCell ref="C11:H11"/>
    <mergeCell ref="C386:H386"/>
    <mergeCell ref="A383:B383"/>
    <mergeCell ref="C383:H383"/>
    <mergeCell ref="C262:C273"/>
    <mergeCell ref="C261:H261"/>
    <mergeCell ref="B209:B213"/>
    <mergeCell ref="F209:F260"/>
    <mergeCell ref="G209:G260"/>
    <mergeCell ref="H209:H260"/>
    <mergeCell ref="G262:G277"/>
    <mergeCell ref="A384:A385"/>
    <mergeCell ref="A279:A376"/>
    <mergeCell ref="E279:E376"/>
    <mergeCell ref="C9:H9"/>
    <mergeCell ref="C278:H278"/>
    <mergeCell ref="B279:B286"/>
    <mergeCell ref="B644:B651"/>
    <mergeCell ref="G614:G687"/>
    <mergeCell ref="H262:H277"/>
    <mergeCell ref="F279:F376"/>
    <mergeCell ref="G279:G376"/>
    <mergeCell ref="C614:C687"/>
    <mergeCell ref="H726:H741"/>
    <mergeCell ref="B732:B735"/>
    <mergeCell ref="B736:B738"/>
    <mergeCell ref="B739:B741"/>
    <mergeCell ref="A688:B688"/>
    <mergeCell ref="H614:H687"/>
    <mergeCell ref="A387:A451"/>
    <mergeCell ref="B387:B391"/>
    <mergeCell ref="C387:C451"/>
    <mergeCell ref="D387:D451"/>
    <mergeCell ref="E387:E451"/>
    <mergeCell ref="F387:F451"/>
    <mergeCell ref="G387:G451"/>
    <mergeCell ref="H387:H451"/>
    <mergeCell ref="B392:B396"/>
    <mergeCell ref="B397:B400"/>
    <mergeCell ref="B401:B405"/>
    <mergeCell ref="B406:B410"/>
    <mergeCell ref="B411:B415"/>
    <mergeCell ref="B416:B421"/>
    <mergeCell ref="B422:B426"/>
    <mergeCell ref="B427:B431"/>
    <mergeCell ref="B432:B436"/>
    <mergeCell ref="C613:H613"/>
    <mergeCell ref="C453:C610"/>
    <mergeCell ref="D453:D610"/>
    <mergeCell ref="E453:E610"/>
    <mergeCell ref="F453:F610"/>
    <mergeCell ref="G453:G610"/>
    <mergeCell ref="H453:H610"/>
    <mergeCell ref="B471:B487"/>
    <mergeCell ref="B488:B507"/>
    <mergeCell ref="B508:B526"/>
    <mergeCell ref="B527:B543"/>
    <mergeCell ref="B544:B556"/>
    <mergeCell ref="B557:B572"/>
    <mergeCell ref="B573:B586"/>
    <mergeCell ref="B587:B598"/>
    <mergeCell ref="B599:B610"/>
  </mergeCells>
  <phoneticPr fontId="15" type="noConversion"/>
  <pageMargins left="0" right="0" top="0" bottom="0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каз свод</vt:lpstr>
      <vt:lpstr>рус свод</vt:lpstr>
      <vt:lpstr>'каз свод'!Область_печати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2026-09-07T11:20:49Z</dcterms:modified>
</cp:coreProperties>
</file>