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505" yWindow="-15" windowWidth="14310" windowHeight="12840" tabRatio="907" activeTab="1"/>
  </bookViews>
  <sheets>
    <sheet name="бюджет района (каз)" sheetId="17" r:id="rId1"/>
    <sheet name="бюджет района" sheetId="3" r:id="rId2"/>
    <sheet name="районный бюджет" sheetId="4" state="hidden" r:id="rId3"/>
    <sheet name="всего по с.о" sheetId="5" state="hidden" r:id="rId4"/>
    <sheet name="Щучинск" sheetId="6" state="hidden" r:id="rId5"/>
    <sheet name="п. Бурабай " sheetId="7" state="hidden" r:id="rId6"/>
    <sheet name="Абылайханский" sheetId="8" state="hidden" r:id="rId7"/>
    <sheet name="Зеленоборский" sheetId="9" state="hidden" r:id="rId8"/>
    <sheet name="Златопольский" sheetId="10" state="hidden" r:id="rId9"/>
    <sheet name="Катаркольский" sheetId="11" state="hidden" r:id="rId10"/>
    <sheet name="Кенесаринский" sheetId="12" state="hidden" r:id="rId11"/>
    <sheet name="Атамекен" sheetId="13" state="hidden" r:id="rId12"/>
    <sheet name="Урумкайский" sheetId="14" state="hidden" r:id="rId13"/>
    <sheet name="Веденовский" sheetId="15" state="hidden" r:id="rId14"/>
    <sheet name="Успеноюрьевский" sheetId="16" state="hidden" r:id="rId15"/>
    <sheet name="форма со" sheetId="1" state="hidden" r:id="rId16"/>
  </sheets>
  <externalReferences>
    <externalReference r:id="rId17"/>
  </externalReferences>
  <definedNames>
    <definedName name="_xlnm.Print_Area" localSheetId="6">Абылайханский!$A$1:$R$58</definedName>
    <definedName name="_xlnm.Print_Area" localSheetId="11">Атамекен!$A$1:$R$58</definedName>
    <definedName name="_xlnm.Print_Area" localSheetId="1">'бюджет района'!$A$1:$J$107</definedName>
    <definedName name="_xlnm.Print_Area" localSheetId="0">'бюджет района (каз)'!$A$1:$J$108</definedName>
    <definedName name="_xlnm.Print_Area" localSheetId="13">Веденовский!$A$1:$R$58</definedName>
    <definedName name="_xlnm.Print_Area" localSheetId="3">'всего по с.о'!$A$1:$R$58</definedName>
    <definedName name="_xlnm.Print_Area" localSheetId="7">Зеленоборский!$A$1:$R$58</definedName>
    <definedName name="_xlnm.Print_Area" localSheetId="8">Златопольский!$A$1:$R$58</definedName>
    <definedName name="_xlnm.Print_Area" localSheetId="9">Катаркольский!$A$1:$R$58</definedName>
    <definedName name="_xlnm.Print_Area" localSheetId="10">Кенесаринский!$A$1:$R$57</definedName>
    <definedName name="_xlnm.Print_Area" localSheetId="5">'п. Бурабай '!$A$1:$R$60</definedName>
    <definedName name="_xlnm.Print_Area" localSheetId="12">Урумкайский!$A$1:$R$58</definedName>
    <definedName name="_xlnm.Print_Area" localSheetId="14">Успеноюрьевский!$A$1:$R$58</definedName>
    <definedName name="_xlnm.Print_Area" localSheetId="15">'форма со'!$A$1:$R$58</definedName>
    <definedName name="_xlnm.Print_Area" localSheetId="4">Щучинск!$A$1:$R$58</definedName>
  </definedNames>
  <calcPr calcId="144525"/>
</workbook>
</file>

<file path=xl/calcChain.xml><?xml version="1.0" encoding="utf-8"?>
<calcChain xmlns="http://schemas.openxmlformats.org/spreadsheetml/2006/main">
  <c r="J106" i="17" l="1"/>
  <c r="I106" i="17"/>
  <c r="H106" i="17"/>
  <c r="H103" i="17" s="1"/>
  <c r="G106" i="17"/>
  <c r="F106" i="17"/>
  <c r="J104" i="17"/>
  <c r="I104" i="17"/>
  <c r="I103" i="17" s="1"/>
  <c r="I97" i="17" s="1"/>
  <c r="H104" i="17"/>
  <c r="G104" i="17"/>
  <c r="F104" i="17"/>
  <c r="J103" i="17"/>
  <c r="J97" i="17" s="1"/>
  <c r="G103" i="17"/>
  <c r="F103" i="17"/>
  <c r="F97" i="17" s="1"/>
  <c r="J99" i="17"/>
  <c r="I99" i="17"/>
  <c r="H99" i="17"/>
  <c r="G99" i="17"/>
  <c r="G98" i="17" s="1"/>
  <c r="G97" i="17" s="1"/>
  <c r="F99" i="17"/>
  <c r="J98" i="17"/>
  <c r="I98" i="17"/>
  <c r="H98" i="17"/>
  <c r="F98" i="17"/>
  <c r="J91" i="17"/>
  <c r="J90" i="17" s="1"/>
  <c r="I91" i="17"/>
  <c r="H91" i="17"/>
  <c r="G91" i="17"/>
  <c r="F91" i="17"/>
  <c r="F90" i="17" s="1"/>
  <c r="I90" i="17"/>
  <c r="H90" i="17"/>
  <c r="G90" i="17"/>
  <c r="J89" i="17"/>
  <c r="I89" i="17"/>
  <c r="H89" i="17"/>
  <c r="H88" i="17" s="1"/>
  <c r="H85" i="17" s="1"/>
  <c r="G89" i="17"/>
  <c r="F89" i="17"/>
  <c r="J88" i="17"/>
  <c r="I88" i="17"/>
  <c r="I85" i="17" s="1"/>
  <c r="G88" i="17"/>
  <c r="F88" i="17"/>
  <c r="J87" i="17"/>
  <c r="J86" i="17" s="1"/>
  <c r="J85" i="17" s="1"/>
  <c r="I87" i="17"/>
  <c r="H87" i="17"/>
  <c r="G87" i="17"/>
  <c r="F87" i="17"/>
  <c r="F86" i="17" s="1"/>
  <c r="F85" i="17" s="1"/>
  <c r="I86" i="17"/>
  <c r="H86" i="17"/>
  <c r="G86" i="17"/>
  <c r="G85" i="17" s="1"/>
  <c r="J84" i="17"/>
  <c r="I84" i="17"/>
  <c r="H84" i="17"/>
  <c r="G84" i="17"/>
  <c r="F84" i="17"/>
  <c r="J79" i="17"/>
  <c r="J78" i="17" s="1"/>
  <c r="I79" i="17"/>
  <c r="H79" i="17"/>
  <c r="G79" i="17"/>
  <c r="F79" i="17"/>
  <c r="F78" i="17" s="1"/>
  <c r="I78" i="17"/>
  <c r="H78" i="17"/>
  <c r="G78" i="17"/>
  <c r="J76" i="17"/>
  <c r="I76" i="17"/>
  <c r="H76" i="17"/>
  <c r="H75" i="17" s="1"/>
  <c r="G76" i="17"/>
  <c r="F76" i="17"/>
  <c r="J75" i="17"/>
  <c r="I75" i="17"/>
  <c r="G75" i="17"/>
  <c r="F75" i="17"/>
  <c r="J73" i="17"/>
  <c r="J72" i="17" s="1"/>
  <c r="I73" i="17"/>
  <c r="H73" i="17"/>
  <c r="G73" i="17"/>
  <c r="F73" i="17"/>
  <c r="F72" i="17" s="1"/>
  <c r="I72" i="17"/>
  <c r="H72" i="17"/>
  <c r="G72" i="17"/>
  <c r="J69" i="17"/>
  <c r="I69" i="17"/>
  <c r="H69" i="17"/>
  <c r="G69" i="17"/>
  <c r="F69" i="17"/>
  <c r="J65" i="17"/>
  <c r="I65" i="17"/>
  <c r="I58" i="17" s="1"/>
  <c r="I57" i="17" s="1"/>
  <c r="H65" i="17"/>
  <c r="G65" i="17"/>
  <c r="F65" i="17"/>
  <c r="J61" i="17"/>
  <c r="J58" i="17" s="1"/>
  <c r="J57" i="17" s="1"/>
  <c r="I61" i="17"/>
  <c r="H61" i="17"/>
  <c r="G61" i="17"/>
  <c r="F61" i="17"/>
  <c r="F58" i="17" s="1"/>
  <c r="F57" i="17" s="1"/>
  <c r="J59" i="17"/>
  <c r="I59" i="17"/>
  <c r="H59" i="17"/>
  <c r="G59" i="17"/>
  <c r="G58" i="17" s="1"/>
  <c r="G57" i="17" s="1"/>
  <c r="F59" i="17"/>
  <c r="H58" i="17"/>
  <c r="J55" i="17"/>
  <c r="J54" i="17" s="1"/>
  <c r="I55" i="17"/>
  <c r="H55" i="17"/>
  <c r="G55" i="17"/>
  <c r="F55" i="17"/>
  <c r="F54" i="17" s="1"/>
  <c r="I54" i="17"/>
  <c r="H54" i="17"/>
  <c r="G54" i="17"/>
  <c r="J52" i="17"/>
  <c r="I52" i="17"/>
  <c r="H52" i="17"/>
  <c r="H51" i="17" s="1"/>
  <c r="G52" i="17"/>
  <c r="F52" i="17"/>
  <c r="J51" i="17"/>
  <c r="I51" i="17"/>
  <c r="G51" i="17"/>
  <c r="F51" i="17"/>
  <c r="J49" i="17"/>
  <c r="I49" i="17"/>
  <c r="H49" i="17"/>
  <c r="G49" i="17"/>
  <c r="F49" i="17"/>
  <c r="J42" i="17"/>
  <c r="I42" i="17"/>
  <c r="H42" i="17"/>
  <c r="G42" i="17"/>
  <c r="G34" i="17" s="1"/>
  <c r="F42" i="17"/>
  <c r="J39" i="17"/>
  <c r="I39" i="17"/>
  <c r="H39" i="17"/>
  <c r="H34" i="17" s="1"/>
  <c r="G39" i="17"/>
  <c r="F39" i="17"/>
  <c r="J35" i="17"/>
  <c r="I35" i="17"/>
  <c r="I34" i="17" s="1"/>
  <c r="H35" i="17"/>
  <c r="G35" i="17"/>
  <c r="F35" i="17"/>
  <c r="J34" i="17"/>
  <c r="F34" i="17"/>
  <c r="J32" i="17"/>
  <c r="I32" i="17"/>
  <c r="H32" i="17"/>
  <c r="G32" i="17"/>
  <c r="F32" i="17"/>
  <c r="J29" i="17"/>
  <c r="I29" i="17"/>
  <c r="H29" i="17"/>
  <c r="H22" i="17" s="1"/>
  <c r="G29" i="17"/>
  <c r="F29" i="17"/>
  <c r="J26" i="17"/>
  <c r="I26" i="17"/>
  <c r="I22" i="17" s="1"/>
  <c r="H26" i="17"/>
  <c r="G26" i="17"/>
  <c r="F26" i="17"/>
  <c r="J23" i="17"/>
  <c r="J22" i="17" s="1"/>
  <c r="I23" i="17"/>
  <c r="H23" i="17"/>
  <c r="G23" i="17"/>
  <c r="F23" i="17"/>
  <c r="F22" i="17" s="1"/>
  <c r="G22" i="17"/>
  <c r="J20" i="17"/>
  <c r="I20" i="17"/>
  <c r="H20" i="17"/>
  <c r="H19" i="17" s="1"/>
  <c r="G20" i="17"/>
  <c r="F20" i="17"/>
  <c r="J19" i="17"/>
  <c r="I19" i="17"/>
  <c r="G19" i="17"/>
  <c r="F19" i="17"/>
  <c r="J15" i="17"/>
  <c r="J12" i="17" s="1"/>
  <c r="J11" i="17" s="1"/>
  <c r="J10" i="17" s="1"/>
  <c r="I15" i="17"/>
  <c r="H15" i="17"/>
  <c r="G15" i="17"/>
  <c r="G12" i="17" s="1"/>
  <c r="F15" i="17"/>
  <c r="F12" i="17" s="1"/>
  <c r="F11" i="17" s="1"/>
  <c r="F10" i="17" s="1"/>
  <c r="J13" i="17"/>
  <c r="I13" i="17"/>
  <c r="H13" i="17"/>
  <c r="G13" i="17"/>
  <c r="F13" i="17"/>
  <c r="I12" i="17"/>
  <c r="H12" i="17"/>
  <c r="J106" i="3"/>
  <c r="I106" i="3"/>
  <c r="J104" i="3"/>
  <c r="J103" i="3" s="1"/>
  <c r="I104" i="3"/>
  <c r="I103" i="3"/>
  <c r="J99" i="3"/>
  <c r="J98" i="3" s="1"/>
  <c r="I99" i="3"/>
  <c r="I98" i="3"/>
  <c r="I97" i="3" s="1"/>
  <c r="J91" i="3"/>
  <c r="I91" i="3"/>
  <c r="I90" i="3" s="1"/>
  <c r="J90" i="3"/>
  <c r="J89" i="3"/>
  <c r="I89" i="3"/>
  <c r="I88" i="3" s="1"/>
  <c r="J88" i="3"/>
  <c r="J87" i="3"/>
  <c r="I87" i="3"/>
  <c r="I86" i="3" s="1"/>
  <c r="J86" i="3"/>
  <c r="J85" i="3" s="1"/>
  <c r="J84" i="3"/>
  <c r="I84" i="3"/>
  <c r="J79" i="3"/>
  <c r="I79" i="3"/>
  <c r="I78" i="3" s="1"/>
  <c r="J78" i="3"/>
  <c r="J76" i="3"/>
  <c r="I76" i="3"/>
  <c r="I75" i="3" s="1"/>
  <c r="J75" i="3"/>
  <c r="J73" i="3"/>
  <c r="I73" i="3"/>
  <c r="I72" i="3" s="1"/>
  <c r="J72" i="3"/>
  <c r="J69" i="3"/>
  <c r="I69" i="3"/>
  <c r="J65" i="3"/>
  <c r="I65" i="3"/>
  <c r="J61" i="3"/>
  <c r="I61" i="3"/>
  <c r="I58" i="3" s="1"/>
  <c r="J59" i="3"/>
  <c r="J58" i="3" s="1"/>
  <c r="I59" i="3"/>
  <c r="J55" i="3"/>
  <c r="I55" i="3"/>
  <c r="I54" i="3" s="1"/>
  <c r="J54" i="3"/>
  <c r="J52" i="3"/>
  <c r="I52" i="3"/>
  <c r="I51" i="3" s="1"/>
  <c r="J51" i="3"/>
  <c r="J49" i="3"/>
  <c r="I49" i="3"/>
  <c r="J42" i="3"/>
  <c r="I42" i="3"/>
  <c r="J39" i="3"/>
  <c r="I39" i="3"/>
  <c r="I34" i="3" s="1"/>
  <c r="J35" i="3"/>
  <c r="J34" i="3" s="1"/>
  <c r="I35" i="3"/>
  <c r="J32" i="3"/>
  <c r="I32" i="3"/>
  <c r="J29" i="3"/>
  <c r="I29" i="3"/>
  <c r="J26" i="3"/>
  <c r="I26" i="3"/>
  <c r="J23" i="3"/>
  <c r="I23" i="3"/>
  <c r="I22" i="3" s="1"/>
  <c r="J22" i="3"/>
  <c r="J20" i="3"/>
  <c r="I20" i="3"/>
  <c r="I19" i="3" s="1"/>
  <c r="J19" i="3"/>
  <c r="J15" i="3"/>
  <c r="I15" i="3"/>
  <c r="J13" i="3"/>
  <c r="J12" i="3" s="1"/>
  <c r="J11" i="3" s="1"/>
  <c r="I13" i="3"/>
  <c r="I12" i="3"/>
  <c r="H106" i="3"/>
  <c r="H104" i="3"/>
  <c r="H103" i="3" s="1"/>
  <c r="H97" i="3" s="1"/>
  <c r="H99" i="3"/>
  <c r="H98" i="3"/>
  <c r="H91" i="3"/>
  <c r="H90" i="3" s="1"/>
  <c r="H89" i="3"/>
  <c r="H88" i="3"/>
  <c r="H87" i="3"/>
  <c r="H86" i="3" s="1"/>
  <c r="H85" i="3" s="1"/>
  <c r="H84" i="3"/>
  <c r="H79" i="3" s="1"/>
  <c r="H78" i="3" s="1"/>
  <c r="H76" i="3"/>
  <c r="H75" i="3"/>
  <c r="H73" i="3"/>
  <c r="H72" i="3" s="1"/>
  <c r="H69" i="3"/>
  <c r="H65" i="3"/>
  <c r="H61" i="3"/>
  <c r="H59" i="3"/>
  <c r="H55" i="3"/>
  <c r="H54" i="3" s="1"/>
  <c r="H52" i="3"/>
  <c r="H51" i="3"/>
  <c r="H49" i="3"/>
  <c r="H42" i="3"/>
  <c r="H39" i="3"/>
  <c r="H35" i="3"/>
  <c r="H34" i="3"/>
  <c r="H32" i="3"/>
  <c r="H29" i="3"/>
  <c r="H26" i="3"/>
  <c r="H23" i="3"/>
  <c r="H22" i="3" s="1"/>
  <c r="H20" i="3"/>
  <c r="H19" i="3"/>
  <c r="H15" i="3"/>
  <c r="H13" i="3"/>
  <c r="G106" i="3"/>
  <c r="F106" i="3"/>
  <c r="G104" i="3"/>
  <c r="G103" i="3" s="1"/>
  <c r="F104" i="3"/>
  <c r="F103" i="3" s="1"/>
  <c r="G99" i="3"/>
  <c r="G98" i="3" s="1"/>
  <c r="F99" i="3"/>
  <c r="F98" i="3"/>
  <c r="G91" i="3"/>
  <c r="F91" i="3"/>
  <c r="F90" i="3" s="1"/>
  <c r="G90" i="3"/>
  <c r="G89" i="3"/>
  <c r="G88" i="3" s="1"/>
  <c r="F89" i="3"/>
  <c r="F88" i="3" s="1"/>
  <c r="G87" i="3"/>
  <c r="G86" i="3" s="1"/>
  <c r="G85" i="3" s="1"/>
  <c r="F87" i="3"/>
  <c r="F86" i="3" s="1"/>
  <c r="G84" i="3"/>
  <c r="G79" i="3" s="1"/>
  <c r="G78" i="3" s="1"/>
  <c r="F84" i="3"/>
  <c r="F79" i="3"/>
  <c r="F78" i="3" s="1"/>
  <c r="G76" i="3"/>
  <c r="F76" i="3"/>
  <c r="F75" i="3" s="1"/>
  <c r="G75" i="3"/>
  <c r="G73" i="3"/>
  <c r="G72" i="3" s="1"/>
  <c r="F73" i="3"/>
  <c r="F72" i="3" s="1"/>
  <c r="G69" i="3"/>
  <c r="F69" i="3"/>
  <c r="G65" i="3"/>
  <c r="F65" i="3"/>
  <c r="G61" i="3"/>
  <c r="F61" i="3"/>
  <c r="F58" i="3" s="1"/>
  <c r="G59" i="3"/>
  <c r="F59" i="3"/>
  <c r="G55" i="3"/>
  <c r="G54" i="3" s="1"/>
  <c r="F55" i="3"/>
  <c r="F54" i="3" s="1"/>
  <c r="G52" i="3"/>
  <c r="F52" i="3"/>
  <c r="F51" i="3" s="1"/>
  <c r="G51" i="3"/>
  <c r="G49" i="3"/>
  <c r="F49" i="3"/>
  <c r="G42" i="3"/>
  <c r="F42" i="3"/>
  <c r="G39" i="3"/>
  <c r="F39" i="3"/>
  <c r="G35" i="3"/>
  <c r="G34" i="3" s="1"/>
  <c r="F35" i="3"/>
  <c r="F34" i="3" s="1"/>
  <c r="G32" i="3"/>
  <c r="F32" i="3"/>
  <c r="G29" i="3"/>
  <c r="F29" i="3"/>
  <c r="G26" i="3"/>
  <c r="F26" i="3"/>
  <c r="G23" i="3"/>
  <c r="F23" i="3"/>
  <c r="G20" i="3"/>
  <c r="F20" i="3"/>
  <c r="F19" i="3" s="1"/>
  <c r="G19" i="3"/>
  <c r="G15" i="3"/>
  <c r="F15" i="3"/>
  <c r="G13" i="3"/>
  <c r="G12" i="3" s="1"/>
  <c r="F13" i="3"/>
  <c r="H11" i="17" l="1"/>
  <c r="G11" i="17"/>
  <c r="G10" i="17" s="1"/>
  <c r="H57" i="17"/>
  <c r="I11" i="17"/>
  <c r="I10" i="17" s="1"/>
  <c r="H97" i="17"/>
  <c r="I85" i="3"/>
  <c r="I57" i="3" s="1"/>
  <c r="I11" i="3"/>
  <c r="J57" i="3"/>
  <c r="J10" i="3" s="1"/>
  <c r="J97" i="3"/>
  <c r="F97" i="3"/>
  <c r="H12" i="3"/>
  <c r="H58" i="3"/>
  <c r="F12" i="3"/>
  <c r="G22" i="3"/>
  <c r="G97" i="3"/>
  <c r="F22" i="3"/>
  <c r="G58" i="3"/>
  <c r="H11" i="3"/>
  <c r="H57" i="3"/>
  <c r="G57" i="3"/>
  <c r="F85" i="3"/>
  <c r="F57" i="3" s="1"/>
  <c r="G11" i="3"/>
  <c r="H10" i="17" l="1"/>
  <c r="I10" i="3"/>
  <c r="F11" i="3"/>
  <c r="F10" i="3" s="1"/>
  <c r="H10" i="3"/>
  <c r="G10" i="3"/>
  <c r="R57" i="5" l="1"/>
  <c r="Q57" i="5"/>
  <c r="P57" i="5"/>
  <c r="O57" i="5"/>
  <c r="N57" i="5"/>
  <c r="M57" i="5"/>
  <c r="L57" i="5"/>
  <c r="K57" i="5"/>
  <c r="J57" i="5"/>
  <c r="I57" i="5"/>
  <c r="H57" i="5"/>
  <c r="G57" i="5"/>
  <c r="R53" i="5"/>
  <c r="Q53" i="5"/>
  <c r="P53" i="5"/>
  <c r="O53" i="5"/>
  <c r="N53" i="5"/>
  <c r="M53" i="5"/>
  <c r="L53" i="5"/>
  <c r="K53" i="5"/>
  <c r="J53" i="5"/>
  <c r="I53" i="5"/>
  <c r="H53" i="5"/>
  <c r="G53" i="5"/>
  <c r="R52" i="5"/>
  <c r="Q52" i="5"/>
  <c r="P52" i="5"/>
  <c r="O52" i="5"/>
  <c r="N52" i="5"/>
  <c r="M52" i="5"/>
  <c r="L52" i="5"/>
  <c r="K52" i="5"/>
  <c r="J52" i="5"/>
  <c r="I52" i="5"/>
  <c r="H52" i="5"/>
  <c r="G52" i="5"/>
  <c r="R51" i="5"/>
  <c r="Q51" i="5"/>
  <c r="P51" i="5"/>
  <c r="O51" i="5"/>
  <c r="N51" i="5"/>
  <c r="M51" i="5"/>
  <c r="L51" i="5"/>
  <c r="K51" i="5"/>
  <c r="J51" i="5"/>
  <c r="I51" i="5"/>
  <c r="H51" i="5"/>
  <c r="G51" i="5"/>
  <c r="R50" i="5"/>
  <c r="Q50" i="5"/>
  <c r="P50" i="5"/>
  <c r="O50" i="5"/>
  <c r="N50" i="5"/>
  <c r="M50" i="5"/>
  <c r="L50" i="5"/>
  <c r="K50" i="5"/>
  <c r="J50" i="5"/>
  <c r="I50" i="5"/>
  <c r="H50" i="5"/>
  <c r="G50" i="5"/>
  <c r="R49" i="5"/>
  <c r="Q49" i="5"/>
  <c r="P49" i="5"/>
  <c r="O49" i="5"/>
  <c r="N49" i="5"/>
  <c r="M49" i="5"/>
  <c r="L49" i="5"/>
  <c r="K49" i="5"/>
  <c r="J49" i="5"/>
  <c r="I49" i="5"/>
  <c r="H49" i="5"/>
  <c r="G49" i="5"/>
  <c r="R46" i="5"/>
  <c r="Q46" i="5"/>
  <c r="P46" i="5"/>
  <c r="O46" i="5"/>
  <c r="N46" i="5"/>
  <c r="M46" i="5"/>
  <c r="L46" i="5"/>
  <c r="K46" i="5"/>
  <c r="J46" i="5"/>
  <c r="I46" i="5"/>
  <c r="H46" i="5"/>
  <c r="G46" i="5"/>
  <c r="R45" i="5"/>
  <c r="Q45" i="5"/>
  <c r="P45" i="5"/>
  <c r="O45" i="5"/>
  <c r="N45" i="5"/>
  <c r="M45" i="5"/>
  <c r="L45" i="5"/>
  <c r="K45" i="5"/>
  <c r="J45" i="5"/>
  <c r="I45" i="5"/>
  <c r="H45" i="5"/>
  <c r="G45" i="5"/>
  <c r="R42" i="5"/>
  <c r="Q42" i="5"/>
  <c r="P42" i="5"/>
  <c r="O42" i="5"/>
  <c r="N42" i="5"/>
  <c r="M42" i="5"/>
  <c r="L42" i="5"/>
  <c r="K42" i="5"/>
  <c r="J42" i="5"/>
  <c r="I42" i="5"/>
  <c r="H42" i="5"/>
  <c r="G42" i="5"/>
  <c r="R39" i="5"/>
  <c r="Q39" i="5"/>
  <c r="P39" i="5"/>
  <c r="O39" i="5"/>
  <c r="N39" i="5"/>
  <c r="M39" i="5"/>
  <c r="L39" i="5"/>
  <c r="K39" i="5"/>
  <c r="J39" i="5"/>
  <c r="I39" i="5"/>
  <c r="H39" i="5"/>
  <c r="G39" i="5"/>
  <c r="R36" i="5"/>
  <c r="Q36" i="5"/>
  <c r="P36" i="5"/>
  <c r="O36" i="5"/>
  <c r="N36" i="5"/>
  <c r="M36" i="5"/>
  <c r="L36" i="5"/>
  <c r="K36" i="5"/>
  <c r="J36" i="5"/>
  <c r="I36" i="5"/>
  <c r="H36" i="5"/>
  <c r="G36" i="5"/>
  <c r="R35" i="5"/>
  <c r="Q35" i="5"/>
  <c r="P35" i="5"/>
  <c r="O35" i="5"/>
  <c r="N35" i="5"/>
  <c r="M35" i="5"/>
  <c r="L35" i="5"/>
  <c r="K35" i="5"/>
  <c r="J35" i="5"/>
  <c r="I35" i="5"/>
  <c r="H35" i="5"/>
  <c r="G35" i="5"/>
  <c r="R34" i="5"/>
  <c r="Q34" i="5"/>
  <c r="P34" i="5"/>
  <c r="O34" i="5"/>
  <c r="N34" i="5"/>
  <c r="M34" i="5"/>
  <c r="L34" i="5"/>
  <c r="K34" i="5"/>
  <c r="J34" i="5"/>
  <c r="I34" i="5"/>
  <c r="H34" i="5"/>
  <c r="G34" i="5"/>
  <c r="R32" i="5"/>
  <c r="Q32" i="5"/>
  <c r="P32" i="5"/>
  <c r="O32" i="5"/>
  <c r="N32" i="5"/>
  <c r="M32" i="5"/>
  <c r="L32" i="5"/>
  <c r="K32" i="5"/>
  <c r="J32" i="5"/>
  <c r="I32" i="5"/>
  <c r="H32" i="5"/>
  <c r="G32" i="5"/>
  <c r="R30" i="5"/>
  <c r="Q30" i="5"/>
  <c r="P30" i="5"/>
  <c r="O30" i="5"/>
  <c r="N30" i="5"/>
  <c r="M30" i="5"/>
  <c r="L30" i="5"/>
  <c r="K30" i="5"/>
  <c r="J30" i="5"/>
  <c r="I30" i="5"/>
  <c r="H30" i="5"/>
  <c r="G30" i="5"/>
  <c r="R28" i="5"/>
  <c r="Q28" i="5"/>
  <c r="P28" i="5"/>
  <c r="O28" i="5"/>
  <c r="N28" i="5"/>
  <c r="M28" i="5"/>
  <c r="L28" i="5"/>
  <c r="K28" i="5"/>
  <c r="J28" i="5"/>
  <c r="I28" i="5"/>
  <c r="H28" i="5"/>
  <c r="G28" i="5"/>
  <c r="R24" i="5"/>
  <c r="Q24" i="5"/>
  <c r="P24" i="5"/>
  <c r="O24" i="5"/>
  <c r="N24" i="5"/>
  <c r="M24" i="5"/>
  <c r="L24" i="5"/>
  <c r="K24" i="5"/>
  <c r="J24" i="5"/>
  <c r="I24" i="5"/>
  <c r="H24" i="5"/>
  <c r="G24" i="5"/>
  <c r="R22" i="5"/>
  <c r="Q22" i="5"/>
  <c r="P22" i="5"/>
  <c r="O22" i="5"/>
  <c r="N22" i="5"/>
  <c r="M22" i="5"/>
  <c r="L22" i="5"/>
  <c r="K22" i="5"/>
  <c r="J22" i="5"/>
  <c r="I22" i="5"/>
  <c r="H22" i="5"/>
  <c r="G22" i="5"/>
  <c r="R21" i="5"/>
  <c r="Q21" i="5"/>
  <c r="P21" i="5"/>
  <c r="O21" i="5"/>
  <c r="N21" i="5"/>
  <c r="M21" i="5"/>
  <c r="L21" i="5"/>
  <c r="K21" i="5"/>
  <c r="J21" i="5"/>
  <c r="I21" i="5"/>
  <c r="H21" i="5"/>
  <c r="G21" i="5"/>
  <c r="R19" i="5"/>
  <c r="Q19" i="5"/>
  <c r="P19" i="5"/>
  <c r="O19" i="5"/>
  <c r="N19" i="5"/>
  <c r="M19" i="5"/>
  <c r="L19" i="5"/>
  <c r="K19" i="5"/>
  <c r="J19" i="5"/>
  <c r="I19" i="5"/>
  <c r="H19" i="5"/>
  <c r="G19" i="5"/>
  <c r="R17" i="5"/>
  <c r="Q17" i="5"/>
  <c r="P17" i="5"/>
  <c r="O17" i="5"/>
  <c r="N17" i="5"/>
  <c r="M17" i="5"/>
  <c r="L17" i="5"/>
  <c r="K17" i="5"/>
  <c r="J17" i="5"/>
  <c r="I17" i="5"/>
  <c r="H17" i="5"/>
  <c r="G17" i="5"/>
  <c r="H14" i="5"/>
  <c r="I14" i="5"/>
  <c r="J14" i="5"/>
  <c r="K14" i="5"/>
  <c r="L14" i="5"/>
  <c r="M14" i="5"/>
  <c r="N14" i="5"/>
  <c r="O14" i="5"/>
  <c r="P14" i="5"/>
  <c r="Q14" i="5"/>
  <c r="R14" i="5"/>
  <c r="G14" i="5"/>
  <c r="F57" i="16"/>
  <c r="R56" i="16"/>
  <c r="R55" i="16" s="1"/>
  <c r="R54" i="16" s="1"/>
  <c r="Q56" i="16"/>
  <c r="Q55" i="16" s="1"/>
  <c r="Q54" i="16" s="1"/>
  <c r="P56" i="16"/>
  <c r="O56" i="16"/>
  <c r="N56" i="16"/>
  <c r="N55" i="16" s="1"/>
  <c r="N54" i="16" s="1"/>
  <c r="M56" i="16"/>
  <c r="M55" i="16" s="1"/>
  <c r="L56" i="16"/>
  <c r="L55" i="16" s="1"/>
  <c r="L54" i="16" s="1"/>
  <c r="K56" i="16"/>
  <c r="J56" i="16"/>
  <c r="J55" i="16" s="1"/>
  <c r="J54" i="16" s="1"/>
  <c r="I56" i="16"/>
  <c r="I55" i="16" s="1"/>
  <c r="H56" i="16"/>
  <c r="H55" i="16" s="1"/>
  <c r="H54" i="16" s="1"/>
  <c r="G56" i="16"/>
  <c r="F56" i="16"/>
  <c r="F55" i="16" s="1"/>
  <c r="F54" i="16" s="1"/>
  <c r="P55" i="16"/>
  <c r="O55" i="16"/>
  <c r="K55" i="16"/>
  <c r="K54" i="16" s="1"/>
  <c r="G55" i="16"/>
  <c r="G54" i="16" s="1"/>
  <c r="P54" i="16"/>
  <c r="O54" i="16"/>
  <c r="M54" i="16"/>
  <c r="I54" i="16"/>
  <c r="F53" i="16"/>
  <c r="F52" i="16"/>
  <c r="F51" i="16"/>
  <c r="F50" i="16"/>
  <c r="F49" i="16"/>
  <c r="R48" i="16"/>
  <c r="Q48" i="16"/>
  <c r="Q47" i="16" s="1"/>
  <c r="P48" i="16"/>
  <c r="P47" i="16" s="1"/>
  <c r="O48" i="16"/>
  <c r="O47" i="16" s="1"/>
  <c r="N48" i="16"/>
  <c r="M48" i="16"/>
  <c r="M47" i="16" s="1"/>
  <c r="L48" i="16"/>
  <c r="K48" i="16"/>
  <c r="K47" i="16" s="1"/>
  <c r="J48" i="16"/>
  <c r="J47" i="16" s="1"/>
  <c r="I48" i="16"/>
  <c r="I47" i="16" s="1"/>
  <c r="H48" i="16"/>
  <c r="H47" i="16" s="1"/>
  <c r="G48" i="16"/>
  <c r="G47" i="16" s="1"/>
  <c r="R47" i="16"/>
  <c r="N47" i="16"/>
  <c r="L47" i="16"/>
  <c r="F46" i="16"/>
  <c r="F45" i="16"/>
  <c r="R44" i="16"/>
  <c r="R43" i="16" s="1"/>
  <c r="Q44" i="16"/>
  <c r="Q43" i="16" s="1"/>
  <c r="P44" i="16"/>
  <c r="P43" i="16" s="1"/>
  <c r="O44" i="16"/>
  <c r="N44" i="16"/>
  <c r="N43" i="16" s="1"/>
  <c r="M44" i="16"/>
  <c r="M43" i="16" s="1"/>
  <c r="L44" i="16"/>
  <c r="L43" i="16" s="1"/>
  <c r="K44" i="16"/>
  <c r="K43" i="16" s="1"/>
  <c r="J44" i="16"/>
  <c r="J43" i="16" s="1"/>
  <c r="I44" i="16"/>
  <c r="I43" i="16" s="1"/>
  <c r="H44" i="16"/>
  <c r="G44" i="16"/>
  <c r="G43" i="16" s="1"/>
  <c r="O43" i="16"/>
  <c r="H43" i="16"/>
  <c r="F42" i="16"/>
  <c r="F41" i="16" s="1"/>
  <c r="F40" i="16" s="1"/>
  <c r="R41" i="16"/>
  <c r="R40" i="16" s="1"/>
  <c r="Q41" i="16"/>
  <c r="P41" i="16"/>
  <c r="P40" i="16" s="1"/>
  <c r="O41" i="16"/>
  <c r="O40" i="16" s="1"/>
  <c r="N41" i="16"/>
  <c r="N40" i="16" s="1"/>
  <c r="M41" i="16"/>
  <c r="L41" i="16"/>
  <c r="L40" i="16" s="1"/>
  <c r="K41" i="16"/>
  <c r="K40" i="16" s="1"/>
  <c r="J41" i="16"/>
  <c r="J40" i="16" s="1"/>
  <c r="I41" i="16"/>
  <c r="I40" i="16" s="1"/>
  <c r="H41" i="16"/>
  <c r="H40" i="16" s="1"/>
  <c r="G41" i="16"/>
  <c r="G40" i="16" s="1"/>
  <c r="Q40" i="16"/>
  <c r="M40" i="16"/>
  <c r="F39" i="16"/>
  <c r="F38" i="16" s="1"/>
  <c r="F37" i="16" s="1"/>
  <c r="R38" i="16"/>
  <c r="Q38" i="16"/>
  <c r="Q37" i="16" s="1"/>
  <c r="P38" i="16"/>
  <c r="P37" i="16" s="1"/>
  <c r="O38" i="16"/>
  <c r="O37" i="16" s="1"/>
  <c r="N38" i="16"/>
  <c r="N37" i="16" s="1"/>
  <c r="M38" i="16"/>
  <c r="M37" i="16" s="1"/>
  <c r="L38" i="16"/>
  <c r="L37" i="16" s="1"/>
  <c r="K38" i="16"/>
  <c r="K37" i="16" s="1"/>
  <c r="J38" i="16"/>
  <c r="J37" i="16" s="1"/>
  <c r="I38" i="16"/>
  <c r="I37" i="16" s="1"/>
  <c r="H38" i="16"/>
  <c r="G38" i="16"/>
  <c r="G37" i="16" s="1"/>
  <c r="R37" i="16"/>
  <c r="H37" i="16"/>
  <c r="F36" i="16"/>
  <c r="F35" i="16"/>
  <c r="F34" i="16"/>
  <c r="R33" i="16"/>
  <c r="Q33" i="16"/>
  <c r="P33" i="16"/>
  <c r="O33" i="16"/>
  <c r="N33" i="16"/>
  <c r="M33" i="16"/>
  <c r="L33" i="16"/>
  <c r="K33" i="16"/>
  <c r="J33" i="16"/>
  <c r="I33" i="16"/>
  <c r="H33" i="16"/>
  <c r="G33" i="16"/>
  <c r="F32" i="16"/>
  <c r="F31" i="16" s="1"/>
  <c r="R31" i="16"/>
  <c r="Q31" i="16"/>
  <c r="P31" i="16"/>
  <c r="O31" i="16"/>
  <c r="N31" i="16"/>
  <c r="M31" i="16"/>
  <c r="L31" i="16"/>
  <c r="K31" i="16"/>
  <c r="J31" i="16"/>
  <c r="I31" i="16"/>
  <c r="H31" i="16"/>
  <c r="G31" i="16"/>
  <c r="F30" i="16"/>
  <c r="F29" i="16" s="1"/>
  <c r="R29" i="16"/>
  <c r="Q29" i="16"/>
  <c r="P29" i="16"/>
  <c r="O29" i="16"/>
  <c r="N29" i="16"/>
  <c r="M29" i="16"/>
  <c r="L29" i="16"/>
  <c r="K29" i="16"/>
  <c r="J29" i="16"/>
  <c r="I29" i="16"/>
  <c r="H29" i="16"/>
  <c r="G29" i="16"/>
  <c r="F28" i="16"/>
  <c r="F27" i="16" s="1"/>
  <c r="R27" i="16"/>
  <c r="Q27" i="16"/>
  <c r="P27" i="16"/>
  <c r="O27" i="16"/>
  <c r="N27" i="16"/>
  <c r="M27" i="16"/>
  <c r="L27" i="16"/>
  <c r="K27" i="16"/>
  <c r="J27" i="16"/>
  <c r="I27" i="16"/>
  <c r="I26" i="16" s="1"/>
  <c r="H27" i="16"/>
  <c r="G27" i="16"/>
  <c r="F24" i="16"/>
  <c r="R23" i="16"/>
  <c r="Q23" i="16"/>
  <c r="P23" i="16"/>
  <c r="O23" i="16"/>
  <c r="N23" i="16"/>
  <c r="M23" i="16"/>
  <c r="L23" i="16"/>
  <c r="K23" i="16"/>
  <c r="J23" i="16"/>
  <c r="I23" i="16"/>
  <c r="H23" i="16"/>
  <c r="G23" i="16"/>
  <c r="F22" i="16"/>
  <c r="F21" i="16"/>
  <c r="R20" i="16"/>
  <c r="Q20" i="16"/>
  <c r="P20" i="16"/>
  <c r="O20" i="16"/>
  <c r="N20" i="16"/>
  <c r="M20" i="16"/>
  <c r="L20" i="16"/>
  <c r="K20" i="16"/>
  <c r="J20" i="16"/>
  <c r="I20" i="16"/>
  <c r="H20" i="16"/>
  <c r="G20" i="16"/>
  <c r="F19" i="16"/>
  <c r="F18" i="16" s="1"/>
  <c r="R18" i="16"/>
  <c r="Q18" i="16"/>
  <c r="P18" i="16"/>
  <c r="O18" i="16"/>
  <c r="N18" i="16"/>
  <c r="M18" i="16"/>
  <c r="L18" i="16"/>
  <c r="K18" i="16"/>
  <c r="J18" i="16"/>
  <c r="I18" i="16"/>
  <c r="H18" i="16"/>
  <c r="G18" i="16"/>
  <c r="F17" i="16"/>
  <c r="F16" i="16" s="1"/>
  <c r="R16" i="16"/>
  <c r="Q16" i="16"/>
  <c r="P16" i="16"/>
  <c r="O16" i="16"/>
  <c r="N16" i="16"/>
  <c r="M16" i="16"/>
  <c r="L16" i="16"/>
  <c r="K16" i="16"/>
  <c r="J16" i="16"/>
  <c r="I16" i="16"/>
  <c r="H16" i="16"/>
  <c r="G16" i="16"/>
  <c r="F14" i="16"/>
  <c r="F13" i="16" s="1"/>
  <c r="F12" i="16" s="1"/>
  <c r="R13" i="16"/>
  <c r="R12" i="16" s="1"/>
  <c r="Q13" i="16"/>
  <c r="P13" i="16"/>
  <c r="P12" i="16" s="1"/>
  <c r="O13" i="16"/>
  <c r="O12" i="16" s="1"/>
  <c r="N13" i="16"/>
  <c r="N12" i="16" s="1"/>
  <c r="M13" i="16"/>
  <c r="M12" i="16" s="1"/>
  <c r="L13" i="16"/>
  <c r="L12" i="16" s="1"/>
  <c r="K13" i="16"/>
  <c r="K12" i="16" s="1"/>
  <c r="J13" i="16"/>
  <c r="J12" i="16" s="1"/>
  <c r="I13" i="16"/>
  <c r="H13" i="16"/>
  <c r="H12" i="16" s="1"/>
  <c r="G13" i="16"/>
  <c r="G12" i="16" s="1"/>
  <c r="Q12" i="16"/>
  <c r="I12" i="16"/>
  <c r="F57" i="15"/>
  <c r="F56" i="15" s="1"/>
  <c r="F55" i="15" s="1"/>
  <c r="F54" i="15" s="1"/>
  <c r="R56" i="15"/>
  <c r="R55" i="15" s="1"/>
  <c r="R54" i="15" s="1"/>
  <c r="Q56" i="15"/>
  <c r="Q55" i="15" s="1"/>
  <c r="Q54" i="15" s="1"/>
  <c r="P56" i="15"/>
  <c r="P55" i="15" s="1"/>
  <c r="P54" i="15" s="1"/>
  <c r="O56" i="15"/>
  <c r="N56" i="15"/>
  <c r="M56" i="15"/>
  <c r="M55" i="15" s="1"/>
  <c r="L56" i="15"/>
  <c r="L55" i="15" s="1"/>
  <c r="L54" i="15" s="1"/>
  <c r="K56" i="15"/>
  <c r="K55" i="15" s="1"/>
  <c r="K54" i="15" s="1"/>
  <c r="J56" i="15"/>
  <c r="J55" i="15" s="1"/>
  <c r="J54" i="15" s="1"/>
  <c r="I56" i="15"/>
  <c r="I55" i="15" s="1"/>
  <c r="H56" i="15"/>
  <c r="G56" i="15"/>
  <c r="G55" i="15" s="1"/>
  <c r="G54" i="15" s="1"/>
  <c r="O55" i="15"/>
  <c r="O54" i="15" s="1"/>
  <c r="N55" i="15"/>
  <c r="N54" i="15" s="1"/>
  <c r="H55" i="15"/>
  <c r="M54" i="15"/>
  <c r="I54" i="15"/>
  <c r="H54" i="15"/>
  <c r="F53" i="15"/>
  <c r="F52" i="15"/>
  <c r="F51" i="15"/>
  <c r="F48" i="15" s="1"/>
  <c r="F47" i="15" s="1"/>
  <c r="F50" i="15"/>
  <c r="F49" i="15"/>
  <c r="R48" i="15"/>
  <c r="Q48" i="15"/>
  <c r="Q47" i="15" s="1"/>
  <c r="P48" i="15"/>
  <c r="O48" i="15"/>
  <c r="O47" i="15" s="1"/>
  <c r="N48" i="15"/>
  <c r="M48" i="15"/>
  <c r="M47" i="15" s="1"/>
  <c r="L48" i="15"/>
  <c r="L47" i="15" s="1"/>
  <c r="K48" i="15"/>
  <c r="K47" i="15" s="1"/>
  <c r="J48" i="15"/>
  <c r="J47" i="15" s="1"/>
  <c r="I48" i="15"/>
  <c r="I47" i="15" s="1"/>
  <c r="H48" i="15"/>
  <c r="G48" i="15"/>
  <c r="G47" i="15" s="1"/>
  <c r="R47" i="15"/>
  <c r="P47" i="15"/>
  <c r="N47" i="15"/>
  <c r="H47" i="15"/>
  <c r="F45" i="15"/>
  <c r="R44" i="15"/>
  <c r="R43" i="15" s="1"/>
  <c r="Q44" i="15"/>
  <c r="Q43" i="15" s="1"/>
  <c r="P44" i="15"/>
  <c r="P43" i="15" s="1"/>
  <c r="O44" i="15"/>
  <c r="N44" i="15"/>
  <c r="N43" i="15" s="1"/>
  <c r="M44" i="15"/>
  <c r="L44" i="15"/>
  <c r="L43" i="15" s="1"/>
  <c r="K44" i="15"/>
  <c r="K43" i="15" s="1"/>
  <c r="J44" i="15"/>
  <c r="J43" i="15" s="1"/>
  <c r="I44" i="15"/>
  <c r="I43" i="15" s="1"/>
  <c r="H44" i="15"/>
  <c r="H43" i="15" s="1"/>
  <c r="G44" i="15"/>
  <c r="G43" i="15" s="1"/>
  <c r="F44" i="15"/>
  <c r="F43" i="15" s="1"/>
  <c r="O43" i="15"/>
  <c r="M43" i="15"/>
  <c r="F42" i="15"/>
  <c r="F41" i="15" s="1"/>
  <c r="R41" i="15"/>
  <c r="Q41" i="15"/>
  <c r="P41" i="15"/>
  <c r="O41" i="15"/>
  <c r="O40" i="15" s="1"/>
  <c r="N41" i="15"/>
  <c r="M41" i="15"/>
  <c r="M40" i="15" s="1"/>
  <c r="L41" i="15"/>
  <c r="L40" i="15" s="1"/>
  <c r="K41" i="15"/>
  <c r="K40" i="15" s="1"/>
  <c r="J41" i="15"/>
  <c r="J40" i="15" s="1"/>
  <c r="I41" i="15"/>
  <c r="I40" i="15" s="1"/>
  <c r="H41" i="15"/>
  <c r="G41" i="15"/>
  <c r="G40" i="15" s="1"/>
  <c r="R40" i="15"/>
  <c r="Q40" i="15"/>
  <c r="P40" i="15"/>
  <c r="N40" i="15"/>
  <c r="H40" i="15"/>
  <c r="F40" i="15"/>
  <c r="F39" i="15"/>
  <c r="F38" i="15" s="1"/>
  <c r="F37" i="15" s="1"/>
  <c r="R38" i="15"/>
  <c r="Q38" i="15"/>
  <c r="Q37" i="15" s="1"/>
  <c r="P38" i="15"/>
  <c r="P37" i="15" s="1"/>
  <c r="O38" i="15"/>
  <c r="O37" i="15" s="1"/>
  <c r="N38" i="15"/>
  <c r="N37" i="15" s="1"/>
  <c r="M38" i="15"/>
  <c r="M37" i="15" s="1"/>
  <c r="L38" i="15"/>
  <c r="L37" i="15" s="1"/>
  <c r="K38" i="15"/>
  <c r="K37" i="15" s="1"/>
  <c r="J38" i="15"/>
  <c r="I38" i="15"/>
  <c r="H38" i="15"/>
  <c r="H37" i="15" s="1"/>
  <c r="G38" i="15"/>
  <c r="G37" i="15" s="1"/>
  <c r="R37" i="15"/>
  <c r="J37" i="15"/>
  <c r="I37" i="15"/>
  <c r="F36" i="15"/>
  <c r="F35" i="15"/>
  <c r="F34" i="15"/>
  <c r="R33" i="15"/>
  <c r="Q33" i="15"/>
  <c r="P33" i="15"/>
  <c r="O33" i="15"/>
  <c r="N33" i="15"/>
  <c r="M33" i="15"/>
  <c r="L33" i="15"/>
  <c r="K33" i="15"/>
  <c r="J33" i="15"/>
  <c r="I33" i="15"/>
  <c r="H33" i="15"/>
  <c r="G33" i="15"/>
  <c r="F32" i="15"/>
  <c r="F31" i="15" s="1"/>
  <c r="R31" i="15"/>
  <c r="Q31" i="15"/>
  <c r="P31" i="15"/>
  <c r="O31" i="15"/>
  <c r="N31" i="15"/>
  <c r="M31" i="15"/>
  <c r="L31" i="15"/>
  <c r="K31" i="15"/>
  <c r="J31" i="15"/>
  <c r="I31" i="15"/>
  <c r="H31" i="15"/>
  <c r="G31" i="15"/>
  <c r="F30" i="15"/>
  <c r="F29" i="15" s="1"/>
  <c r="R29" i="15"/>
  <c r="Q29" i="15"/>
  <c r="P29" i="15"/>
  <c r="O29" i="15"/>
  <c r="N29" i="15"/>
  <c r="M29" i="15"/>
  <c r="L29" i="15"/>
  <c r="K29" i="15"/>
  <c r="J29" i="15"/>
  <c r="I29" i="15"/>
  <c r="H29" i="15"/>
  <c r="G29" i="15"/>
  <c r="F28" i="15"/>
  <c r="F27" i="15" s="1"/>
  <c r="R27" i="15"/>
  <c r="Q27" i="15"/>
  <c r="P27" i="15"/>
  <c r="O27" i="15"/>
  <c r="N27" i="15"/>
  <c r="M27" i="15"/>
  <c r="L27" i="15"/>
  <c r="K27" i="15"/>
  <c r="J27" i="15"/>
  <c r="I27" i="15"/>
  <c r="H27" i="15"/>
  <c r="G27" i="15"/>
  <c r="F24" i="15"/>
  <c r="R23" i="15"/>
  <c r="Q23" i="15"/>
  <c r="P23" i="15"/>
  <c r="O23" i="15"/>
  <c r="N23" i="15"/>
  <c r="M23" i="15"/>
  <c r="L23" i="15"/>
  <c r="K23" i="15"/>
  <c r="J23" i="15"/>
  <c r="I23" i="15"/>
  <c r="H23" i="15"/>
  <c r="G23" i="15"/>
  <c r="F22" i="15"/>
  <c r="F20" i="15" s="1"/>
  <c r="F21" i="15"/>
  <c r="R20" i="15"/>
  <c r="Q20" i="15"/>
  <c r="P20" i="15"/>
  <c r="O20" i="15"/>
  <c r="N20" i="15"/>
  <c r="M20" i="15"/>
  <c r="L20" i="15"/>
  <c r="K20" i="15"/>
  <c r="J20" i="15"/>
  <c r="I20" i="15"/>
  <c r="H20" i="15"/>
  <c r="G20" i="15"/>
  <c r="F19" i="15"/>
  <c r="F18" i="15" s="1"/>
  <c r="R18" i="15"/>
  <c r="Q18" i="15"/>
  <c r="P18" i="15"/>
  <c r="O18" i="15"/>
  <c r="O15" i="15" s="1"/>
  <c r="N18" i="15"/>
  <c r="M18" i="15"/>
  <c r="L18" i="15"/>
  <c r="K18" i="15"/>
  <c r="J18" i="15"/>
  <c r="I18" i="15"/>
  <c r="H18" i="15"/>
  <c r="G18" i="15"/>
  <c r="G15" i="15" s="1"/>
  <c r="F17" i="15"/>
  <c r="R16" i="15"/>
  <c r="Q16" i="15"/>
  <c r="P16" i="15"/>
  <c r="P15" i="15" s="1"/>
  <c r="O16" i="15"/>
  <c r="N16" i="15"/>
  <c r="N15" i="15" s="1"/>
  <c r="M16" i="15"/>
  <c r="L16" i="15"/>
  <c r="K16" i="15"/>
  <c r="J16" i="15"/>
  <c r="I16" i="15"/>
  <c r="H16" i="15"/>
  <c r="G16" i="15"/>
  <c r="F14" i="15"/>
  <c r="R13" i="15"/>
  <c r="R12" i="15" s="1"/>
  <c r="Q13" i="15"/>
  <c r="P13" i="15"/>
  <c r="P12" i="15" s="1"/>
  <c r="O13" i="15"/>
  <c r="N13" i="15"/>
  <c r="N12" i="15" s="1"/>
  <c r="M13" i="15"/>
  <c r="L13" i="15"/>
  <c r="L12" i="15" s="1"/>
  <c r="K13" i="15"/>
  <c r="J13" i="15"/>
  <c r="J12" i="15" s="1"/>
  <c r="I13" i="15"/>
  <c r="I12" i="15" s="1"/>
  <c r="H13" i="15"/>
  <c r="H12" i="15" s="1"/>
  <c r="G13" i="15"/>
  <c r="G12" i="15" s="1"/>
  <c r="F13" i="15"/>
  <c r="F12" i="15" s="1"/>
  <c r="Q12" i="15"/>
  <c r="O12" i="15"/>
  <c r="M12" i="15"/>
  <c r="K12" i="15"/>
  <c r="F57" i="14"/>
  <c r="F56" i="14" s="1"/>
  <c r="F55" i="14" s="1"/>
  <c r="F54" i="14" s="1"/>
  <c r="R56" i="14"/>
  <c r="R55" i="14" s="1"/>
  <c r="R54" i="14" s="1"/>
  <c r="Q56" i="14"/>
  <c r="P56" i="14"/>
  <c r="P55" i="14" s="1"/>
  <c r="P54" i="14" s="1"/>
  <c r="O56" i="14"/>
  <c r="N56" i="14"/>
  <c r="N55" i="14" s="1"/>
  <c r="N54" i="14" s="1"/>
  <c r="M56" i="14"/>
  <c r="M55" i="14" s="1"/>
  <c r="M54" i="14" s="1"/>
  <c r="L56" i="14"/>
  <c r="L55" i="14" s="1"/>
  <c r="L54" i="14" s="1"/>
  <c r="K56" i="14"/>
  <c r="K55" i="14" s="1"/>
  <c r="K54" i="14" s="1"/>
  <c r="J56" i="14"/>
  <c r="J55" i="14" s="1"/>
  <c r="J54" i="14" s="1"/>
  <c r="I56" i="14"/>
  <c r="I55" i="14" s="1"/>
  <c r="I54" i="14" s="1"/>
  <c r="H56" i="14"/>
  <c r="H55" i="14" s="1"/>
  <c r="H54" i="14" s="1"/>
  <c r="G56" i="14"/>
  <c r="Q55" i="14"/>
  <c r="Q54" i="14" s="1"/>
  <c r="O55" i="14"/>
  <c r="O54" i="14" s="1"/>
  <c r="G55" i="14"/>
  <c r="G54" i="14" s="1"/>
  <c r="F53" i="14"/>
  <c r="F52" i="14"/>
  <c r="F51" i="14"/>
  <c r="F50" i="14"/>
  <c r="F49" i="14"/>
  <c r="R48" i="14"/>
  <c r="R47" i="14" s="1"/>
  <c r="Q48" i="14"/>
  <c r="P48" i="14"/>
  <c r="P47" i="14" s="1"/>
  <c r="O48" i="14"/>
  <c r="O47" i="14" s="1"/>
  <c r="N48" i="14"/>
  <c r="N47" i="14" s="1"/>
  <c r="M48" i="14"/>
  <c r="L48" i="14"/>
  <c r="L47" i="14" s="1"/>
  <c r="K48" i="14"/>
  <c r="K47" i="14" s="1"/>
  <c r="J48" i="14"/>
  <c r="J47" i="14" s="1"/>
  <c r="I48" i="14"/>
  <c r="H48" i="14"/>
  <c r="H47" i="14" s="1"/>
  <c r="G48" i="14"/>
  <c r="G47" i="14" s="1"/>
  <c r="Q47" i="14"/>
  <c r="M47" i="14"/>
  <c r="I47" i="14"/>
  <c r="F46" i="14"/>
  <c r="F45" i="14"/>
  <c r="R44" i="14"/>
  <c r="Q44" i="14"/>
  <c r="P44" i="14"/>
  <c r="O44" i="14"/>
  <c r="O43" i="14" s="1"/>
  <c r="N44" i="14"/>
  <c r="M44" i="14"/>
  <c r="M43" i="14" s="1"/>
  <c r="L44" i="14"/>
  <c r="L43" i="14" s="1"/>
  <c r="K44" i="14"/>
  <c r="K43" i="14" s="1"/>
  <c r="J44" i="14"/>
  <c r="J43" i="14" s="1"/>
  <c r="I44" i="14"/>
  <c r="I43" i="14" s="1"/>
  <c r="H44" i="14"/>
  <c r="H43" i="14" s="1"/>
  <c r="G44" i="14"/>
  <c r="G43" i="14" s="1"/>
  <c r="R43" i="14"/>
  <c r="Q43" i="14"/>
  <c r="P43" i="14"/>
  <c r="N43" i="14"/>
  <c r="F42" i="14"/>
  <c r="F41" i="14" s="1"/>
  <c r="F40" i="14" s="1"/>
  <c r="R41" i="14"/>
  <c r="Q41" i="14"/>
  <c r="Q40" i="14" s="1"/>
  <c r="P41" i="14"/>
  <c r="O41" i="14"/>
  <c r="O40" i="14" s="1"/>
  <c r="N41" i="14"/>
  <c r="M41" i="14"/>
  <c r="M40" i="14" s="1"/>
  <c r="L41" i="14"/>
  <c r="L40" i="14" s="1"/>
  <c r="K41" i="14"/>
  <c r="K40" i="14" s="1"/>
  <c r="J41" i="14"/>
  <c r="I41" i="14"/>
  <c r="I40" i="14" s="1"/>
  <c r="H41" i="14"/>
  <c r="G41" i="14"/>
  <c r="G40" i="14" s="1"/>
  <c r="R40" i="14"/>
  <c r="P40" i="14"/>
  <c r="N40" i="14"/>
  <c r="J40" i="14"/>
  <c r="H40" i="14"/>
  <c r="F39" i="14"/>
  <c r="F38" i="14" s="1"/>
  <c r="F37" i="14" s="1"/>
  <c r="R38" i="14"/>
  <c r="R37" i="14" s="1"/>
  <c r="Q38" i="14"/>
  <c r="Q37" i="14" s="1"/>
  <c r="P38" i="14"/>
  <c r="P37" i="14" s="1"/>
  <c r="O38" i="14"/>
  <c r="N38" i="14"/>
  <c r="N37" i="14" s="1"/>
  <c r="M38" i="14"/>
  <c r="M37" i="14" s="1"/>
  <c r="L38" i="14"/>
  <c r="L37" i="14" s="1"/>
  <c r="K38" i="14"/>
  <c r="K37" i="14" s="1"/>
  <c r="J38" i="14"/>
  <c r="J37" i="14" s="1"/>
  <c r="I38" i="14"/>
  <c r="I37" i="14" s="1"/>
  <c r="H38" i="14"/>
  <c r="H37" i="14" s="1"/>
  <c r="G38" i="14"/>
  <c r="G37" i="14" s="1"/>
  <c r="O37" i="14"/>
  <c r="F36" i="14"/>
  <c r="F35" i="14"/>
  <c r="F34" i="14"/>
  <c r="R33" i="14"/>
  <c r="Q33" i="14"/>
  <c r="P33" i="14"/>
  <c r="O33" i="14"/>
  <c r="N33" i="14"/>
  <c r="M33" i="14"/>
  <c r="L33" i="14"/>
  <c r="K33" i="14"/>
  <c r="J33" i="14"/>
  <c r="I33" i="14"/>
  <c r="H33" i="14"/>
  <c r="G33" i="14"/>
  <c r="F32" i="14"/>
  <c r="F31" i="14" s="1"/>
  <c r="R31" i="14"/>
  <c r="Q31" i="14"/>
  <c r="P31" i="14"/>
  <c r="O31" i="14"/>
  <c r="N31" i="14"/>
  <c r="M31" i="14"/>
  <c r="L31" i="14"/>
  <c r="K31" i="14"/>
  <c r="J31" i="14"/>
  <c r="I31" i="14"/>
  <c r="H31" i="14"/>
  <c r="G31" i="14"/>
  <c r="F30" i="14"/>
  <c r="F29" i="14" s="1"/>
  <c r="R29" i="14"/>
  <c r="Q29" i="14"/>
  <c r="P29" i="14"/>
  <c r="P26" i="14" s="1"/>
  <c r="O29" i="14"/>
  <c r="N29" i="14"/>
  <c r="M29" i="14"/>
  <c r="L29" i="14"/>
  <c r="K29" i="14"/>
  <c r="J29" i="14"/>
  <c r="I29" i="14"/>
  <c r="H29" i="14"/>
  <c r="G29" i="14"/>
  <c r="F28" i="14"/>
  <c r="F27" i="14" s="1"/>
  <c r="R27" i="14"/>
  <c r="Q27" i="14"/>
  <c r="P27" i="14"/>
  <c r="O27" i="14"/>
  <c r="N27" i="14"/>
  <c r="M27" i="14"/>
  <c r="L27" i="14"/>
  <c r="K27" i="14"/>
  <c r="J27" i="14"/>
  <c r="I27" i="14"/>
  <c r="H27" i="14"/>
  <c r="G27" i="14"/>
  <c r="J26" i="14"/>
  <c r="F24" i="14"/>
  <c r="R23" i="14"/>
  <c r="Q23" i="14"/>
  <c r="P23" i="14"/>
  <c r="O23" i="14"/>
  <c r="N23" i="14"/>
  <c r="M23" i="14"/>
  <c r="L23" i="14"/>
  <c r="K23" i="14"/>
  <c r="J23" i="14"/>
  <c r="I23" i="14"/>
  <c r="H23" i="14"/>
  <c r="G23" i="14"/>
  <c r="F22" i="14"/>
  <c r="F21" i="14"/>
  <c r="R20" i="14"/>
  <c r="Q20" i="14"/>
  <c r="P20" i="14"/>
  <c r="O20" i="14"/>
  <c r="N20" i="14"/>
  <c r="M20" i="14"/>
  <c r="L20" i="14"/>
  <c r="K20" i="14"/>
  <c r="J20" i="14"/>
  <c r="I20" i="14"/>
  <c r="H20" i="14"/>
  <c r="G20" i="14"/>
  <c r="F20" i="14"/>
  <c r="F19" i="14"/>
  <c r="F18" i="14" s="1"/>
  <c r="R18" i="14"/>
  <c r="Q18" i="14"/>
  <c r="Q15" i="14" s="1"/>
  <c r="P18" i="14"/>
  <c r="O18" i="14"/>
  <c r="N18" i="14"/>
  <c r="M18" i="14"/>
  <c r="L18" i="14"/>
  <c r="K18" i="14"/>
  <c r="J18" i="14"/>
  <c r="I18" i="14"/>
  <c r="H18" i="14"/>
  <c r="H15" i="14" s="1"/>
  <c r="G18" i="14"/>
  <c r="F17" i="14"/>
  <c r="F16" i="14" s="1"/>
  <c r="R16" i="14"/>
  <c r="Q16" i="14"/>
  <c r="P16" i="14"/>
  <c r="O16" i="14"/>
  <c r="O15" i="14" s="1"/>
  <c r="N16" i="14"/>
  <c r="M16" i="14"/>
  <c r="M15" i="14" s="1"/>
  <c r="L16" i="14"/>
  <c r="K16" i="14"/>
  <c r="K15" i="14" s="1"/>
  <c r="J16" i="14"/>
  <c r="I16" i="14"/>
  <c r="H16" i="14"/>
  <c r="G16" i="14"/>
  <c r="G15" i="14" s="1"/>
  <c r="F14" i="14"/>
  <c r="F13" i="14" s="1"/>
  <c r="F12" i="14" s="1"/>
  <c r="R13" i="14"/>
  <c r="Q13" i="14"/>
  <c r="Q12" i="14" s="1"/>
  <c r="P13" i="14"/>
  <c r="O13" i="14"/>
  <c r="O12" i="14" s="1"/>
  <c r="N13" i="14"/>
  <c r="N12" i="14" s="1"/>
  <c r="M13" i="14"/>
  <c r="M12" i="14" s="1"/>
  <c r="L13" i="14"/>
  <c r="L12" i="14" s="1"/>
  <c r="K13" i="14"/>
  <c r="K12" i="14" s="1"/>
  <c r="J13" i="14"/>
  <c r="J12" i="14" s="1"/>
  <c r="I13" i="14"/>
  <c r="I12" i="14" s="1"/>
  <c r="H13" i="14"/>
  <c r="G13" i="14"/>
  <c r="G12" i="14" s="1"/>
  <c r="G11" i="14" s="1"/>
  <c r="R12" i="14"/>
  <c r="P12" i="14"/>
  <c r="H12" i="14"/>
  <c r="F57" i="13"/>
  <c r="F56" i="13" s="1"/>
  <c r="F55" i="13" s="1"/>
  <c r="F54" i="13" s="1"/>
  <c r="R56" i="13"/>
  <c r="R55" i="13" s="1"/>
  <c r="R54" i="13" s="1"/>
  <c r="Q56" i="13"/>
  <c r="P56" i="13"/>
  <c r="P55" i="13" s="1"/>
  <c r="P54" i="13" s="1"/>
  <c r="O56" i="13"/>
  <c r="N56" i="13"/>
  <c r="N55" i="13" s="1"/>
  <c r="N54" i="13" s="1"/>
  <c r="M56" i="13"/>
  <c r="M55" i="13" s="1"/>
  <c r="M54" i="13" s="1"/>
  <c r="L56" i="13"/>
  <c r="L55" i="13" s="1"/>
  <c r="L54" i="13" s="1"/>
  <c r="K56" i="13"/>
  <c r="K55" i="13" s="1"/>
  <c r="K54" i="13" s="1"/>
  <c r="J56" i="13"/>
  <c r="J55" i="13" s="1"/>
  <c r="J54" i="13" s="1"/>
  <c r="I56" i="13"/>
  <c r="I55" i="13" s="1"/>
  <c r="I54" i="13" s="1"/>
  <c r="H56" i="13"/>
  <c r="H55" i="13" s="1"/>
  <c r="H54" i="13" s="1"/>
  <c r="G56" i="13"/>
  <c r="Q55" i="13"/>
  <c r="Q54" i="13" s="1"/>
  <c r="O55" i="13"/>
  <c r="O54" i="13" s="1"/>
  <c r="G55" i="13"/>
  <c r="G54" i="13" s="1"/>
  <c r="F53" i="13"/>
  <c r="F52" i="13"/>
  <c r="F51" i="13"/>
  <c r="F50" i="13"/>
  <c r="F49" i="13"/>
  <c r="R48" i="13"/>
  <c r="R47" i="13" s="1"/>
  <c r="Q48" i="13"/>
  <c r="P48" i="13"/>
  <c r="P47" i="13" s="1"/>
  <c r="O48" i="13"/>
  <c r="O47" i="13" s="1"/>
  <c r="N48" i="13"/>
  <c r="N47" i="13" s="1"/>
  <c r="M48" i="13"/>
  <c r="L48" i="13"/>
  <c r="L47" i="13" s="1"/>
  <c r="K48" i="13"/>
  <c r="J48" i="13"/>
  <c r="J47" i="13" s="1"/>
  <c r="I48" i="13"/>
  <c r="H48" i="13"/>
  <c r="H47" i="13" s="1"/>
  <c r="G48" i="13"/>
  <c r="G47" i="13" s="1"/>
  <c r="Q47" i="13"/>
  <c r="M47" i="13"/>
  <c r="K47" i="13"/>
  <c r="I47" i="13"/>
  <c r="F46" i="13"/>
  <c r="F44" i="13" s="1"/>
  <c r="F43" i="13" s="1"/>
  <c r="F45" i="13"/>
  <c r="R44" i="13"/>
  <c r="R43" i="13" s="1"/>
  <c r="Q44" i="13"/>
  <c r="Q43" i="13" s="1"/>
  <c r="P44" i="13"/>
  <c r="O44" i="13"/>
  <c r="N44" i="13"/>
  <c r="M44" i="13"/>
  <c r="L44" i="13"/>
  <c r="K44" i="13"/>
  <c r="J44" i="13"/>
  <c r="I44" i="13"/>
  <c r="H44" i="13"/>
  <c r="H43" i="13" s="1"/>
  <c r="G44" i="13"/>
  <c r="G43" i="13"/>
  <c r="F42" i="13"/>
  <c r="F41" i="13" s="1"/>
  <c r="F40" i="13" s="1"/>
  <c r="R41" i="13"/>
  <c r="Q41" i="13"/>
  <c r="P41" i="13"/>
  <c r="O41" i="13"/>
  <c r="O40" i="13" s="1"/>
  <c r="N41" i="13"/>
  <c r="M41" i="13"/>
  <c r="M40" i="13" s="1"/>
  <c r="L41" i="13"/>
  <c r="L40" i="13" s="1"/>
  <c r="K41" i="13"/>
  <c r="K40" i="13" s="1"/>
  <c r="J41" i="13"/>
  <c r="J40" i="13" s="1"/>
  <c r="I41" i="13"/>
  <c r="H41" i="13"/>
  <c r="H40" i="13" s="1"/>
  <c r="G41" i="13"/>
  <c r="G40" i="13" s="1"/>
  <c r="R40" i="13"/>
  <c r="Q40" i="13"/>
  <c r="P40" i="13"/>
  <c r="N40" i="13"/>
  <c r="I40" i="13"/>
  <c r="F39" i="13"/>
  <c r="F38" i="13" s="1"/>
  <c r="F37" i="13" s="1"/>
  <c r="R38" i="13"/>
  <c r="Q38" i="13"/>
  <c r="P38" i="13"/>
  <c r="O38" i="13"/>
  <c r="N38" i="13"/>
  <c r="M38" i="13"/>
  <c r="L38" i="13"/>
  <c r="K38" i="13"/>
  <c r="J38" i="13"/>
  <c r="I38" i="13"/>
  <c r="H38" i="13"/>
  <c r="G38" i="13"/>
  <c r="R37" i="13"/>
  <c r="Q37" i="13"/>
  <c r="P37" i="13"/>
  <c r="O37" i="13"/>
  <c r="N37" i="13"/>
  <c r="M37" i="13"/>
  <c r="L37" i="13"/>
  <c r="K37" i="13"/>
  <c r="J37" i="13"/>
  <c r="I37" i="13"/>
  <c r="H37" i="13"/>
  <c r="G37" i="13"/>
  <c r="F36" i="13"/>
  <c r="F35" i="13"/>
  <c r="F34" i="13"/>
  <c r="R33" i="13"/>
  <c r="Q33" i="13"/>
  <c r="P33" i="13"/>
  <c r="O33" i="13"/>
  <c r="N33" i="13"/>
  <c r="M33" i="13"/>
  <c r="L33" i="13"/>
  <c r="K33" i="13"/>
  <c r="J33" i="13"/>
  <c r="I33" i="13"/>
  <c r="H33" i="13"/>
  <c r="G33" i="13"/>
  <c r="F32" i="13"/>
  <c r="F31" i="13" s="1"/>
  <c r="R31" i="13"/>
  <c r="Q31" i="13"/>
  <c r="P31" i="13"/>
  <c r="O31" i="13"/>
  <c r="N31" i="13"/>
  <c r="M31" i="13"/>
  <c r="L31" i="13"/>
  <c r="K31" i="13"/>
  <c r="J31" i="13"/>
  <c r="I31" i="13"/>
  <c r="H31" i="13"/>
  <c r="G31" i="13"/>
  <c r="F30" i="13"/>
  <c r="R29" i="13"/>
  <c r="R26" i="13" s="1"/>
  <c r="Q29" i="13"/>
  <c r="P29" i="13"/>
  <c r="O29" i="13"/>
  <c r="N29" i="13"/>
  <c r="M29" i="13"/>
  <c r="L29" i="13"/>
  <c r="K29" i="13"/>
  <c r="J29" i="13"/>
  <c r="J26" i="13" s="1"/>
  <c r="I29" i="13"/>
  <c r="H29" i="13"/>
  <c r="G29" i="13"/>
  <c r="F29" i="13"/>
  <c r="F28" i="13"/>
  <c r="F27" i="13" s="1"/>
  <c r="R27" i="13"/>
  <c r="Q27" i="13"/>
  <c r="P27" i="13"/>
  <c r="O27" i="13"/>
  <c r="N27" i="13"/>
  <c r="M27" i="13"/>
  <c r="L27" i="13"/>
  <c r="L26" i="13" s="1"/>
  <c r="K27" i="13"/>
  <c r="J27" i="13"/>
  <c r="I27" i="13"/>
  <c r="H27" i="13"/>
  <c r="G27" i="13"/>
  <c r="M26" i="13"/>
  <c r="F24" i="13"/>
  <c r="R23" i="13"/>
  <c r="Q23" i="13"/>
  <c r="P23" i="13"/>
  <c r="O23" i="13"/>
  <c r="N23" i="13"/>
  <c r="M23" i="13"/>
  <c r="L23" i="13"/>
  <c r="K23" i="13"/>
  <c r="J23" i="13"/>
  <c r="I23" i="13"/>
  <c r="H23" i="13"/>
  <c r="G23" i="13"/>
  <c r="F22" i="13"/>
  <c r="F21" i="13"/>
  <c r="R20" i="13"/>
  <c r="Q20" i="13"/>
  <c r="P20" i="13"/>
  <c r="O20" i="13"/>
  <c r="N20" i="13"/>
  <c r="M20" i="13"/>
  <c r="L20" i="13"/>
  <c r="K20" i="13"/>
  <c r="J20" i="13"/>
  <c r="I20" i="13"/>
  <c r="H20" i="13"/>
  <c r="G20" i="13"/>
  <c r="F19" i="13"/>
  <c r="F18" i="13" s="1"/>
  <c r="R18" i="13"/>
  <c r="Q18" i="13"/>
  <c r="P18" i="13"/>
  <c r="O18" i="13"/>
  <c r="N18" i="13"/>
  <c r="M18" i="13"/>
  <c r="L18" i="13"/>
  <c r="K18" i="13"/>
  <c r="J18" i="13"/>
  <c r="I18" i="13"/>
  <c r="H18" i="13"/>
  <c r="H15" i="13" s="1"/>
  <c r="G18" i="13"/>
  <c r="F17" i="13"/>
  <c r="F16" i="13" s="1"/>
  <c r="R16" i="13"/>
  <c r="Q16" i="13"/>
  <c r="P16" i="13"/>
  <c r="O16" i="13"/>
  <c r="N16" i="13"/>
  <c r="M16" i="13"/>
  <c r="L16" i="13"/>
  <c r="K16" i="13"/>
  <c r="J16" i="13"/>
  <c r="I16" i="13"/>
  <c r="H16" i="13"/>
  <c r="G16" i="13"/>
  <c r="F14" i="13"/>
  <c r="F13" i="13" s="1"/>
  <c r="F12" i="13" s="1"/>
  <c r="R13" i="13"/>
  <c r="R12" i="13" s="1"/>
  <c r="Q13" i="13"/>
  <c r="Q12" i="13" s="1"/>
  <c r="P13" i="13"/>
  <c r="P12" i="13" s="1"/>
  <c r="O13" i="13"/>
  <c r="O12" i="13" s="1"/>
  <c r="N13" i="13"/>
  <c r="M13" i="13"/>
  <c r="L13" i="13"/>
  <c r="L12" i="13" s="1"/>
  <c r="K13" i="13"/>
  <c r="K12" i="13" s="1"/>
  <c r="K11" i="13" s="1"/>
  <c r="J13" i="13"/>
  <c r="J12" i="13" s="1"/>
  <c r="I13" i="13"/>
  <c r="I12" i="13" s="1"/>
  <c r="H13" i="13"/>
  <c r="H12" i="13" s="1"/>
  <c r="G13" i="13"/>
  <c r="G12" i="13" s="1"/>
  <c r="N12" i="13"/>
  <c r="M12" i="13"/>
  <c r="F57" i="12"/>
  <c r="F56" i="12" s="1"/>
  <c r="F55" i="12" s="1"/>
  <c r="F54" i="12" s="1"/>
  <c r="R56" i="12"/>
  <c r="Q56" i="12"/>
  <c r="P56" i="12"/>
  <c r="O56" i="12"/>
  <c r="O55" i="12" s="1"/>
  <c r="O54" i="12" s="1"/>
  <c r="N56" i="12"/>
  <c r="N55" i="12" s="1"/>
  <c r="N54" i="12" s="1"/>
  <c r="M56" i="12"/>
  <c r="L56" i="12"/>
  <c r="L55" i="12" s="1"/>
  <c r="L54" i="12" s="1"/>
  <c r="K56" i="12"/>
  <c r="K55" i="12" s="1"/>
  <c r="J56" i="12"/>
  <c r="J55" i="12" s="1"/>
  <c r="J54" i="12" s="1"/>
  <c r="I56" i="12"/>
  <c r="I55" i="12" s="1"/>
  <c r="I54" i="12" s="1"/>
  <c r="H56" i="12"/>
  <c r="H55" i="12" s="1"/>
  <c r="H54" i="12" s="1"/>
  <c r="G56" i="12"/>
  <c r="G55" i="12" s="1"/>
  <c r="G54" i="12" s="1"/>
  <c r="R55" i="12"/>
  <c r="R54" i="12" s="1"/>
  <c r="Q55" i="12"/>
  <c r="Q54" i="12" s="1"/>
  <c r="P55" i="12"/>
  <c r="P54" i="12" s="1"/>
  <c r="M55" i="12"/>
  <c r="M54" i="12" s="1"/>
  <c r="K54" i="12"/>
  <c r="F53" i="12"/>
  <c r="F52" i="12"/>
  <c r="F51" i="12"/>
  <c r="F50" i="12"/>
  <c r="F49" i="12"/>
  <c r="R48" i="12"/>
  <c r="Q48" i="12"/>
  <c r="P48" i="12"/>
  <c r="O48" i="12"/>
  <c r="O47" i="12" s="1"/>
  <c r="N48" i="12"/>
  <c r="M48" i="12"/>
  <c r="M47" i="12" s="1"/>
  <c r="L48" i="12"/>
  <c r="L47" i="12" s="1"/>
  <c r="K48" i="12"/>
  <c r="K47" i="12" s="1"/>
  <c r="J48" i="12"/>
  <c r="I48" i="12"/>
  <c r="I47" i="12" s="1"/>
  <c r="H48" i="12"/>
  <c r="H47" i="12" s="1"/>
  <c r="G48" i="12"/>
  <c r="G47" i="12" s="1"/>
  <c r="R47" i="12"/>
  <c r="Q47" i="12"/>
  <c r="P47" i="12"/>
  <c r="N47" i="12"/>
  <c r="J47" i="12"/>
  <c r="F46" i="12"/>
  <c r="F45" i="12"/>
  <c r="R44" i="12"/>
  <c r="Q44" i="12"/>
  <c r="P44" i="12"/>
  <c r="O44" i="12"/>
  <c r="N44" i="12"/>
  <c r="M44" i="12"/>
  <c r="L44" i="12"/>
  <c r="K44" i="12"/>
  <c r="J44" i="12"/>
  <c r="I44" i="12"/>
  <c r="H44" i="12"/>
  <c r="G44" i="12"/>
  <c r="R43" i="12"/>
  <c r="Q43" i="12"/>
  <c r="P43" i="12"/>
  <c r="O43" i="12"/>
  <c r="N43" i="12"/>
  <c r="M43" i="12"/>
  <c r="L43" i="12"/>
  <c r="K43" i="12"/>
  <c r="J43" i="12"/>
  <c r="I43" i="12"/>
  <c r="H43" i="12"/>
  <c r="G43" i="12"/>
  <c r="F43" i="12"/>
  <c r="F42" i="12"/>
  <c r="F41" i="12" s="1"/>
  <c r="F40" i="12" s="1"/>
  <c r="R41" i="12"/>
  <c r="Q41" i="12"/>
  <c r="Q40" i="12" s="1"/>
  <c r="P41" i="12"/>
  <c r="P40" i="12" s="1"/>
  <c r="O41" i="12"/>
  <c r="O40" i="12" s="1"/>
  <c r="N41" i="12"/>
  <c r="M41" i="12"/>
  <c r="M40" i="12" s="1"/>
  <c r="L41" i="12"/>
  <c r="L40" i="12" s="1"/>
  <c r="K41" i="12"/>
  <c r="K40" i="12" s="1"/>
  <c r="J41" i="12"/>
  <c r="J40" i="12" s="1"/>
  <c r="I41" i="12"/>
  <c r="I40" i="12" s="1"/>
  <c r="H41" i="12"/>
  <c r="G41" i="12"/>
  <c r="G40" i="12" s="1"/>
  <c r="R40" i="12"/>
  <c r="N40" i="12"/>
  <c r="H40" i="12"/>
  <c r="F39" i="12"/>
  <c r="F38" i="12" s="1"/>
  <c r="F37" i="12" s="1"/>
  <c r="R38" i="12"/>
  <c r="Q38" i="12"/>
  <c r="Q37" i="12" s="1"/>
  <c r="P38" i="12"/>
  <c r="P37" i="12" s="1"/>
  <c r="O38" i="12"/>
  <c r="O37" i="12" s="1"/>
  <c r="N38" i="12"/>
  <c r="N37" i="12" s="1"/>
  <c r="M38" i="12"/>
  <c r="M37" i="12" s="1"/>
  <c r="L38" i="12"/>
  <c r="L37" i="12" s="1"/>
  <c r="K38" i="12"/>
  <c r="K37" i="12" s="1"/>
  <c r="J38" i="12"/>
  <c r="I38" i="12"/>
  <c r="I37" i="12" s="1"/>
  <c r="H38" i="12"/>
  <c r="H37" i="12" s="1"/>
  <c r="G38" i="12"/>
  <c r="G37" i="12" s="1"/>
  <c r="R37" i="12"/>
  <c r="J37" i="12"/>
  <c r="F36" i="12"/>
  <c r="F35" i="12"/>
  <c r="F34" i="12"/>
  <c r="R33" i="12"/>
  <c r="Q33" i="12"/>
  <c r="P33" i="12"/>
  <c r="O33" i="12"/>
  <c r="N33" i="12"/>
  <c r="M33" i="12"/>
  <c r="L33" i="12"/>
  <c r="K33" i="12"/>
  <c r="J33" i="12"/>
  <c r="I33" i="12"/>
  <c r="H33" i="12"/>
  <c r="G33" i="12"/>
  <c r="F32" i="12"/>
  <c r="F31" i="12" s="1"/>
  <c r="R31" i="12"/>
  <c r="Q31" i="12"/>
  <c r="P31" i="12"/>
  <c r="O31" i="12"/>
  <c r="N31" i="12"/>
  <c r="M31" i="12"/>
  <c r="L31" i="12"/>
  <c r="K31" i="12"/>
  <c r="J31" i="12"/>
  <c r="I31" i="12"/>
  <c r="H31" i="12"/>
  <c r="G31" i="12"/>
  <c r="F30" i="12"/>
  <c r="F29" i="12" s="1"/>
  <c r="R29" i="12"/>
  <c r="Q29" i="12"/>
  <c r="P29" i="12"/>
  <c r="O29" i="12"/>
  <c r="N29" i="12"/>
  <c r="M29" i="12"/>
  <c r="L29" i="12"/>
  <c r="K29" i="12"/>
  <c r="J29" i="12"/>
  <c r="I29" i="12"/>
  <c r="H29" i="12"/>
  <c r="G29" i="12"/>
  <c r="F28" i="12"/>
  <c r="F27" i="12" s="1"/>
  <c r="R27" i="12"/>
  <c r="Q27" i="12"/>
  <c r="P27" i="12"/>
  <c r="O27" i="12"/>
  <c r="N27" i="12"/>
  <c r="M27" i="12"/>
  <c r="L27" i="12"/>
  <c r="K27" i="12"/>
  <c r="J27" i="12"/>
  <c r="I27" i="12"/>
  <c r="H27" i="12"/>
  <c r="G27" i="12"/>
  <c r="F24" i="12"/>
  <c r="F23" i="12" s="1"/>
  <c r="R23" i="12"/>
  <c r="Q23" i="12"/>
  <c r="P23" i="12"/>
  <c r="O23" i="12"/>
  <c r="N23" i="12"/>
  <c r="M23" i="12"/>
  <c r="L23" i="12"/>
  <c r="K23" i="12"/>
  <c r="J23" i="12"/>
  <c r="I23" i="12"/>
  <c r="H23" i="12"/>
  <c r="G23" i="12"/>
  <c r="F22" i="12"/>
  <c r="F21" i="12"/>
  <c r="R20" i="12"/>
  <c r="Q20" i="12"/>
  <c r="P20" i="12"/>
  <c r="O20" i="12"/>
  <c r="N20" i="12"/>
  <c r="M20" i="12"/>
  <c r="L20" i="12"/>
  <c r="K20" i="12"/>
  <c r="J20" i="12"/>
  <c r="J15" i="12" s="1"/>
  <c r="I20" i="12"/>
  <c r="H20" i="12"/>
  <c r="G20" i="12"/>
  <c r="F19" i="12"/>
  <c r="F18" i="12" s="1"/>
  <c r="R18" i="12"/>
  <c r="Q18" i="12"/>
  <c r="Q15" i="12" s="1"/>
  <c r="P18" i="12"/>
  <c r="O18" i="12"/>
  <c r="N18" i="12"/>
  <c r="M18" i="12"/>
  <c r="L18" i="12"/>
  <c r="K18" i="12"/>
  <c r="J18" i="12"/>
  <c r="I18" i="12"/>
  <c r="I15" i="12" s="1"/>
  <c r="H18" i="12"/>
  <c r="G18" i="12"/>
  <c r="F17" i="12"/>
  <c r="F16" i="12" s="1"/>
  <c r="P15" i="12"/>
  <c r="F14" i="12"/>
  <c r="F13" i="12" s="1"/>
  <c r="F12" i="12" s="1"/>
  <c r="R13" i="12"/>
  <c r="R12" i="12" s="1"/>
  <c r="Q13" i="12"/>
  <c r="Q12" i="12" s="1"/>
  <c r="P13" i="12"/>
  <c r="P12" i="12" s="1"/>
  <c r="O13" i="12"/>
  <c r="O12" i="12" s="1"/>
  <c r="N13" i="12"/>
  <c r="N12" i="12" s="1"/>
  <c r="M13" i="12"/>
  <c r="M12" i="12" s="1"/>
  <c r="L13" i="12"/>
  <c r="L12" i="12" s="1"/>
  <c r="K13" i="12"/>
  <c r="K12" i="12" s="1"/>
  <c r="J13" i="12"/>
  <c r="J12" i="12" s="1"/>
  <c r="I13" i="12"/>
  <c r="I12" i="12" s="1"/>
  <c r="H13" i="12"/>
  <c r="H12" i="12" s="1"/>
  <c r="G13" i="12"/>
  <c r="G12" i="12" s="1"/>
  <c r="F57" i="11"/>
  <c r="F56" i="11" s="1"/>
  <c r="F55" i="11" s="1"/>
  <c r="F54" i="11" s="1"/>
  <c r="R56" i="11"/>
  <c r="Q56" i="11"/>
  <c r="P56" i="11"/>
  <c r="O56" i="11"/>
  <c r="O55" i="11" s="1"/>
  <c r="O54" i="11" s="1"/>
  <c r="N56" i="11"/>
  <c r="N55" i="11" s="1"/>
  <c r="N54" i="11" s="1"/>
  <c r="M56" i="11"/>
  <c r="M55" i="11" s="1"/>
  <c r="M54" i="11" s="1"/>
  <c r="L56" i="11"/>
  <c r="K56" i="11"/>
  <c r="K55" i="11" s="1"/>
  <c r="J56" i="11"/>
  <c r="I56" i="11"/>
  <c r="I55" i="11" s="1"/>
  <c r="I54" i="11" s="1"/>
  <c r="H56" i="11"/>
  <c r="H55" i="11" s="1"/>
  <c r="H54" i="11" s="1"/>
  <c r="G56" i="11"/>
  <c r="G55" i="11" s="1"/>
  <c r="G54" i="11" s="1"/>
  <c r="R55" i="11"/>
  <c r="R54" i="11" s="1"/>
  <c r="Q55" i="11"/>
  <c r="Q54" i="11" s="1"/>
  <c r="P55" i="11"/>
  <c r="P54" i="11" s="1"/>
  <c r="L55" i="11"/>
  <c r="L54" i="11" s="1"/>
  <c r="J55" i="11"/>
  <c r="J54" i="11" s="1"/>
  <c r="K54" i="11"/>
  <c r="F53" i="11"/>
  <c r="F52" i="11"/>
  <c r="F51" i="11"/>
  <c r="F50" i="11"/>
  <c r="F49" i="11"/>
  <c r="R48" i="11"/>
  <c r="Q48" i="11"/>
  <c r="P48" i="11"/>
  <c r="O48" i="11"/>
  <c r="O47" i="11" s="1"/>
  <c r="N48" i="11"/>
  <c r="M48" i="11"/>
  <c r="M47" i="11" s="1"/>
  <c r="L48" i="11"/>
  <c r="L47" i="11" s="1"/>
  <c r="K48" i="11"/>
  <c r="K47" i="11" s="1"/>
  <c r="J48" i="11"/>
  <c r="J47" i="11" s="1"/>
  <c r="I48" i="11"/>
  <c r="I47" i="11" s="1"/>
  <c r="H48" i="11"/>
  <c r="H47" i="11" s="1"/>
  <c r="G48" i="11"/>
  <c r="G47" i="11" s="1"/>
  <c r="R47" i="11"/>
  <c r="Q47" i="11"/>
  <c r="P47" i="11"/>
  <c r="N47" i="11"/>
  <c r="F46" i="11"/>
  <c r="F45" i="11"/>
  <c r="R44" i="11"/>
  <c r="Q44" i="11"/>
  <c r="P44" i="11"/>
  <c r="O44" i="11"/>
  <c r="O43" i="11" s="1"/>
  <c r="N44" i="11"/>
  <c r="M44" i="11"/>
  <c r="M43" i="11" s="1"/>
  <c r="L44" i="11"/>
  <c r="L43" i="11" s="1"/>
  <c r="K44" i="11"/>
  <c r="K43" i="11" s="1"/>
  <c r="J44" i="11"/>
  <c r="J43" i="11" s="1"/>
  <c r="I44" i="11"/>
  <c r="I43" i="11" s="1"/>
  <c r="H44" i="11"/>
  <c r="H43" i="11" s="1"/>
  <c r="G44" i="11"/>
  <c r="G43" i="11" s="1"/>
  <c r="R43" i="11"/>
  <c r="Q43" i="11"/>
  <c r="P43" i="11"/>
  <c r="N43" i="11"/>
  <c r="F42" i="11"/>
  <c r="F41" i="11" s="1"/>
  <c r="F40" i="11" s="1"/>
  <c r="R41" i="11"/>
  <c r="R40" i="11" s="1"/>
  <c r="Q41" i="11"/>
  <c r="Q40" i="11" s="1"/>
  <c r="P41" i="11"/>
  <c r="P40" i="11" s="1"/>
  <c r="O41" i="11"/>
  <c r="O40" i="11" s="1"/>
  <c r="N41" i="11"/>
  <c r="N40" i="11" s="1"/>
  <c r="M41" i="11"/>
  <c r="M40" i="11" s="1"/>
  <c r="L41" i="11"/>
  <c r="K41" i="11"/>
  <c r="K40" i="11" s="1"/>
  <c r="J41" i="11"/>
  <c r="J40" i="11" s="1"/>
  <c r="I41" i="11"/>
  <c r="I40" i="11" s="1"/>
  <c r="H41" i="11"/>
  <c r="H40" i="11" s="1"/>
  <c r="G41" i="11"/>
  <c r="G40" i="11" s="1"/>
  <c r="L40" i="11"/>
  <c r="F39" i="11"/>
  <c r="F38" i="11" s="1"/>
  <c r="F37" i="11" s="1"/>
  <c r="R38" i="11"/>
  <c r="Q38" i="11"/>
  <c r="P38" i="11"/>
  <c r="O38" i="11"/>
  <c r="N38" i="11"/>
  <c r="M38" i="11"/>
  <c r="L38" i="11"/>
  <c r="K38" i="11"/>
  <c r="J38" i="11"/>
  <c r="I38" i="11"/>
  <c r="H38" i="11"/>
  <c r="G38" i="11"/>
  <c r="R37" i="11"/>
  <c r="Q37" i="11"/>
  <c r="P37" i="11"/>
  <c r="O37" i="11"/>
  <c r="N37" i="11"/>
  <c r="M37" i="11"/>
  <c r="L37" i="11"/>
  <c r="K37" i="11"/>
  <c r="J37" i="11"/>
  <c r="I37" i="11"/>
  <c r="H37" i="11"/>
  <c r="G37" i="11"/>
  <c r="F36" i="11"/>
  <c r="F35" i="11"/>
  <c r="F34" i="11"/>
  <c r="R33" i="11"/>
  <c r="Q33" i="11"/>
  <c r="P33" i="11"/>
  <c r="O33" i="11"/>
  <c r="N33" i="11"/>
  <c r="M33" i="11"/>
  <c r="L33" i="11"/>
  <c r="K33" i="11"/>
  <c r="J33" i="11"/>
  <c r="I33" i="11"/>
  <c r="H33" i="11"/>
  <c r="G33" i="11"/>
  <c r="R31" i="11"/>
  <c r="R25" i="11" s="1"/>
  <c r="Q31" i="11"/>
  <c r="Q25" i="11" s="1"/>
  <c r="P31" i="11"/>
  <c r="O31" i="11"/>
  <c r="N31" i="11"/>
  <c r="N25" i="11" s="1"/>
  <c r="M31" i="11"/>
  <c r="L31" i="11"/>
  <c r="K31" i="11"/>
  <c r="J31" i="11"/>
  <c r="J25" i="11" s="1"/>
  <c r="I31" i="11"/>
  <c r="I25" i="11" s="1"/>
  <c r="H31" i="11"/>
  <c r="G31" i="11"/>
  <c r="G25" i="11" s="1"/>
  <c r="F31" i="11"/>
  <c r="F30" i="11"/>
  <c r="F29" i="11" s="1"/>
  <c r="R29" i="11"/>
  <c r="Q29" i="11"/>
  <c r="P29" i="11"/>
  <c r="O29" i="11"/>
  <c r="N29" i="11"/>
  <c r="M29" i="11"/>
  <c r="L29" i="11"/>
  <c r="K29" i="11"/>
  <c r="J29" i="11"/>
  <c r="I29" i="11"/>
  <c r="H29" i="11"/>
  <c r="G29" i="11"/>
  <c r="F28" i="11"/>
  <c r="F27" i="11" s="1"/>
  <c r="R27" i="11"/>
  <c r="Q27" i="11"/>
  <c r="P27" i="11"/>
  <c r="O27" i="11"/>
  <c r="N27" i="11"/>
  <c r="M27" i="11"/>
  <c r="L27" i="11"/>
  <c r="K27" i="11"/>
  <c r="J27" i="11"/>
  <c r="I27" i="11"/>
  <c r="H27" i="11"/>
  <c r="G27" i="11"/>
  <c r="G26" i="11" s="1"/>
  <c r="R26" i="11"/>
  <c r="F24" i="11"/>
  <c r="R23" i="11"/>
  <c r="Q23" i="11"/>
  <c r="P23" i="11"/>
  <c r="O23" i="11"/>
  <c r="N23" i="11"/>
  <c r="M23" i="11"/>
  <c r="L23" i="11"/>
  <c r="K23" i="11"/>
  <c r="J23" i="11"/>
  <c r="I23" i="11"/>
  <c r="H23" i="11"/>
  <c r="G23" i="11"/>
  <c r="R20" i="11"/>
  <c r="Q20" i="11"/>
  <c r="P20" i="11"/>
  <c r="O20" i="11"/>
  <c r="N20" i="11"/>
  <c r="M20" i="11"/>
  <c r="L20" i="11"/>
  <c r="K20" i="11"/>
  <c r="J20" i="11"/>
  <c r="I20" i="11"/>
  <c r="H20" i="11"/>
  <c r="G20" i="11"/>
  <c r="F20" i="11"/>
  <c r="R18" i="11"/>
  <c r="Q18" i="11"/>
  <c r="P18" i="11"/>
  <c r="O18" i="11"/>
  <c r="N18" i="11"/>
  <c r="M18" i="11"/>
  <c r="L18" i="11"/>
  <c r="K18" i="11"/>
  <c r="J18" i="11"/>
  <c r="I18" i="11"/>
  <c r="H18" i="11"/>
  <c r="G18" i="11"/>
  <c r="F18" i="11"/>
  <c r="R16" i="11"/>
  <c r="Q16" i="11"/>
  <c r="P16" i="11"/>
  <c r="P15" i="11" s="1"/>
  <c r="O16" i="11"/>
  <c r="N16" i="11"/>
  <c r="M16" i="11"/>
  <c r="L16" i="11"/>
  <c r="K16" i="11"/>
  <c r="J16" i="11"/>
  <c r="I16" i="11"/>
  <c r="H16" i="11"/>
  <c r="G16" i="11"/>
  <c r="F16" i="11"/>
  <c r="R13" i="11"/>
  <c r="R12" i="11" s="1"/>
  <c r="Q13" i="11"/>
  <c r="P13" i="11"/>
  <c r="P12" i="11" s="1"/>
  <c r="O13" i="11"/>
  <c r="O12" i="11" s="1"/>
  <c r="N13" i="11"/>
  <c r="M13" i="11"/>
  <c r="M12" i="11" s="1"/>
  <c r="L13" i="11"/>
  <c r="L12" i="11" s="1"/>
  <c r="K13" i="11"/>
  <c r="K12" i="11" s="1"/>
  <c r="J13" i="11"/>
  <c r="J12" i="11" s="1"/>
  <c r="I13" i="11"/>
  <c r="I12" i="11" s="1"/>
  <c r="H13" i="11"/>
  <c r="H12" i="11" s="1"/>
  <c r="G13" i="11"/>
  <c r="G12" i="11" s="1"/>
  <c r="F13" i="11"/>
  <c r="F12" i="11" s="1"/>
  <c r="Q12" i="11"/>
  <c r="N12" i="11"/>
  <c r="F57" i="10"/>
  <c r="F56" i="10" s="1"/>
  <c r="F55" i="10" s="1"/>
  <c r="F54" i="10" s="1"/>
  <c r="R56" i="10"/>
  <c r="Q56" i="10"/>
  <c r="P56" i="10"/>
  <c r="O56" i="10"/>
  <c r="O55" i="10" s="1"/>
  <c r="O54" i="10" s="1"/>
  <c r="N56" i="10"/>
  <c r="M56" i="10"/>
  <c r="M55" i="10" s="1"/>
  <c r="M54" i="10" s="1"/>
  <c r="L56" i="10"/>
  <c r="L55" i="10" s="1"/>
  <c r="L54" i="10" s="1"/>
  <c r="K56" i="10"/>
  <c r="K55" i="10" s="1"/>
  <c r="K54" i="10" s="1"/>
  <c r="J56" i="10"/>
  <c r="I56" i="10"/>
  <c r="I55" i="10" s="1"/>
  <c r="I54" i="10" s="1"/>
  <c r="H56" i="10"/>
  <c r="H55" i="10" s="1"/>
  <c r="H54" i="10" s="1"/>
  <c r="G56" i="10"/>
  <c r="G55" i="10" s="1"/>
  <c r="G54" i="10" s="1"/>
  <c r="R55" i="10"/>
  <c r="Q55" i="10"/>
  <c r="Q54" i="10" s="1"/>
  <c r="P55" i="10"/>
  <c r="P54" i="10" s="1"/>
  <c r="N55" i="10"/>
  <c r="N54" i="10" s="1"/>
  <c r="J55" i="10"/>
  <c r="J54" i="10" s="1"/>
  <c r="R54" i="10"/>
  <c r="F53" i="10"/>
  <c r="F52" i="10"/>
  <c r="F51" i="10"/>
  <c r="F50" i="10"/>
  <c r="F49" i="10"/>
  <c r="R48" i="10"/>
  <c r="Q48" i="10"/>
  <c r="P48" i="10"/>
  <c r="O48" i="10"/>
  <c r="O47" i="10" s="1"/>
  <c r="N48" i="10"/>
  <c r="N47" i="10" s="1"/>
  <c r="M48" i="10"/>
  <c r="M47" i="10" s="1"/>
  <c r="L48" i="10"/>
  <c r="K48" i="10"/>
  <c r="K47" i="10" s="1"/>
  <c r="J48" i="10"/>
  <c r="I48" i="10"/>
  <c r="I47" i="10" s="1"/>
  <c r="H48" i="10"/>
  <c r="H47" i="10" s="1"/>
  <c r="G48" i="10"/>
  <c r="G47" i="10" s="1"/>
  <c r="R47" i="10"/>
  <c r="Q47" i="10"/>
  <c r="P47" i="10"/>
  <c r="L47" i="10"/>
  <c r="J47" i="10"/>
  <c r="F46" i="10"/>
  <c r="F45" i="10"/>
  <c r="F44" i="10" s="1"/>
  <c r="F43" i="10" s="1"/>
  <c r="R44" i="10"/>
  <c r="Q44" i="10"/>
  <c r="P44" i="10"/>
  <c r="O44" i="10"/>
  <c r="O43" i="10" s="1"/>
  <c r="N44" i="10"/>
  <c r="N43" i="10" s="1"/>
  <c r="M44" i="10"/>
  <c r="M43" i="10" s="1"/>
  <c r="L44" i="10"/>
  <c r="L43" i="10" s="1"/>
  <c r="K44" i="10"/>
  <c r="K43" i="10" s="1"/>
  <c r="J44" i="10"/>
  <c r="J43" i="10" s="1"/>
  <c r="I44" i="10"/>
  <c r="I43" i="10" s="1"/>
  <c r="H44" i="10"/>
  <c r="H43" i="10" s="1"/>
  <c r="G44" i="10"/>
  <c r="G43" i="10" s="1"/>
  <c r="R43" i="10"/>
  <c r="Q43" i="10"/>
  <c r="P43" i="10"/>
  <c r="F42" i="10"/>
  <c r="F41" i="10" s="1"/>
  <c r="F40" i="10" s="1"/>
  <c r="R41" i="10"/>
  <c r="R40" i="10" s="1"/>
  <c r="Q41" i="10"/>
  <c r="P41" i="10"/>
  <c r="P40" i="10" s="1"/>
  <c r="O41" i="10"/>
  <c r="N41" i="10"/>
  <c r="N40" i="10" s="1"/>
  <c r="M41" i="10"/>
  <c r="M40" i="10" s="1"/>
  <c r="L41" i="10"/>
  <c r="L40" i="10" s="1"/>
  <c r="K41" i="10"/>
  <c r="K40" i="10" s="1"/>
  <c r="J41" i="10"/>
  <c r="J40" i="10" s="1"/>
  <c r="I41" i="10"/>
  <c r="H41" i="10"/>
  <c r="H40" i="10" s="1"/>
  <c r="G41" i="10"/>
  <c r="G40" i="10" s="1"/>
  <c r="Q40" i="10"/>
  <c r="O40" i="10"/>
  <c r="I40" i="10"/>
  <c r="F39" i="10"/>
  <c r="F38" i="10" s="1"/>
  <c r="F37" i="10" s="1"/>
  <c r="R38" i="10"/>
  <c r="Q38" i="10"/>
  <c r="Q37" i="10" s="1"/>
  <c r="P38" i="10"/>
  <c r="P37" i="10" s="1"/>
  <c r="O38" i="10"/>
  <c r="O37" i="10" s="1"/>
  <c r="N38" i="10"/>
  <c r="N37" i="10" s="1"/>
  <c r="M38" i="10"/>
  <c r="M37" i="10" s="1"/>
  <c r="L38" i="10"/>
  <c r="K38" i="10"/>
  <c r="K37" i="10" s="1"/>
  <c r="J38" i="10"/>
  <c r="I38" i="10"/>
  <c r="I37" i="10" s="1"/>
  <c r="H38" i="10"/>
  <c r="H37" i="10" s="1"/>
  <c r="G38" i="10"/>
  <c r="G37" i="10" s="1"/>
  <c r="R37" i="10"/>
  <c r="L37" i="10"/>
  <c r="J37" i="10"/>
  <c r="F36" i="10"/>
  <c r="F35" i="10"/>
  <c r="F34" i="10"/>
  <c r="R33" i="10"/>
  <c r="Q33" i="10"/>
  <c r="P33" i="10"/>
  <c r="O33" i="10"/>
  <c r="N33" i="10"/>
  <c r="M33" i="10"/>
  <c r="L33" i="10"/>
  <c r="K33" i="10"/>
  <c r="J33" i="10"/>
  <c r="I33" i="10"/>
  <c r="H33" i="10"/>
  <c r="G33" i="10"/>
  <c r="F32" i="10"/>
  <c r="R31" i="10"/>
  <c r="Q31" i="10"/>
  <c r="P31" i="10"/>
  <c r="O31" i="10"/>
  <c r="N31" i="10"/>
  <c r="M31" i="10"/>
  <c r="L31" i="10"/>
  <c r="K31" i="10"/>
  <c r="J31" i="10"/>
  <c r="J26" i="10" s="1"/>
  <c r="I31" i="10"/>
  <c r="H31" i="10"/>
  <c r="G31" i="10"/>
  <c r="F31" i="10"/>
  <c r="F30" i="10"/>
  <c r="F29" i="10" s="1"/>
  <c r="R29" i="10"/>
  <c r="R26" i="10" s="1"/>
  <c r="R25" i="10" s="1"/>
  <c r="Q29" i="10"/>
  <c r="P29" i="10"/>
  <c r="O29" i="10"/>
  <c r="N29" i="10"/>
  <c r="N26" i="10" s="1"/>
  <c r="M29" i="10"/>
  <c r="L29" i="10"/>
  <c r="K29" i="10"/>
  <c r="J29" i="10"/>
  <c r="I29" i="10"/>
  <c r="H29" i="10"/>
  <c r="G29" i="10"/>
  <c r="F28" i="10"/>
  <c r="F27" i="10" s="1"/>
  <c r="R27" i="10"/>
  <c r="Q27" i="10"/>
  <c r="P27" i="10"/>
  <c r="O27" i="10"/>
  <c r="N27" i="10"/>
  <c r="M27" i="10"/>
  <c r="L27" i="10"/>
  <c r="K27" i="10"/>
  <c r="J27" i="10"/>
  <c r="I27" i="10"/>
  <c r="H27" i="10"/>
  <c r="G27" i="10"/>
  <c r="G26" i="10" s="1"/>
  <c r="F24" i="10"/>
  <c r="R23" i="10"/>
  <c r="Q23" i="10"/>
  <c r="P23" i="10"/>
  <c r="O23" i="10"/>
  <c r="N23" i="10"/>
  <c r="M23" i="10"/>
  <c r="L23" i="10"/>
  <c r="K23" i="10"/>
  <c r="J23" i="10"/>
  <c r="I23" i="10"/>
  <c r="H23" i="10"/>
  <c r="G23" i="10"/>
  <c r="R20" i="10"/>
  <c r="Q20" i="10"/>
  <c r="P20" i="10"/>
  <c r="O20" i="10"/>
  <c r="N20" i="10"/>
  <c r="M20" i="10"/>
  <c r="L20" i="10"/>
  <c r="K20" i="10"/>
  <c r="J20" i="10"/>
  <c r="I20" i="10"/>
  <c r="H20" i="10"/>
  <c r="G20" i="10"/>
  <c r="F20" i="10"/>
  <c r="F19" i="10"/>
  <c r="R18" i="10"/>
  <c r="Q18" i="10"/>
  <c r="P18" i="10"/>
  <c r="O18" i="10"/>
  <c r="N18" i="10"/>
  <c r="M18" i="10"/>
  <c r="L18" i="10"/>
  <c r="K18" i="10"/>
  <c r="K15" i="10" s="1"/>
  <c r="J18" i="10"/>
  <c r="I18" i="10"/>
  <c r="H18" i="10"/>
  <c r="G18" i="10"/>
  <c r="F17" i="10"/>
  <c r="R16" i="10"/>
  <c r="Q16" i="10"/>
  <c r="P16" i="10"/>
  <c r="O16" i="10"/>
  <c r="N16" i="10"/>
  <c r="M16" i="10"/>
  <c r="L16" i="10"/>
  <c r="K16" i="10"/>
  <c r="J16" i="10"/>
  <c r="I16" i="10"/>
  <c r="H16" i="10"/>
  <c r="G16" i="10"/>
  <c r="F15" i="10"/>
  <c r="R13" i="10"/>
  <c r="Q13" i="10"/>
  <c r="P13" i="10"/>
  <c r="O13" i="10"/>
  <c r="N13" i="10"/>
  <c r="M13" i="10"/>
  <c r="L13" i="10"/>
  <c r="K13" i="10"/>
  <c r="J13" i="10"/>
  <c r="I13" i="10"/>
  <c r="H13" i="10"/>
  <c r="G13" i="10"/>
  <c r="G12" i="10" s="1"/>
  <c r="R12" i="10"/>
  <c r="Q12" i="10"/>
  <c r="P12" i="10"/>
  <c r="O12" i="10"/>
  <c r="N12" i="10"/>
  <c r="M12" i="10"/>
  <c r="L12" i="10"/>
  <c r="K12" i="10"/>
  <c r="J12" i="10"/>
  <c r="I12" i="10"/>
  <c r="H12" i="10"/>
  <c r="F12" i="10"/>
  <c r="F57" i="9"/>
  <c r="F56" i="9" s="1"/>
  <c r="R56" i="9"/>
  <c r="Q56" i="9"/>
  <c r="P56" i="9"/>
  <c r="O56" i="9"/>
  <c r="O55" i="9" s="1"/>
  <c r="O54" i="9" s="1"/>
  <c r="N56" i="9"/>
  <c r="N55" i="9" s="1"/>
  <c r="N54" i="9" s="1"/>
  <c r="M56" i="9"/>
  <c r="L56" i="9"/>
  <c r="L55" i="9" s="1"/>
  <c r="L54" i="9" s="1"/>
  <c r="K56" i="9"/>
  <c r="K55" i="9" s="1"/>
  <c r="K54" i="9" s="1"/>
  <c r="J56" i="9"/>
  <c r="J55" i="9" s="1"/>
  <c r="J54" i="9" s="1"/>
  <c r="I56" i="9"/>
  <c r="I55" i="9" s="1"/>
  <c r="I54" i="9" s="1"/>
  <c r="H56" i="9"/>
  <c r="H55" i="9" s="1"/>
  <c r="H54" i="9" s="1"/>
  <c r="G56" i="9"/>
  <c r="G55" i="9" s="1"/>
  <c r="R55" i="9"/>
  <c r="R54" i="9" s="1"/>
  <c r="Q55" i="9"/>
  <c r="Q54" i="9" s="1"/>
  <c r="P55" i="9"/>
  <c r="P54" i="9" s="1"/>
  <c r="M55" i="9"/>
  <c r="M54" i="9" s="1"/>
  <c r="F55" i="9"/>
  <c r="F54" i="9" s="1"/>
  <c r="G54" i="9"/>
  <c r="F53" i="9"/>
  <c r="F52" i="9"/>
  <c r="F51" i="9"/>
  <c r="F50" i="9"/>
  <c r="F49" i="9"/>
  <c r="R48" i="9"/>
  <c r="Q48" i="9"/>
  <c r="P48" i="9"/>
  <c r="O48" i="9"/>
  <c r="O47" i="9" s="1"/>
  <c r="N48" i="9"/>
  <c r="N47" i="9" s="1"/>
  <c r="M48" i="9"/>
  <c r="M47" i="9" s="1"/>
  <c r="L48" i="9"/>
  <c r="L47" i="9" s="1"/>
  <c r="K48" i="9"/>
  <c r="K47" i="9" s="1"/>
  <c r="J48" i="9"/>
  <c r="J47" i="9" s="1"/>
  <c r="I48" i="9"/>
  <c r="I47" i="9" s="1"/>
  <c r="H48" i="9"/>
  <c r="H47" i="9" s="1"/>
  <c r="G48" i="9"/>
  <c r="G47" i="9" s="1"/>
  <c r="R47" i="9"/>
  <c r="Q47" i="9"/>
  <c r="P47" i="9"/>
  <c r="F46" i="9"/>
  <c r="F45" i="9"/>
  <c r="F44" i="9" s="1"/>
  <c r="F43" i="9" s="1"/>
  <c r="R44" i="9"/>
  <c r="Q44" i="9"/>
  <c r="Q43" i="9" s="1"/>
  <c r="P44" i="9"/>
  <c r="O44" i="9"/>
  <c r="O43" i="9" s="1"/>
  <c r="N44" i="9"/>
  <c r="N43" i="9" s="1"/>
  <c r="M44" i="9"/>
  <c r="M43" i="9" s="1"/>
  <c r="L44" i="9"/>
  <c r="K44" i="9"/>
  <c r="K43" i="9" s="1"/>
  <c r="J44" i="9"/>
  <c r="J43" i="9" s="1"/>
  <c r="I44" i="9"/>
  <c r="I43" i="9" s="1"/>
  <c r="H44" i="9"/>
  <c r="H43" i="9" s="1"/>
  <c r="G44" i="9"/>
  <c r="G43" i="9" s="1"/>
  <c r="R43" i="9"/>
  <c r="P43" i="9"/>
  <c r="L43" i="9"/>
  <c r="F42" i="9"/>
  <c r="F41" i="9" s="1"/>
  <c r="F40" i="9" s="1"/>
  <c r="R41" i="9"/>
  <c r="R40" i="9" s="1"/>
  <c r="Q41" i="9"/>
  <c r="P41" i="9"/>
  <c r="P40" i="9" s="1"/>
  <c r="O41" i="9"/>
  <c r="O40" i="9" s="1"/>
  <c r="N41" i="9"/>
  <c r="N40" i="9" s="1"/>
  <c r="M41" i="9"/>
  <c r="M40" i="9" s="1"/>
  <c r="L41" i="9"/>
  <c r="L40" i="9" s="1"/>
  <c r="K41" i="9"/>
  <c r="K40" i="9" s="1"/>
  <c r="J41" i="9"/>
  <c r="J40" i="9" s="1"/>
  <c r="I41" i="9"/>
  <c r="H41" i="9"/>
  <c r="H40" i="9" s="1"/>
  <c r="G41" i="9"/>
  <c r="G40" i="9" s="1"/>
  <c r="Q40" i="9"/>
  <c r="I40" i="9"/>
  <c r="F39" i="9"/>
  <c r="F38" i="9" s="1"/>
  <c r="F37" i="9" s="1"/>
  <c r="R38" i="9"/>
  <c r="Q38" i="9"/>
  <c r="P38" i="9"/>
  <c r="P37" i="9" s="1"/>
  <c r="O38" i="9"/>
  <c r="N38" i="9"/>
  <c r="M38" i="9"/>
  <c r="L38" i="9"/>
  <c r="K38" i="9"/>
  <c r="J38" i="9"/>
  <c r="I38" i="9"/>
  <c r="H38" i="9"/>
  <c r="G38" i="9"/>
  <c r="R37" i="9"/>
  <c r="Q37" i="9"/>
  <c r="O37" i="9"/>
  <c r="N37" i="9"/>
  <c r="M37" i="9"/>
  <c r="L37" i="9"/>
  <c r="K37" i="9"/>
  <c r="J37" i="9"/>
  <c r="I37" i="9"/>
  <c r="H37" i="9"/>
  <c r="G37" i="9"/>
  <c r="F36" i="9"/>
  <c r="F35" i="9"/>
  <c r="F34" i="9"/>
  <c r="R33" i="9"/>
  <c r="Q33" i="9"/>
  <c r="P33" i="9"/>
  <c r="O33" i="9"/>
  <c r="N33" i="9"/>
  <c r="M33" i="9"/>
  <c r="L33" i="9"/>
  <c r="K33" i="9"/>
  <c r="J33" i="9"/>
  <c r="I33" i="9"/>
  <c r="H33" i="9"/>
  <c r="G33" i="9"/>
  <c r="F32" i="9"/>
  <c r="F31" i="9" s="1"/>
  <c r="R31" i="9"/>
  <c r="Q31" i="9"/>
  <c r="P31" i="9"/>
  <c r="O31" i="9"/>
  <c r="N31" i="9"/>
  <c r="M31" i="9"/>
  <c r="L31" i="9"/>
  <c r="K31" i="9"/>
  <c r="J31" i="9"/>
  <c r="I31" i="9"/>
  <c r="H31" i="9"/>
  <c r="G31" i="9"/>
  <c r="F30" i="9"/>
  <c r="F29" i="9" s="1"/>
  <c r="R29" i="9"/>
  <c r="Q29" i="9"/>
  <c r="P29" i="9"/>
  <c r="O29" i="9"/>
  <c r="N29" i="9"/>
  <c r="M29" i="9"/>
  <c r="L29" i="9"/>
  <c r="K29" i="9"/>
  <c r="J29" i="9"/>
  <c r="I29" i="9"/>
  <c r="H29" i="9"/>
  <c r="G29" i="9"/>
  <c r="F28" i="9"/>
  <c r="F27" i="9" s="1"/>
  <c r="R27" i="9"/>
  <c r="Q27" i="9"/>
  <c r="P27" i="9"/>
  <c r="O27" i="9"/>
  <c r="N27" i="9"/>
  <c r="M27" i="9"/>
  <c r="L27" i="9"/>
  <c r="L26" i="9" s="1"/>
  <c r="K27" i="9"/>
  <c r="J27" i="9"/>
  <c r="I27" i="9"/>
  <c r="H27" i="9"/>
  <c r="G27" i="9"/>
  <c r="F24" i="9"/>
  <c r="R23" i="9"/>
  <c r="Q23" i="9"/>
  <c r="P23" i="9"/>
  <c r="O23" i="9"/>
  <c r="N23" i="9"/>
  <c r="M23" i="9"/>
  <c r="L23" i="9"/>
  <c r="K23" i="9"/>
  <c r="J23" i="9"/>
  <c r="I23" i="9"/>
  <c r="H23" i="9"/>
  <c r="G23" i="9"/>
  <c r="F22" i="9"/>
  <c r="F21" i="9"/>
  <c r="R20" i="9"/>
  <c r="Q20" i="9"/>
  <c r="P20" i="9"/>
  <c r="O20" i="9"/>
  <c r="N20" i="9"/>
  <c r="M20" i="9"/>
  <c r="L20" i="9"/>
  <c r="K20" i="9"/>
  <c r="J20" i="9"/>
  <c r="I20" i="9"/>
  <c r="H20" i="9"/>
  <c r="G20" i="9"/>
  <c r="F19" i="9"/>
  <c r="F18" i="9" s="1"/>
  <c r="R18" i="9"/>
  <c r="Q18" i="9"/>
  <c r="P18" i="9"/>
  <c r="O18" i="9"/>
  <c r="N18" i="9"/>
  <c r="M18" i="9"/>
  <c r="L18" i="9"/>
  <c r="K18" i="9"/>
  <c r="J18" i="9"/>
  <c r="I18" i="9"/>
  <c r="H18" i="9"/>
  <c r="G18" i="9"/>
  <c r="F17" i="9"/>
  <c r="R16" i="9"/>
  <c r="Q16" i="9"/>
  <c r="P16" i="9"/>
  <c r="O16" i="9"/>
  <c r="O15" i="9" s="1"/>
  <c r="N16" i="9"/>
  <c r="M16" i="9"/>
  <c r="L16" i="9"/>
  <c r="K16" i="9"/>
  <c r="J16" i="9"/>
  <c r="I16" i="9"/>
  <c r="H16" i="9"/>
  <c r="G16" i="9"/>
  <c r="G15" i="9" s="1"/>
  <c r="F16" i="9"/>
  <c r="F14" i="9"/>
  <c r="F13" i="9" s="1"/>
  <c r="F12" i="9" s="1"/>
  <c r="R13" i="9"/>
  <c r="Q13" i="9"/>
  <c r="Q12" i="9" s="1"/>
  <c r="P13" i="9"/>
  <c r="P12" i="9" s="1"/>
  <c r="O13" i="9"/>
  <c r="O12" i="9" s="1"/>
  <c r="N13" i="9"/>
  <c r="M13" i="9"/>
  <c r="M12" i="9" s="1"/>
  <c r="L13" i="9"/>
  <c r="L12" i="9" s="1"/>
  <c r="K13" i="9"/>
  <c r="K12" i="9" s="1"/>
  <c r="J13" i="9"/>
  <c r="I13" i="9"/>
  <c r="I12" i="9" s="1"/>
  <c r="H13" i="9"/>
  <c r="H12" i="9" s="1"/>
  <c r="G13" i="9"/>
  <c r="G12" i="9" s="1"/>
  <c r="R12" i="9"/>
  <c r="N12" i="9"/>
  <c r="J12" i="9"/>
  <c r="F57" i="8"/>
  <c r="F56" i="8" s="1"/>
  <c r="F55" i="8" s="1"/>
  <c r="F54" i="8" s="1"/>
  <c r="R56" i="8"/>
  <c r="Q56" i="8"/>
  <c r="Q55" i="8" s="1"/>
  <c r="Q54" i="8" s="1"/>
  <c r="P56" i="8"/>
  <c r="P55" i="8" s="1"/>
  <c r="P54" i="8" s="1"/>
  <c r="O56" i="8"/>
  <c r="O55" i="8" s="1"/>
  <c r="O54" i="8" s="1"/>
  <c r="N56" i="8"/>
  <c r="M56" i="8"/>
  <c r="M55" i="8" s="1"/>
  <c r="M54" i="8" s="1"/>
  <c r="L56" i="8"/>
  <c r="L55" i="8" s="1"/>
  <c r="L54" i="8" s="1"/>
  <c r="K56" i="8"/>
  <c r="K55" i="8" s="1"/>
  <c r="K54" i="8" s="1"/>
  <c r="J56" i="8"/>
  <c r="I56" i="8"/>
  <c r="I55" i="8" s="1"/>
  <c r="I54" i="8" s="1"/>
  <c r="H56" i="8"/>
  <c r="H55" i="8" s="1"/>
  <c r="H54" i="8" s="1"/>
  <c r="G56" i="8"/>
  <c r="G55" i="8" s="1"/>
  <c r="G54" i="8" s="1"/>
  <c r="R55" i="8"/>
  <c r="N55" i="8"/>
  <c r="N54" i="8" s="1"/>
  <c r="J55" i="8"/>
  <c r="J54" i="8" s="1"/>
  <c r="R54" i="8"/>
  <c r="F53" i="8"/>
  <c r="F52" i="8"/>
  <c r="F51" i="8"/>
  <c r="F50" i="8"/>
  <c r="F49" i="8"/>
  <c r="R48" i="8"/>
  <c r="R47" i="8" s="1"/>
  <c r="Q48" i="8"/>
  <c r="Q47" i="8" s="1"/>
  <c r="P48" i="8"/>
  <c r="P47" i="8" s="1"/>
  <c r="O48" i="8"/>
  <c r="O47" i="8" s="1"/>
  <c r="N48" i="8"/>
  <c r="N47" i="8" s="1"/>
  <c r="M48" i="8"/>
  <c r="L48" i="8"/>
  <c r="L47" i="8" s="1"/>
  <c r="K48" i="8"/>
  <c r="K47" i="8" s="1"/>
  <c r="J48" i="8"/>
  <c r="J47" i="8" s="1"/>
  <c r="I48" i="8"/>
  <c r="I47" i="8" s="1"/>
  <c r="H48" i="8"/>
  <c r="H47" i="8" s="1"/>
  <c r="G48" i="8"/>
  <c r="G47" i="8" s="1"/>
  <c r="M47" i="8"/>
  <c r="F45" i="8"/>
  <c r="F44" i="8" s="1"/>
  <c r="F43" i="8" s="1"/>
  <c r="R44" i="8"/>
  <c r="Q44" i="8"/>
  <c r="Q43" i="8" s="1"/>
  <c r="P44" i="8"/>
  <c r="P43" i="8" s="1"/>
  <c r="O44" i="8"/>
  <c r="O43" i="8" s="1"/>
  <c r="N44" i="8"/>
  <c r="N43" i="8" s="1"/>
  <c r="M44" i="8"/>
  <c r="M43" i="8" s="1"/>
  <c r="L44" i="8"/>
  <c r="L43" i="8" s="1"/>
  <c r="K44" i="8"/>
  <c r="K43" i="8" s="1"/>
  <c r="J44" i="8"/>
  <c r="J43" i="8" s="1"/>
  <c r="I44" i="8"/>
  <c r="I43" i="8" s="1"/>
  <c r="H44" i="8"/>
  <c r="G44" i="8"/>
  <c r="G43" i="8" s="1"/>
  <c r="R43" i="8"/>
  <c r="H43" i="8"/>
  <c r="F42" i="8"/>
  <c r="F41" i="8" s="1"/>
  <c r="F40" i="8" s="1"/>
  <c r="R41" i="8"/>
  <c r="R40" i="8" s="1"/>
  <c r="Q41" i="8"/>
  <c r="Q40" i="8" s="1"/>
  <c r="P41" i="8"/>
  <c r="P40" i="8" s="1"/>
  <c r="O41" i="8"/>
  <c r="N41" i="8"/>
  <c r="N40" i="8" s="1"/>
  <c r="M41" i="8"/>
  <c r="M40" i="8" s="1"/>
  <c r="L41" i="8"/>
  <c r="L40" i="8" s="1"/>
  <c r="K41" i="8"/>
  <c r="K40" i="8" s="1"/>
  <c r="J41" i="8"/>
  <c r="J40" i="8" s="1"/>
  <c r="I41" i="8"/>
  <c r="I40" i="8" s="1"/>
  <c r="H41" i="8"/>
  <c r="H40" i="8" s="1"/>
  <c r="G41" i="8"/>
  <c r="G40" i="8" s="1"/>
  <c r="O40" i="8"/>
  <c r="F39" i="8"/>
  <c r="F38" i="8" s="1"/>
  <c r="F37" i="8" s="1"/>
  <c r="R38" i="8"/>
  <c r="Q38" i="8"/>
  <c r="Q37" i="8" s="1"/>
  <c r="P38" i="8"/>
  <c r="P37" i="8" s="1"/>
  <c r="O38" i="8"/>
  <c r="O37" i="8" s="1"/>
  <c r="N38" i="8"/>
  <c r="N37" i="8" s="1"/>
  <c r="M38" i="8"/>
  <c r="M37" i="8" s="1"/>
  <c r="L38" i="8"/>
  <c r="L37" i="8" s="1"/>
  <c r="K38" i="8"/>
  <c r="K37" i="8" s="1"/>
  <c r="J38" i="8"/>
  <c r="I38" i="8"/>
  <c r="I37" i="8" s="1"/>
  <c r="H38" i="8"/>
  <c r="H37" i="8" s="1"/>
  <c r="G38" i="8"/>
  <c r="G37" i="8" s="1"/>
  <c r="R37" i="8"/>
  <c r="J37" i="8"/>
  <c r="F36" i="8"/>
  <c r="F35" i="8"/>
  <c r="F34" i="8"/>
  <c r="R33" i="8"/>
  <c r="Q33" i="8"/>
  <c r="P33" i="8"/>
  <c r="O33" i="8"/>
  <c r="N33" i="8"/>
  <c r="M33" i="8"/>
  <c r="L33" i="8"/>
  <c r="K33" i="8"/>
  <c r="J33" i="8"/>
  <c r="I33" i="8"/>
  <c r="H33" i="8"/>
  <c r="G33" i="8"/>
  <c r="F32" i="8"/>
  <c r="F31" i="8" s="1"/>
  <c r="R31" i="8"/>
  <c r="Q31" i="8"/>
  <c r="P31" i="8"/>
  <c r="O31" i="8"/>
  <c r="N31" i="8"/>
  <c r="M31" i="8"/>
  <c r="L31" i="8"/>
  <c r="K31" i="8"/>
  <c r="J31" i="8"/>
  <c r="I31" i="8"/>
  <c r="H31" i="8"/>
  <c r="G31" i="8"/>
  <c r="F30" i="8"/>
  <c r="F29" i="8" s="1"/>
  <c r="R29" i="8"/>
  <c r="R26" i="8" s="1"/>
  <c r="Q29" i="8"/>
  <c r="P29" i="8"/>
  <c r="O29" i="8"/>
  <c r="N29" i="8"/>
  <c r="N26" i="8" s="1"/>
  <c r="M29" i="8"/>
  <c r="L29" i="8"/>
  <c r="K29" i="8"/>
  <c r="J29" i="8"/>
  <c r="I29" i="8"/>
  <c r="H29" i="8"/>
  <c r="G29" i="8"/>
  <c r="F28" i="8"/>
  <c r="F27" i="8" s="1"/>
  <c r="R27" i="8"/>
  <c r="Q27" i="8"/>
  <c r="P27" i="8"/>
  <c r="O27" i="8"/>
  <c r="O26" i="8" s="1"/>
  <c r="N27" i="8"/>
  <c r="M27" i="8"/>
  <c r="L27" i="8"/>
  <c r="L26" i="8" s="1"/>
  <c r="K27" i="8"/>
  <c r="J27" i="8"/>
  <c r="I27" i="8"/>
  <c r="H27" i="8"/>
  <c r="G27" i="8"/>
  <c r="G26" i="8" s="1"/>
  <c r="F24" i="8"/>
  <c r="R23" i="8"/>
  <c r="Q23" i="8"/>
  <c r="P23" i="8"/>
  <c r="O23" i="8"/>
  <c r="N23" i="8"/>
  <c r="M23" i="8"/>
  <c r="L23" i="8"/>
  <c r="K23" i="8"/>
  <c r="J23" i="8"/>
  <c r="I23" i="8"/>
  <c r="H23" i="8"/>
  <c r="G23" i="8"/>
  <c r="F21" i="8"/>
  <c r="F20" i="8" s="1"/>
  <c r="R20" i="8"/>
  <c r="Q20" i="8"/>
  <c r="P20" i="8"/>
  <c r="O20" i="8"/>
  <c r="N20" i="8"/>
  <c r="M20" i="8"/>
  <c r="L20" i="8"/>
  <c r="K20" i="8"/>
  <c r="J20" i="8"/>
  <c r="I20" i="8"/>
  <c r="H20" i="8"/>
  <c r="G20" i="8"/>
  <c r="F19" i="8"/>
  <c r="R18" i="8"/>
  <c r="Q18" i="8"/>
  <c r="P18" i="8"/>
  <c r="O18" i="8"/>
  <c r="N18" i="8"/>
  <c r="M18" i="8"/>
  <c r="L18" i="8"/>
  <c r="K18" i="8"/>
  <c r="J18" i="8"/>
  <c r="I18" i="8"/>
  <c r="H18" i="8"/>
  <c r="G18" i="8"/>
  <c r="F17" i="8"/>
  <c r="R16" i="8"/>
  <c r="R15" i="8" s="1"/>
  <c r="Q16" i="8"/>
  <c r="P16" i="8"/>
  <c r="O16" i="8"/>
  <c r="N16" i="8"/>
  <c r="N15" i="8" s="1"/>
  <c r="M16" i="8"/>
  <c r="L16" i="8"/>
  <c r="K16" i="8"/>
  <c r="J16" i="8"/>
  <c r="I16" i="8"/>
  <c r="I15" i="8" s="1"/>
  <c r="H16" i="8"/>
  <c r="G16" i="8"/>
  <c r="M15" i="8"/>
  <c r="F14" i="8"/>
  <c r="R12" i="8"/>
  <c r="Q12" i="8"/>
  <c r="P12" i="8"/>
  <c r="O12" i="8"/>
  <c r="N12" i="8"/>
  <c r="M12" i="8"/>
  <c r="L12" i="8"/>
  <c r="K12" i="8"/>
  <c r="J12" i="8"/>
  <c r="I12" i="8"/>
  <c r="H12" i="8"/>
  <c r="G12" i="8"/>
  <c r="F12" i="8"/>
  <c r="F57" i="7"/>
  <c r="F56" i="7" s="1"/>
  <c r="F55" i="7" s="1"/>
  <c r="F54" i="7" s="1"/>
  <c r="R56" i="7"/>
  <c r="R55" i="7" s="1"/>
  <c r="R54" i="7" s="1"/>
  <c r="Q56" i="7"/>
  <c r="P56" i="7"/>
  <c r="P55" i="7" s="1"/>
  <c r="P54" i="7" s="1"/>
  <c r="O56" i="7"/>
  <c r="O55" i="7" s="1"/>
  <c r="O54" i="7" s="1"/>
  <c r="N56" i="7"/>
  <c r="N55" i="7" s="1"/>
  <c r="N54" i="7" s="1"/>
  <c r="M56" i="7"/>
  <c r="M55" i="7" s="1"/>
  <c r="M54" i="7" s="1"/>
  <c r="L56" i="7"/>
  <c r="L55" i="7" s="1"/>
  <c r="L54" i="7" s="1"/>
  <c r="K56" i="7"/>
  <c r="K55" i="7" s="1"/>
  <c r="K54" i="7" s="1"/>
  <c r="J56" i="7"/>
  <c r="J55" i="7" s="1"/>
  <c r="J54" i="7" s="1"/>
  <c r="I56" i="7"/>
  <c r="H56" i="7"/>
  <c r="H55" i="7" s="1"/>
  <c r="H54" i="7" s="1"/>
  <c r="G56" i="7"/>
  <c r="G55" i="7" s="1"/>
  <c r="G54" i="7" s="1"/>
  <c r="Q55" i="7"/>
  <c r="Q54" i="7" s="1"/>
  <c r="I55" i="7"/>
  <c r="I54" i="7" s="1"/>
  <c r="F53" i="7"/>
  <c r="F51" i="7"/>
  <c r="F50" i="7"/>
  <c r="F49" i="7"/>
  <c r="R48" i="7"/>
  <c r="Q48" i="7"/>
  <c r="Q47" i="7" s="1"/>
  <c r="P48" i="7"/>
  <c r="O48" i="7"/>
  <c r="O47" i="7" s="1"/>
  <c r="N48" i="7"/>
  <c r="N47" i="7" s="1"/>
  <c r="M48" i="7"/>
  <c r="M47" i="7" s="1"/>
  <c r="L48" i="7"/>
  <c r="K48" i="7"/>
  <c r="K47" i="7" s="1"/>
  <c r="J48" i="7"/>
  <c r="J47" i="7" s="1"/>
  <c r="I48" i="7"/>
  <c r="I47" i="7" s="1"/>
  <c r="H48" i="7"/>
  <c r="G48" i="7"/>
  <c r="G47" i="7" s="1"/>
  <c r="R47" i="7"/>
  <c r="P47" i="7"/>
  <c r="L47" i="7"/>
  <c r="H47" i="7"/>
  <c r="F45" i="7"/>
  <c r="F44" i="7" s="1"/>
  <c r="F43" i="7" s="1"/>
  <c r="R44" i="7"/>
  <c r="R43" i="7" s="1"/>
  <c r="Q44" i="7"/>
  <c r="P44" i="7"/>
  <c r="P43" i="7" s="1"/>
  <c r="O44" i="7"/>
  <c r="O43" i="7" s="1"/>
  <c r="N44" i="7"/>
  <c r="N43" i="7" s="1"/>
  <c r="M44" i="7"/>
  <c r="M43" i="7" s="1"/>
  <c r="L44" i="7"/>
  <c r="L43" i="7" s="1"/>
  <c r="K44" i="7"/>
  <c r="K43" i="7" s="1"/>
  <c r="J44" i="7"/>
  <c r="J43" i="7" s="1"/>
  <c r="I44" i="7"/>
  <c r="H44" i="7"/>
  <c r="H43" i="7" s="1"/>
  <c r="G44" i="7"/>
  <c r="Q43" i="7"/>
  <c r="I43" i="7"/>
  <c r="G43" i="7"/>
  <c r="F42" i="7"/>
  <c r="F41" i="7" s="1"/>
  <c r="F40" i="7" s="1"/>
  <c r="R41" i="7"/>
  <c r="Q41" i="7"/>
  <c r="Q40" i="7" s="1"/>
  <c r="P41" i="7"/>
  <c r="P40" i="7" s="1"/>
  <c r="O41" i="7"/>
  <c r="O40" i="7" s="1"/>
  <c r="N41" i="7"/>
  <c r="M41" i="7"/>
  <c r="M40" i="7" s="1"/>
  <c r="L41" i="7"/>
  <c r="L40" i="7" s="1"/>
  <c r="K41" i="7"/>
  <c r="K40" i="7" s="1"/>
  <c r="J41" i="7"/>
  <c r="I41" i="7"/>
  <c r="I40" i="7" s="1"/>
  <c r="H41" i="7"/>
  <c r="H40" i="7" s="1"/>
  <c r="G41" i="7"/>
  <c r="G40" i="7" s="1"/>
  <c r="R40" i="7"/>
  <c r="N40" i="7"/>
  <c r="J40" i="7"/>
  <c r="F39" i="7"/>
  <c r="F38" i="7" s="1"/>
  <c r="F37" i="7" s="1"/>
  <c r="R38" i="7"/>
  <c r="R37" i="7" s="1"/>
  <c r="Q38" i="7"/>
  <c r="Q37" i="7" s="1"/>
  <c r="P38" i="7"/>
  <c r="P37" i="7" s="1"/>
  <c r="O38" i="7"/>
  <c r="O37" i="7" s="1"/>
  <c r="N38" i="7"/>
  <c r="N37" i="7" s="1"/>
  <c r="M38" i="7"/>
  <c r="M37" i="7" s="1"/>
  <c r="L38" i="7"/>
  <c r="L37" i="7" s="1"/>
  <c r="K38" i="7"/>
  <c r="K37" i="7" s="1"/>
  <c r="J38" i="7"/>
  <c r="I38" i="7"/>
  <c r="I37" i="7" s="1"/>
  <c r="H38" i="7"/>
  <c r="H37" i="7" s="1"/>
  <c r="G38" i="7"/>
  <c r="G37" i="7" s="1"/>
  <c r="J37" i="7"/>
  <c r="F36" i="7"/>
  <c r="F35" i="7"/>
  <c r="F34" i="7"/>
  <c r="F33" i="7" s="1"/>
  <c r="R33" i="7"/>
  <c r="Q33" i="7"/>
  <c r="P33" i="7"/>
  <c r="O33" i="7"/>
  <c r="N33" i="7"/>
  <c r="M33" i="7"/>
  <c r="L33" i="7"/>
  <c r="K33" i="7"/>
  <c r="J33" i="7"/>
  <c r="I33" i="7"/>
  <c r="H33" i="7"/>
  <c r="G33" i="7"/>
  <c r="F32" i="7"/>
  <c r="F31" i="7" s="1"/>
  <c r="R31" i="7"/>
  <c r="R26" i="7" s="1"/>
  <c r="Q31" i="7"/>
  <c r="P31" i="7"/>
  <c r="O31" i="7"/>
  <c r="N31" i="7"/>
  <c r="M31" i="7"/>
  <c r="L31" i="7"/>
  <c r="L26" i="7" s="1"/>
  <c r="K31" i="7"/>
  <c r="J31" i="7"/>
  <c r="I31" i="7"/>
  <c r="H31" i="7"/>
  <c r="G31" i="7"/>
  <c r="F30" i="7"/>
  <c r="F29" i="7" s="1"/>
  <c r="R29" i="7"/>
  <c r="Q29" i="7"/>
  <c r="P29" i="7"/>
  <c r="O29" i="7"/>
  <c r="N29" i="7"/>
  <c r="M29" i="7"/>
  <c r="L29" i="7"/>
  <c r="K29" i="7"/>
  <c r="J29" i="7"/>
  <c r="I29" i="7"/>
  <c r="H29" i="7"/>
  <c r="G29" i="7"/>
  <c r="F28" i="7"/>
  <c r="F27" i="7" s="1"/>
  <c r="R27" i="7"/>
  <c r="Q27" i="7"/>
  <c r="P27" i="7"/>
  <c r="O27" i="7"/>
  <c r="N27" i="7"/>
  <c r="N26" i="7" s="1"/>
  <c r="M27" i="7"/>
  <c r="L27" i="7"/>
  <c r="K27" i="7"/>
  <c r="J27" i="7"/>
  <c r="J26" i="7" s="1"/>
  <c r="I27" i="7"/>
  <c r="H27" i="7"/>
  <c r="G27" i="7"/>
  <c r="F24" i="7"/>
  <c r="R23" i="7"/>
  <c r="Q23" i="7"/>
  <c r="P23" i="7"/>
  <c r="O23" i="7"/>
  <c r="N23" i="7"/>
  <c r="M23" i="7"/>
  <c r="L23" i="7"/>
  <c r="K23" i="7"/>
  <c r="J23" i="7"/>
  <c r="I23" i="7"/>
  <c r="H23" i="7"/>
  <c r="G23" i="7"/>
  <c r="F22" i="7"/>
  <c r="F21" i="7"/>
  <c r="R20" i="7"/>
  <c r="Q20" i="7"/>
  <c r="P20" i="7"/>
  <c r="O20" i="7"/>
  <c r="N20" i="7"/>
  <c r="M20" i="7"/>
  <c r="L20" i="7"/>
  <c r="K20" i="7"/>
  <c r="J20" i="7"/>
  <c r="I20" i="7"/>
  <c r="H20" i="7"/>
  <c r="G20" i="7"/>
  <c r="F19" i="7"/>
  <c r="F18" i="7" s="1"/>
  <c r="R18" i="7"/>
  <c r="Q18" i="7"/>
  <c r="P18" i="7"/>
  <c r="O18" i="7"/>
  <c r="N18" i="7"/>
  <c r="M18" i="7"/>
  <c r="L18" i="7"/>
  <c r="K18" i="7"/>
  <c r="J18" i="7"/>
  <c r="I18" i="7"/>
  <c r="H18" i="7"/>
  <c r="H15" i="7" s="1"/>
  <c r="G18" i="7"/>
  <c r="F17" i="7"/>
  <c r="F16" i="7" s="1"/>
  <c r="R16" i="7"/>
  <c r="Q16" i="7"/>
  <c r="P16" i="7"/>
  <c r="O16" i="7"/>
  <c r="N16" i="7"/>
  <c r="M16" i="7"/>
  <c r="L16" i="7"/>
  <c r="K16" i="7"/>
  <c r="J16" i="7"/>
  <c r="I16" i="7"/>
  <c r="H16" i="7"/>
  <c r="G16" i="7"/>
  <c r="F14" i="7"/>
  <c r="F13" i="7" s="1"/>
  <c r="R13" i="7"/>
  <c r="R12" i="7" s="1"/>
  <c r="Q13" i="7"/>
  <c r="Q12" i="7" s="1"/>
  <c r="P13" i="7"/>
  <c r="P12" i="7" s="1"/>
  <c r="O13" i="7"/>
  <c r="O12" i="7" s="1"/>
  <c r="N13" i="7"/>
  <c r="N12" i="7" s="1"/>
  <c r="M13" i="7"/>
  <c r="M12" i="7" s="1"/>
  <c r="L13" i="7"/>
  <c r="L12" i="7" s="1"/>
  <c r="K13" i="7"/>
  <c r="K12" i="7" s="1"/>
  <c r="J13" i="7"/>
  <c r="J12" i="7" s="1"/>
  <c r="I13" i="7"/>
  <c r="I12" i="7" s="1"/>
  <c r="H13" i="7"/>
  <c r="H12" i="7" s="1"/>
  <c r="G13" i="7"/>
  <c r="G12" i="7" s="1"/>
  <c r="F57" i="6"/>
  <c r="F56" i="6" s="1"/>
  <c r="F55" i="6" s="1"/>
  <c r="F54" i="6" s="1"/>
  <c r="R56" i="6"/>
  <c r="R55" i="6" s="1"/>
  <c r="R54" i="6" s="1"/>
  <c r="Q56" i="6"/>
  <c r="Q55" i="6" s="1"/>
  <c r="Q54" i="6" s="1"/>
  <c r="P56" i="6"/>
  <c r="P55" i="6" s="1"/>
  <c r="P54" i="6" s="1"/>
  <c r="O56" i="6"/>
  <c r="N56" i="6"/>
  <c r="N55" i="6" s="1"/>
  <c r="N54" i="6" s="1"/>
  <c r="M56" i="6"/>
  <c r="M55" i="6" s="1"/>
  <c r="M54" i="6" s="1"/>
  <c r="L56" i="6"/>
  <c r="L55" i="6" s="1"/>
  <c r="L54" i="6" s="1"/>
  <c r="K56" i="6"/>
  <c r="K55" i="6" s="1"/>
  <c r="K54" i="6" s="1"/>
  <c r="J56" i="6"/>
  <c r="J55" i="6" s="1"/>
  <c r="J54" i="6" s="1"/>
  <c r="I56" i="6"/>
  <c r="H56" i="6"/>
  <c r="H55" i="6" s="1"/>
  <c r="H54" i="6" s="1"/>
  <c r="G56" i="6"/>
  <c r="G55" i="6" s="1"/>
  <c r="G54" i="6" s="1"/>
  <c r="O55" i="6"/>
  <c r="O54" i="6" s="1"/>
  <c r="I55" i="6"/>
  <c r="I54" i="6" s="1"/>
  <c r="F53" i="6"/>
  <c r="F52" i="6"/>
  <c r="F51" i="6"/>
  <c r="F50" i="6"/>
  <c r="F48" i="6" s="1"/>
  <c r="F47" i="6" s="1"/>
  <c r="F49" i="6"/>
  <c r="R48" i="6"/>
  <c r="R47" i="6" s="1"/>
  <c r="Q48" i="6"/>
  <c r="P48" i="6"/>
  <c r="P47" i="6" s="1"/>
  <c r="O48" i="6"/>
  <c r="N48" i="6"/>
  <c r="N47" i="6" s="1"/>
  <c r="M48" i="6"/>
  <c r="M47" i="6" s="1"/>
  <c r="L48" i="6"/>
  <c r="L47" i="6" s="1"/>
  <c r="K48" i="6"/>
  <c r="K47" i="6" s="1"/>
  <c r="J48" i="6"/>
  <c r="J47" i="6" s="1"/>
  <c r="I48" i="6"/>
  <c r="H48" i="6"/>
  <c r="H47" i="6" s="1"/>
  <c r="G48" i="6"/>
  <c r="G47" i="6" s="1"/>
  <c r="Q47" i="6"/>
  <c r="O47" i="6"/>
  <c r="I47" i="6"/>
  <c r="F46" i="6"/>
  <c r="F45" i="6"/>
  <c r="F44" i="6" s="1"/>
  <c r="F43" i="6" s="1"/>
  <c r="R44" i="6"/>
  <c r="R43" i="6" s="1"/>
  <c r="Q44" i="6"/>
  <c r="Q43" i="6" s="1"/>
  <c r="P44" i="6"/>
  <c r="P43" i="6" s="1"/>
  <c r="O44" i="6"/>
  <c r="N44" i="6"/>
  <c r="N43" i="6" s="1"/>
  <c r="M44" i="6"/>
  <c r="M43" i="6" s="1"/>
  <c r="L44" i="6"/>
  <c r="L43" i="6" s="1"/>
  <c r="K44" i="6"/>
  <c r="J44" i="6"/>
  <c r="J43" i="6" s="1"/>
  <c r="I44" i="6"/>
  <c r="H44" i="6"/>
  <c r="H43" i="6" s="1"/>
  <c r="G44" i="6"/>
  <c r="O43" i="6"/>
  <c r="K43" i="6"/>
  <c r="I43" i="6"/>
  <c r="G43" i="6"/>
  <c r="F42" i="6"/>
  <c r="F41" i="6" s="1"/>
  <c r="F40" i="6" s="1"/>
  <c r="R41" i="6"/>
  <c r="Q41" i="6"/>
  <c r="Q40" i="6" s="1"/>
  <c r="P41" i="6"/>
  <c r="P40" i="6" s="1"/>
  <c r="O41" i="6"/>
  <c r="O40" i="6" s="1"/>
  <c r="N41" i="6"/>
  <c r="N40" i="6" s="1"/>
  <c r="M41" i="6"/>
  <c r="M40" i="6" s="1"/>
  <c r="L41" i="6"/>
  <c r="L40" i="6" s="1"/>
  <c r="K41" i="6"/>
  <c r="K40" i="6" s="1"/>
  <c r="J41" i="6"/>
  <c r="I41" i="6"/>
  <c r="I40" i="6" s="1"/>
  <c r="H41" i="6"/>
  <c r="H40" i="6" s="1"/>
  <c r="G41" i="6"/>
  <c r="G40" i="6" s="1"/>
  <c r="R40" i="6"/>
  <c r="J40" i="6"/>
  <c r="F39" i="6"/>
  <c r="F38" i="6" s="1"/>
  <c r="F37" i="6" s="1"/>
  <c r="R38" i="6"/>
  <c r="Q38" i="6"/>
  <c r="Q37" i="6" s="1"/>
  <c r="P38" i="6"/>
  <c r="P37" i="6" s="1"/>
  <c r="O38" i="6"/>
  <c r="O37" i="6" s="1"/>
  <c r="N38" i="6"/>
  <c r="M38" i="6"/>
  <c r="M37" i="6" s="1"/>
  <c r="L38" i="6"/>
  <c r="L37" i="6" s="1"/>
  <c r="K38" i="6"/>
  <c r="K37" i="6" s="1"/>
  <c r="J38" i="6"/>
  <c r="I38" i="6"/>
  <c r="I37" i="6" s="1"/>
  <c r="H38" i="6"/>
  <c r="H37" i="6" s="1"/>
  <c r="G38" i="6"/>
  <c r="G37" i="6" s="1"/>
  <c r="R37" i="6"/>
  <c r="N37" i="6"/>
  <c r="J37" i="6"/>
  <c r="F36" i="6"/>
  <c r="F35" i="6"/>
  <c r="F34" i="6"/>
  <c r="F33" i="6" s="1"/>
  <c r="R33" i="6"/>
  <c r="Q33" i="6"/>
  <c r="P33" i="6"/>
  <c r="O33" i="6"/>
  <c r="N33" i="6"/>
  <c r="M33" i="6"/>
  <c r="L33" i="6"/>
  <c r="K33" i="6"/>
  <c r="J33" i="6"/>
  <c r="I33" i="6"/>
  <c r="H33" i="6"/>
  <c r="G33" i="6"/>
  <c r="F32" i="6"/>
  <c r="F31" i="6" s="1"/>
  <c r="R31" i="6"/>
  <c r="Q31" i="6"/>
  <c r="P31" i="6"/>
  <c r="O31" i="6"/>
  <c r="N31" i="6"/>
  <c r="M31" i="6"/>
  <c r="L31" i="6"/>
  <c r="K31" i="6"/>
  <c r="J31" i="6"/>
  <c r="I31" i="6"/>
  <c r="H31" i="6"/>
  <c r="G31" i="6"/>
  <c r="F30" i="6"/>
  <c r="F29" i="6" s="1"/>
  <c r="R29" i="6"/>
  <c r="Q29" i="6"/>
  <c r="P29" i="6"/>
  <c r="O29" i="6"/>
  <c r="N29" i="6"/>
  <c r="M29" i="6"/>
  <c r="L29" i="6"/>
  <c r="K29" i="6"/>
  <c r="J29" i="6"/>
  <c r="I29" i="6"/>
  <c r="H29" i="6"/>
  <c r="G29" i="6"/>
  <c r="F28" i="6"/>
  <c r="F27" i="6" s="1"/>
  <c r="R27" i="6"/>
  <c r="Q27" i="6"/>
  <c r="P27" i="6"/>
  <c r="O27" i="6"/>
  <c r="N27" i="6"/>
  <c r="M27" i="6"/>
  <c r="L27" i="6"/>
  <c r="K27" i="6"/>
  <c r="J27" i="6"/>
  <c r="I27" i="6"/>
  <c r="H27" i="6"/>
  <c r="G27" i="6"/>
  <c r="F24" i="6"/>
  <c r="R23" i="6"/>
  <c r="Q23" i="6"/>
  <c r="P23" i="6"/>
  <c r="O23" i="6"/>
  <c r="N23" i="6"/>
  <c r="M23" i="6"/>
  <c r="L23" i="6"/>
  <c r="K23" i="6"/>
  <c r="J23" i="6"/>
  <c r="I23" i="6"/>
  <c r="H23" i="6"/>
  <c r="G23" i="6"/>
  <c r="F22" i="6"/>
  <c r="F21" i="6"/>
  <c r="R20" i="6"/>
  <c r="Q20" i="6"/>
  <c r="P20" i="6"/>
  <c r="O20" i="6"/>
  <c r="N20" i="6"/>
  <c r="M20" i="6"/>
  <c r="L20" i="6"/>
  <c r="K20" i="6"/>
  <c r="J20" i="6"/>
  <c r="I20" i="6"/>
  <c r="H20" i="6"/>
  <c r="G20" i="6"/>
  <c r="F19" i="6"/>
  <c r="F18" i="6" s="1"/>
  <c r="R18" i="6"/>
  <c r="Q18" i="6"/>
  <c r="P18" i="6"/>
  <c r="O18" i="6"/>
  <c r="N18" i="6"/>
  <c r="N15" i="6" s="1"/>
  <c r="M18" i="6"/>
  <c r="L18" i="6"/>
  <c r="K18" i="6"/>
  <c r="J18" i="6"/>
  <c r="I18" i="6"/>
  <c r="H18" i="6"/>
  <c r="G18" i="6"/>
  <c r="F17" i="6"/>
  <c r="F16" i="6" s="1"/>
  <c r="R16" i="6"/>
  <c r="Q16" i="6"/>
  <c r="P16" i="6"/>
  <c r="O16" i="6"/>
  <c r="N16" i="6"/>
  <c r="M16" i="6"/>
  <c r="L16" i="6"/>
  <c r="K16" i="6"/>
  <c r="J16" i="6"/>
  <c r="I16" i="6"/>
  <c r="H16" i="6"/>
  <c r="G16" i="6"/>
  <c r="F14" i="6"/>
  <c r="F13" i="6" s="1"/>
  <c r="F12" i="6" s="1"/>
  <c r="R13" i="6"/>
  <c r="R12" i="6" s="1"/>
  <c r="Q13" i="6"/>
  <c r="Q12" i="6" s="1"/>
  <c r="P13" i="6"/>
  <c r="P12" i="6" s="1"/>
  <c r="O13" i="6"/>
  <c r="O12" i="6" s="1"/>
  <c r="N13" i="6"/>
  <c r="N12" i="6" s="1"/>
  <c r="M13" i="6"/>
  <c r="L13" i="6"/>
  <c r="L12" i="6" s="1"/>
  <c r="K13" i="6"/>
  <c r="K12" i="6" s="1"/>
  <c r="J13" i="6"/>
  <c r="J12" i="6" s="1"/>
  <c r="I13" i="6"/>
  <c r="I12" i="6" s="1"/>
  <c r="H13" i="6"/>
  <c r="H12" i="6" s="1"/>
  <c r="G13" i="6"/>
  <c r="G12" i="6" s="1"/>
  <c r="M12" i="6"/>
  <c r="J25" i="10" l="1"/>
  <c r="P26" i="7"/>
  <c r="P25" i="7" s="1"/>
  <c r="J15" i="8"/>
  <c r="K15" i="9"/>
  <c r="K11" i="9" s="1"/>
  <c r="K10" i="9" s="1"/>
  <c r="F33" i="10"/>
  <c r="F48" i="11"/>
  <c r="F47" i="11" s="1"/>
  <c r="M15" i="12"/>
  <c r="O11" i="14"/>
  <c r="N11" i="15"/>
  <c r="L15" i="15"/>
  <c r="K15" i="15"/>
  <c r="H15" i="6"/>
  <c r="M11" i="8"/>
  <c r="M15" i="9"/>
  <c r="M11" i="9" s="1"/>
  <c r="Q15" i="10"/>
  <c r="N15" i="10"/>
  <c r="N11" i="10" s="1"/>
  <c r="N10" i="10" s="1"/>
  <c r="K15" i="11"/>
  <c r="P25" i="11"/>
  <c r="N15" i="12"/>
  <c r="F33" i="12"/>
  <c r="R15" i="13"/>
  <c r="Q15" i="13"/>
  <c r="Q11" i="13" s="1"/>
  <c r="Q10" i="13" s="1"/>
  <c r="F33" i="13"/>
  <c r="H26" i="8"/>
  <c r="K26" i="9"/>
  <c r="K25" i="9" s="1"/>
  <c r="J26" i="9"/>
  <c r="H26" i="9"/>
  <c r="H25" i="9" s="1"/>
  <c r="R11" i="14"/>
  <c r="N15" i="14"/>
  <c r="F48" i="14"/>
  <c r="F47" i="14" s="1"/>
  <c r="J26" i="15"/>
  <c r="J25" i="15" s="1"/>
  <c r="H26" i="7"/>
  <c r="H25" i="7" s="1"/>
  <c r="H26" i="15"/>
  <c r="F23" i="6"/>
  <c r="L15" i="6"/>
  <c r="Q15" i="9"/>
  <c r="M26" i="10"/>
  <c r="K26" i="8"/>
  <c r="J26" i="8"/>
  <c r="L26" i="11"/>
  <c r="F33" i="11"/>
  <c r="P26" i="13"/>
  <c r="N26" i="13"/>
  <c r="P15" i="14"/>
  <c r="P11" i="14" s="1"/>
  <c r="Q15" i="8"/>
  <c r="O26" i="9"/>
  <c r="O25" i="9" s="1"/>
  <c r="N26" i="9"/>
  <c r="R15" i="14"/>
  <c r="Q15" i="15"/>
  <c r="Q11" i="15" s="1"/>
  <c r="M15" i="13"/>
  <c r="M25" i="13"/>
  <c r="H15" i="15"/>
  <c r="H11" i="15" s="1"/>
  <c r="H10" i="15" s="1"/>
  <c r="F23" i="16"/>
  <c r="P15" i="6"/>
  <c r="I15" i="9"/>
  <c r="F26" i="13"/>
  <c r="Q26" i="13"/>
  <c r="Q25" i="13" s="1"/>
  <c r="L15" i="16"/>
  <c r="L11" i="16" s="1"/>
  <c r="J15" i="16"/>
  <c r="H26" i="13"/>
  <c r="M26" i="6"/>
  <c r="P26" i="8"/>
  <c r="G26" i="9"/>
  <c r="R26" i="9"/>
  <c r="R25" i="9" s="1"/>
  <c r="P26" i="9"/>
  <c r="P25" i="9" s="1"/>
  <c r="J15" i="14"/>
  <c r="I15" i="14"/>
  <c r="I11" i="14" s="1"/>
  <c r="K11" i="15"/>
  <c r="J15" i="15"/>
  <c r="F23" i="15"/>
  <c r="J15" i="6"/>
  <c r="N26" i="6"/>
  <c r="G26" i="7"/>
  <c r="O26" i="7"/>
  <c r="O25" i="7" s="1"/>
  <c r="J11" i="8"/>
  <c r="J10" i="8" s="1"/>
  <c r="F20" i="9"/>
  <c r="H26" i="6"/>
  <c r="L26" i="6"/>
  <c r="P26" i="6"/>
  <c r="P25" i="6" s="1"/>
  <c r="G15" i="7"/>
  <c r="N15" i="7"/>
  <c r="R15" i="7"/>
  <c r="I26" i="7"/>
  <c r="M26" i="7"/>
  <c r="Q26" i="7"/>
  <c r="Q25" i="7" s="1"/>
  <c r="F48" i="7"/>
  <c r="F47" i="7" s="1"/>
  <c r="F16" i="8"/>
  <c r="F15" i="8" s="1"/>
  <c r="L15" i="8"/>
  <c r="L11" i="8" s="1"/>
  <c r="L10" i="8" s="1"/>
  <c r="P15" i="8"/>
  <c r="P11" i="8" s="1"/>
  <c r="G15" i="8"/>
  <c r="K15" i="8"/>
  <c r="K11" i="8" s="1"/>
  <c r="K10" i="8" s="1"/>
  <c r="O15" i="8"/>
  <c r="F33" i="8"/>
  <c r="F48" i="8"/>
  <c r="F47" i="8" s="1"/>
  <c r="G15" i="10"/>
  <c r="O15" i="10"/>
  <c r="J15" i="10"/>
  <c r="R15" i="10"/>
  <c r="K26" i="11"/>
  <c r="O26" i="11"/>
  <c r="R15" i="12"/>
  <c r="I11" i="13"/>
  <c r="Q11" i="8"/>
  <c r="Q10" i="8" s="1"/>
  <c r="G25" i="9"/>
  <c r="K11" i="10"/>
  <c r="N25" i="10"/>
  <c r="K11" i="11"/>
  <c r="R15" i="6"/>
  <c r="I26" i="6"/>
  <c r="I25" i="6" s="1"/>
  <c r="K26" i="7"/>
  <c r="N11" i="8"/>
  <c r="N10" i="8" s="1"/>
  <c r="M15" i="10"/>
  <c r="M11" i="10" s="1"/>
  <c r="M10" i="10" s="1"/>
  <c r="L15" i="10"/>
  <c r="L11" i="10" s="1"/>
  <c r="P15" i="10"/>
  <c r="P11" i="10" s="1"/>
  <c r="H26" i="10"/>
  <c r="L26" i="10"/>
  <c r="P26" i="10"/>
  <c r="K26" i="10"/>
  <c r="K25" i="10" s="1"/>
  <c r="K10" i="10" s="1"/>
  <c r="O26" i="10"/>
  <c r="F26" i="10"/>
  <c r="P11" i="11"/>
  <c r="I15" i="11"/>
  <c r="G26" i="12"/>
  <c r="H11" i="13"/>
  <c r="I11" i="8"/>
  <c r="J26" i="6"/>
  <c r="J25" i="6" s="1"/>
  <c r="R26" i="6"/>
  <c r="Q26" i="6"/>
  <c r="L25" i="7"/>
  <c r="R11" i="8"/>
  <c r="R10" i="8" s="1"/>
  <c r="M10" i="8"/>
  <c r="I15" i="10"/>
  <c r="H15" i="10"/>
  <c r="H11" i="10" s="1"/>
  <c r="G26" i="6"/>
  <c r="G25" i="6" s="1"/>
  <c r="K26" i="6"/>
  <c r="K25" i="6" s="1"/>
  <c r="O26" i="6"/>
  <c r="O25" i="6" s="1"/>
  <c r="I15" i="7"/>
  <c r="Q15" i="7"/>
  <c r="Q11" i="7" s="1"/>
  <c r="Q10" i="7" s="1"/>
  <c r="G11" i="8"/>
  <c r="O11" i="8"/>
  <c r="I26" i="8"/>
  <c r="I25" i="8" s="1"/>
  <c r="I10" i="8" s="1"/>
  <c r="M26" i="8"/>
  <c r="Q26" i="8"/>
  <c r="H15" i="9"/>
  <c r="H11" i="9" s="1"/>
  <c r="H10" i="9" s="1"/>
  <c r="L15" i="9"/>
  <c r="L11" i="9" s="1"/>
  <c r="P15" i="9"/>
  <c r="P11" i="9" s="1"/>
  <c r="P10" i="9" s="1"/>
  <c r="F23" i="10"/>
  <c r="F11" i="10" s="1"/>
  <c r="I26" i="10"/>
  <c r="Q26" i="10"/>
  <c r="M15" i="11"/>
  <c r="K25" i="11"/>
  <c r="F44" i="11"/>
  <c r="F43" i="11" s="1"/>
  <c r="F20" i="13"/>
  <c r="J11" i="13"/>
  <c r="G15" i="13"/>
  <c r="G11" i="13" s="1"/>
  <c r="O15" i="13"/>
  <c r="M11" i="14"/>
  <c r="Q11" i="14"/>
  <c r="H26" i="14"/>
  <c r="H25" i="14" s="1"/>
  <c r="H10" i="14" s="1"/>
  <c r="L26" i="14"/>
  <c r="N26" i="14"/>
  <c r="N25" i="14" s="1"/>
  <c r="N10" i="14" s="1"/>
  <c r="R26" i="14"/>
  <c r="I26" i="14"/>
  <c r="M26" i="14"/>
  <c r="M25" i="14" s="1"/>
  <c r="P11" i="15"/>
  <c r="L11" i="15"/>
  <c r="G26" i="15"/>
  <c r="F48" i="16"/>
  <c r="F47" i="16" s="1"/>
  <c r="J25" i="13"/>
  <c r="L11" i="14"/>
  <c r="F15" i="14"/>
  <c r="F44" i="14"/>
  <c r="F43" i="14" s="1"/>
  <c r="R15" i="15"/>
  <c r="R11" i="15" s="1"/>
  <c r="J11" i="15"/>
  <c r="J10" i="15" s="1"/>
  <c r="N26" i="15"/>
  <c r="R26" i="15"/>
  <c r="R25" i="15" s="1"/>
  <c r="R10" i="15" s="1"/>
  <c r="M26" i="15"/>
  <c r="M25" i="15" s="1"/>
  <c r="Q26" i="15"/>
  <c r="K26" i="16"/>
  <c r="L25" i="13"/>
  <c r="N25" i="13"/>
  <c r="I26" i="13"/>
  <c r="I25" i="13" s="1"/>
  <c r="K11" i="14"/>
  <c r="H25" i="15"/>
  <c r="I25" i="16"/>
  <c r="L25" i="10"/>
  <c r="O15" i="11"/>
  <c r="O11" i="11" s="1"/>
  <c r="I26" i="11"/>
  <c r="M26" i="11"/>
  <c r="Q26" i="11"/>
  <c r="H26" i="11"/>
  <c r="P26" i="11"/>
  <c r="H15" i="12"/>
  <c r="L15" i="12"/>
  <c r="F20" i="12"/>
  <c r="H26" i="12"/>
  <c r="H25" i="12" s="1"/>
  <c r="I26" i="12"/>
  <c r="L15" i="13"/>
  <c r="L11" i="13" s="1"/>
  <c r="L10" i="13" s="1"/>
  <c r="P15" i="13"/>
  <c r="P11" i="13" s="1"/>
  <c r="N15" i="13"/>
  <c r="N11" i="13" s="1"/>
  <c r="N10" i="13" s="1"/>
  <c r="F48" i="13"/>
  <c r="F47" i="13" s="1"/>
  <c r="H11" i="14"/>
  <c r="L15" i="14"/>
  <c r="Q26" i="14"/>
  <c r="F33" i="14"/>
  <c r="F26" i="14" s="1"/>
  <c r="G11" i="15"/>
  <c r="I15" i="15"/>
  <c r="I11" i="15" s="1"/>
  <c r="M15" i="15"/>
  <c r="M11" i="15" s="1"/>
  <c r="M10" i="15" s="1"/>
  <c r="K26" i="15"/>
  <c r="K25" i="15" s="1"/>
  <c r="J26" i="16"/>
  <c r="N26" i="16"/>
  <c r="N25" i="16" s="1"/>
  <c r="R26" i="16"/>
  <c r="R25" i="16" s="1"/>
  <c r="M26" i="16"/>
  <c r="M25" i="16" s="1"/>
  <c r="Q26" i="16"/>
  <c r="Q25" i="16" s="1"/>
  <c r="G15" i="11"/>
  <c r="G11" i="11" s="1"/>
  <c r="G10" i="11" s="1"/>
  <c r="Q15" i="11"/>
  <c r="O25" i="11"/>
  <c r="O10" i="11" s="1"/>
  <c r="M25" i="11"/>
  <c r="L15" i="11"/>
  <c r="L11" i="11" s="1"/>
  <c r="H15" i="11"/>
  <c r="H11" i="11" s="1"/>
  <c r="N25" i="7"/>
  <c r="F23" i="7"/>
  <c r="P15" i="7"/>
  <c r="P11" i="7" s="1"/>
  <c r="N11" i="7"/>
  <c r="M15" i="7"/>
  <c r="M11" i="7" s="1"/>
  <c r="F20" i="7"/>
  <c r="F15" i="7" s="1"/>
  <c r="F11" i="7" s="1"/>
  <c r="J15" i="7"/>
  <c r="J11" i="7" s="1"/>
  <c r="R11" i="7"/>
  <c r="L15" i="7"/>
  <c r="L11" i="7" s="1"/>
  <c r="L10" i="7" s="1"/>
  <c r="H11" i="7"/>
  <c r="O15" i="7"/>
  <c r="O11" i="7" s="1"/>
  <c r="K15" i="7"/>
  <c r="K11" i="7" s="1"/>
  <c r="I11" i="7"/>
  <c r="G11" i="7"/>
  <c r="F44" i="16"/>
  <c r="F43" i="16" s="1"/>
  <c r="K25" i="16"/>
  <c r="R15" i="16"/>
  <c r="P15" i="16"/>
  <c r="N15" i="16"/>
  <c r="N11" i="16" s="1"/>
  <c r="K15" i="16"/>
  <c r="K11" i="16" s="1"/>
  <c r="J11" i="16"/>
  <c r="H15" i="16"/>
  <c r="H11" i="16" s="1"/>
  <c r="G15" i="16"/>
  <c r="O15" i="16"/>
  <c r="F26" i="7"/>
  <c r="F26" i="8"/>
  <c r="N25" i="9"/>
  <c r="F26" i="11"/>
  <c r="F25" i="11" s="1"/>
  <c r="J10" i="13"/>
  <c r="R25" i="13"/>
  <c r="I25" i="14"/>
  <c r="I10" i="14" s="1"/>
  <c r="F26" i="6"/>
  <c r="F25" i="6" s="1"/>
  <c r="J25" i="7"/>
  <c r="R25" i="7"/>
  <c r="R10" i="7" s="1"/>
  <c r="P10" i="8"/>
  <c r="O10" i="8"/>
  <c r="F15" i="13"/>
  <c r="Q25" i="14"/>
  <c r="G25" i="15"/>
  <c r="J25" i="9"/>
  <c r="R11" i="13"/>
  <c r="Q25" i="6"/>
  <c r="P10" i="11"/>
  <c r="O11" i="13"/>
  <c r="M25" i="6"/>
  <c r="G11" i="10"/>
  <c r="G10" i="10" s="1"/>
  <c r="G25" i="10"/>
  <c r="O25" i="10"/>
  <c r="J11" i="6"/>
  <c r="N11" i="6"/>
  <c r="R11" i="6"/>
  <c r="G15" i="6"/>
  <c r="G11" i="6" s="1"/>
  <c r="G10" i="6" s="1"/>
  <c r="K15" i="6"/>
  <c r="K11" i="6" s="1"/>
  <c r="K10" i="6" s="1"/>
  <c r="O15" i="6"/>
  <c r="O11" i="6" s="1"/>
  <c r="N25" i="6"/>
  <c r="R25" i="6"/>
  <c r="I25" i="7"/>
  <c r="M25" i="7"/>
  <c r="H15" i="8"/>
  <c r="H11" i="8" s="1"/>
  <c r="F23" i="8"/>
  <c r="G11" i="9"/>
  <c r="G10" i="9" s="1"/>
  <c r="O11" i="9"/>
  <c r="F33" i="9"/>
  <c r="J11" i="10"/>
  <c r="J10" i="10" s="1"/>
  <c r="R11" i="10"/>
  <c r="R10" i="10" s="1"/>
  <c r="H25" i="10"/>
  <c r="H10" i="10" s="1"/>
  <c r="P25" i="10"/>
  <c r="F48" i="10"/>
  <c r="F47" i="10" s="1"/>
  <c r="M11" i="11"/>
  <c r="H25" i="11"/>
  <c r="F48" i="12"/>
  <c r="F47" i="12" s="1"/>
  <c r="M11" i="13"/>
  <c r="M10" i="13" s="1"/>
  <c r="G26" i="14"/>
  <c r="G25" i="14" s="1"/>
  <c r="G10" i="14" s="1"/>
  <c r="K26" i="14"/>
  <c r="K25" i="14" s="1"/>
  <c r="O26" i="14"/>
  <c r="O25" i="14" s="1"/>
  <c r="O11" i="15"/>
  <c r="I26" i="15"/>
  <c r="I25" i="15" s="1"/>
  <c r="L25" i="9"/>
  <c r="F15" i="9"/>
  <c r="J15" i="9"/>
  <c r="J11" i="9" s="1"/>
  <c r="N15" i="9"/>
  <c r="R15" i="9"/>
  <c r="R11" i="9" s="1"/>
  <c r="I26" i="9"/>
  <c r="I25" i="9" s="1"/>
  <c r="M26" i="9"/>
  <c r="M25" i="9" s="1"/>
  <c r="Q26" i="9"/>
  <c r="Q25" i="9" s="1"/>
  <c r="I25" i="10"/>
  <c r="M25" i="10"/>
  <c r="Q25" i="10"/>
  <c r="Q11" i="11"/>
  <c r="Q10" i="11" s="1"/>
  <c r="F15" i="11"/>
  <c r="J15" i="11"/>
  <c r="J11" i="11" s="1"/>
  <c r="J10" i="11" s="1"/>
  <c r="N15" i="11"/>
  <c r="N11" i="11" s="1"/>
  <c r="N10" i="11" s="1"/>
  <c r="R15" i="11"/>
  <c r="R11" i="11" s="1"/>
  <c r="R10" i="11" s="1"/>
  <c r="L25" i="11"/>
  <c r="J26" i="11"/>
  <c r="F11" i="12"/>
  <c r="I25" i="12"/>
  <c r="P25" i="13"/>
  <c r="J11" i="14"/>
  <c r="L25" i="14"/>
  <c r="L10" i="14" s="1"/>
  <c r="P25" i="14"/>
  <c r="Q10" i="14"/>
  <c r="O11" i="10"/>
  <c r="H11" i="6"/>
  <c r="L11" i="6"/>
  <c r="P11" i="6"/>
  <c r="I15" i="6"/>
  <c r="I11" i="6" s="1"/>
  <c r="M15" i="6"/>
  <c r="Q15" i="6"/>
  <c r="Q11" i="6" s="1"/>
  <c r="Q10" i="6" s="1"/>
  <c r="F20" i="6"/>
  <c r="F15" i="6" s="1"/>
  <c r="H25" i="6"/>
  <c r="L25" i="6"/>
  <c r="G25" i="7"/>
  <c r="K25" i="7"/>
  <c r="F25" i="7"/>
  <c r="G25" i="8"/>
  <c r="G10" i="8" s="1"/>
  <c r="I11" i="9"/>
  <c r="Q11" i="9"/>
  <c r="Q10" i="9" s="1"/>
  <c r="F23" i="9"/>
  <c r="F48" i="9"/>
  <c r="F47" i="9" s="1"/>
  <c r="N26" i="11"/>
  <c r="G15" i="12"/>
  <c r="K15" i="12"/>
  <c r="O15" i="12"/>
  <c r="F23" i="13"/>
  <c r="G26" i="13"/>
  <c r="G25" i="13" s="1"/>
  <c r="K26" i="13"/>
  <c r="K25" i="13" s="1"/>
  <c r="K10" i="13" s="1"/>
  <c r="O26" i="13"/>
  <c r="O25" i="13" s="1"/>
  <c r="F25" i="13"/>
  <c r="N11" i="14"/>
  <c r="O10" i="14"/>
  <c r="O26" i="15"/>
  <c r="O25" i="15" s="1"/>
  <c r="F33" i="15"/>
  <c r="G11" i="16"/>
  <c r="O11" i="16"/>
  <c r="G26" i="16"/>
  <c r="G25" i="16" s="1"/>
  <c r="O26" i="16"/>
  <c r="O25" i="16" s="1"/>
  <c r="F33" i="16"/>
  <c r="F26" i="16" s="1"/>
  <c r="F25" i="16" s="1"/>
  <c r="N11" i="9"/>
  <c r="I11" i="11"/>
  <c r="I10" i="11" s="1"/>
  <c r="I10" i="13"/>
  <c r="H25" i="13"/>
  <c r="J25" i="14"/>
  <c r="R25" i="14"/>
  <c r="M10" i="14"/>
  <c r="N25" i="15"/>
  <c r="N10" i="15" s="1"/>
  <c r="R11" i="16"/>
  <c r="J25" i="16"/>
  <c r="J10" i="16" s="1"/>
  <c r="I11" i="10"/>
  <c r="Q11" i="10"/>
  <c r="F23" i="11"/>
  <c r="F15" i="12"/>
  <c r="J26" i="12"/>
  <c r="J25" i="12" s="1"/>
  <c r="G25" i="12"/>
  <c r="G10" i="12" s="1"/>
  <c r="F23" i="14"/>
  <c r="F11" i="14" s="1"/>
  <c r="K10" i="14"/>
  <c r="F16" i="15"/>
  <c r="L26" i="15"/>
  <c r="L25" i="15" s="1"/>
  <c r="P26" i="15"/>
  <c r="P25" i="15" s="1"/>
  <c r="Q25" i="15"/>
  <c r="Q10" i="15" s="1"/>
  <c r="P11" i="16"/>
  <c r="I15" i="16"/>
  <c r="I11" i="16" s="1"/>
  <c r="I10" i="16" s="1"/>
  <c r="M15" i="16"/>
  <c r="M11" i="16" s="1"/>
  <c r="M10" i="16" s="1"/>
  <c r="Q15" i="16"/>
  <c r="Q11" i="16" s="1"/>
  <c r="F20" i="16"/>
  <c r="F15" i="16" s="1"/>
  <c r="F11" i="16" s="1"/>
  <c r="H26" i="16"/>
  <c r="H25" i="16" s="1"/>
  <c r="L26" i="16"/>
  <c r="L25" i="16" s="1"/>
  <c r="P26" i="16"/>
  <c r="P25" i="16" s="1"/>
  <c r="G10" i="7"/>
  <c r="F26" i="9"/>
  <c r="F11" i="9"/>
  <c r="H25" i="8"/>
  <c r="H10" i="8" s="1"/>
  <c r="M11" i="6"/>
  <c r="M10" i="6" s="1"/>
  <c r="F57" i="5"/>
  <c r="R56" i="5"/>
  <c r="R55" i="5" s="1"/>
  <c r="R54" i="5" s="1"/>
  <c r="Q56" i="5"/>
  <c r="Q55" i="5" s="1"/>
  <c r="Q54" i="5" s="1"/>
  <c r="P56" i="5"/>
  <c r="P55" i="5" s="1"/>
  <c r="P54" i="5" s="1"/>
  <c r="O56" i="5"/>
  <c r="O55" i="5" s="1"/>
  <c r="O54" i="5" s="1"/>
  <c r="N56" i="5"/>
  <c r="N55" i="5" s="1"/>
  <c r="N54" i="5" s="1"/>
  <c r="M56" i="5"/>
  <c r="M55" i="5" s="1"/>
  <c r="M54" i="5" s="1"/>
  <c r="L56" i="5"/>
  <c r="L55" i="5" s="1"/>
  <c r="L54" i="5" s="1"/>
  <c r="K56" i="5"/>
  <c r="K55" i="5" s="1"/>
  <c r="K54" i="5" s="1"/>
  <c r="J56" i="5"/>
  <c r="J55" i="5" s="1"/>
  <c r="J54" i="5" s="1"/>
  <c r="I56" i="5"/>
  <c r="I55" i="5" s="1"/>
  <c r="I54" i="5" s="1"/>
  <c r="H56" i="5"/>
  <c r="H55" i="5" s="1"/>
  <c r="H54" i="5" s="1"/>
  <c r="G56" i="5"/>
  <c r="G55" i="5" s="1"/>
  <c r="G54" i="5" s="1"/>
  <c r="F53" i="5"/>
  <c r="S53" i="5" s="1"/>
  <c r="F52" i="5"/>
  <c r="S52" i="5" s="1"/>
  <c r="F51" i="5"/>
  <c r="S51" i="5" s="1"/>
  <c r="F50" i="5"/>
  <c r="S50" i="5" s="1"/>
  <c r="F49" i="5"/>
  <c r="S49" i="5" s="1"/>
  <c r="R48" i="5"/>
  <c r="R47" i="5" s="1"/>
  <c r="Q48" i="5"/>
  <c r="Q47" i="5" s="1"/>
  <c r="P48" i="5"/>
  <c r="P47" i="5" s="1"/>
  <c r="O48" i="5"/>
  <c r="O47" i="5" s="1"/>
  <c r="N48" i="5"/>
  <c r="N47" i="5" s="1"/>
  <c r="M48" i="5"/>
  <c r="M47" i="5" s="1"/>
  <c r="L48" i="5"/>
  <c r="L47" i="5" s="1"/>
  <c r="K48" i="5"/>
  <c r="K47" i="5" s="1"/>
  <c r="J48" i="5"/>
  <c r="J47" i="5" s="1"/>
  <c r="I48" i="5"/>
  <c r="I47" i="5" s="1"/>
  <c r="H48" i="5"/>
  <c r="H47" i="5" s="1"/>
  <c r="G48" i="5"/>
  <c r="G47" i="5" s="1"/>
  <c r="F46" i="5"/>
  <c r="S46" i="5" s="1"/>
  <c r="F45" i="5"/>
  <c r="S45" i="5" s="1"/>
  <c r="R44" i="5"/>
  <c r="Q44" i="5"/>
  <c r="P44" i="5"/>
  <c r="O44" i="5"/>
  <c r="N44" i="5"/>
  <c r="M44" i="5"/>
  <c r="L44" i="5"/>
  <c r="L43" i="5" s="1"/>
  <c r="K44" i="5"/>
  <c r="K43" i="5" s="1"/>
  <c r="J44" i="5"/>
  <c r="J43" i="5" s="1"/>
  <c r="I44" i="5"/>
  <c r="I43" i="5" s="1"/>
  <c r="H44" i="5"/>
  <c r="H43" i="5" s="1"/>
  <c r="G44" i="5"/>
  <c r="G43" i="5" s="1"/>
  <c r="R43" i="5"/>
  <c r="Q43" i="5"/>
  <c r="P43" i="5"/>
  <c r="O43" i="5"/>
  <c r="N43" i="5"/>
  <c r="M43" i="5"/>
  <c r="F42" i="5"/>
  <c r="R41" i="5"/>
  <c r="Q41" i="5"/>
  <c r="P41" i="5"/>
  <c r="O41" i="5"/>
  <c r="N41" i="5"/>
  <c r="M41" i="5"/>
  <c r="L41" i="5"/>
  <c r="K41" i="5"/>
  <c r="J41" i="5"/>
  <c r="J40" i="5" s="1"/>
  <c r="I41" i="5"/>
  <c r="I40" i="5" s="1"/>
  <c r="H41" i="5"/>
  <c r="H40" i="5" s="1"/>
  <c r="G41" i="5"/>
  <c r="G40" i="5" s="1"/>
  <c r="R40" i="5"/>
  <c r="Q40" i="5"/>
  <c r="P40" i="5"/>
  <c r="O40" i="5"/>
  <c r="N40" i="5"/>
  <c r="M40" i="5"/>
  <c r="L40" i="5"/>
  <c r="K40" i="5"/>
  <c r="F39" i="5"/>
  <c r="R38" i="5"/>
  <c r="R37" i="5" s="1"/>
  <c r="Q38" i="5"/>
  <c r="Q37" i="5" s="1"/>
  <c r="P38" i="5"/>
  <c r="P37" i="5" s="1"/>
  <c r="O38" i="5"/>
  <c r="O37" i="5" s="1"/>
  <c r="N38" i="5"/>
  <c r="N37" i="5" s="1"/>
  <c r="M38" i="5"/>
  <c r="M37" i="5" s="1"/>
  <c r="L38" i="5"/>
  <c r="L37" i="5" s="1"/>
  <c r="K38" i="5"/>
  <c r="K37" i="5" s="1"/>
  <c r="J38" i="5"/>
  <c r="J37" i="5" s="1"/>
  <c r="I38" i="5"/>
  <c r="I37" i="5" s="1"/>
  <c r="H38" i="5"/>
  <c r="H37" i="5" s="1"/>
  <c r="G38" i="5"/>
  <c r="G37" i="5" s="1"/>
  <c r="F36" i="5"/>
  <c r="S36" i="5" s="1"/>
  <c r="F35" i="5"/>
  <c r="S35" i="5" s="1"/>
  <c r="F34" i="5"/>
  <c r="S34" i="5" s="1"/>
  <c r="R33" i="5"/>
  <c r="Q33" i="5"/>
  <c r="P33" i="5"/>
  <c r="O33" i="5"/>
  <c r="N33" i="5"/>
  <c r="M33" i="5"/>
  <c r="L33" i="5"/>
  <c r="K33" i="5"/>
  <c r="J33" i="5"/>
  <c r="I33" i="5"/>
  <c r="H33" i="5"/>
  <c r="G33" i="5"/>
  <c r="F32" i="5"/>
  <c r="R31" i="5"/>
  <c r="Q31" i="5"/>
  <c r="P31" i="5"/>
  <c r="O31" i="5"/>
  <c r="N31" i="5"/>
  <c r="M31" i="5"/>
  <c r="L31" i="5"/>
  <c r="K31" i="5"/>
  <c r="J31" i="5"/>
  <c r="I31" i="5"/>
  <c r="H31" i="5"/>
  <c r="F30" i="5"/>
  <c r="R29" i="5"/>
  <c r="Q29" i="5"/>
  <c r="P29" i="5"/>
  <c r="O29" i="5"/>
  <c r="N29" i="5"/>
  <c r="M29" i="5"/>
  <c r="L29" i="5"/>
  <c r="K29" i="5"/>
  <c r="J29" i="5"/>
  <c r="I29" i="5"/>
  <c r="H29" i="5"/>
  <c r="G29" i="5"/>
  <c r="F28" i="5"/>
  <c r="R27" i="5"/>
  <c r="Q27" i="5"/>
  <c r="P27" i="5"/>
  <c r="O27" i="5"/>
  <c r="N27" i="5"/>
  <c r="M27" i="5"/>
  <c r="L27" i="5"/>
  <c r="K27" i="5"/>
  <c r="J27" i="5"/>
  <c r="I27" i="5"/>
  <c r="H27" i="5"/>
  <c r="G27" i="5"/>
  <c r="F24" i="5"/>
  <c r="S24" i="5" s="1"/>
  <c r="R23" i="5"/>
  <c r="Q23" i="5"/>
  <c r="P23" i="5"/>
  <c r="O23" i="5"/>
  <c r="N23" i="5"/>
  <c r="M23" i="5"/>
  <c r="L23" i="5"/>
  <c r="K23" i="5"/>
  <c r="J23" i="5"/>
  <c r="I23" i="5"/>
  <c r="H23" i="5"/>
  <c r="G23" i="5"/>
  <c r="F22" i="5"/>
  <c r="S22" i="5" s="1"/>
  <c r="F21" i="5"/>
  <c r="S21" i="5" s="1"/>
  <c r="R20" i="5"/>
  <c r="Q20" i="5"/>
  <c r="P20" i="5"/>
  <c r="O20" i="5"/>
  <c r="N20" i="5"/>
  <c r="M20" i="5"/>
  <c r="L20" i="5"/>
  <c r="K20" i="5"/>
  <c r="J20" i="5"/>
  <c r="I20" i="5"/>
  <c r="H20" i="5"/>
  <c r="G20" i="5"/>
  <c r="F19" i="5"/>
  <c r="R18" i="5"/>
  <c r="Q18" i="5"/>
  <c r="P18" i="5"/>
  <c r="O18" i="5"/>
  <c r="N18" i="5"/>
  <c r="M18" i="5"/>
  <c r="L18" i="5"/>
  <c r="K18" i="5"/>
  <c r="J18" i="5"/>
  <c r="I18" i="5"/>
  <c r="H18" i="5"/>
  <c r="G18" i="5"/>
  <c r="F17" i="5"/>
  <c r="R16" i="5"/>
  <c r="Q16" i="5"/>
  <c r="P16" i="5"/>
  <c r="O16" i="5"/>
  <c r="N16" i="5"/>
  <c r="M16" i="5"/>
  <c r="L16" i="5"/>
  <c r="K16" i="5"/>
  <c r="J16" i="5"/>
  <c r="I16" i="5"/>
  <c r="H16" i="5"/>
  <c r="G16" i="5"/>
  <c r="I13" i="5"/>
  <c r="I12" i="5" s="1"/>
  <c r="F14" i="5"/>
  <c r="R13" i="5"/>
  <c r="R12" i="5" s="1"/>
  <c r="Q13" i="5"/>
  <c r="Q12" i="5" s="1"/>
  <c r="P13" i="5"/>
  <c r="P12" i="5" s="1"/>
  <c r="O13" i="5"/>
  <c r="O12" i="5" s="1"/>
  <c r="N13" i="5"/>
  <c r="N12" i="5" s="1"/>
  <c r="M13" i="5"/>
  <c r="M12" i="5" s="1"/>
  <c r="L13" i="5"/>
  <c r="L12" i="5" s="1"/>
  <c r="K13" i="5"/>
  <c r="K12" i="5" s="1"/>
  <c r="J13" i="5"/>
  <c r="J12" i="5" s="1"/>
  <c r="H13" i="5"/>
  <c r="H12" i="5" s="1"/>
  <c r="I10" i="9" l="1"/>
  <c r="O10" i="9"/>
  <c r="O10" i="6"/>
  <c r="I10" i="7"/>
  <c r="G10" i="13"/>
  <c r="K10" i="15"/>
  <c r="L10" i="10"/>
  <c r="F11" i="13"/>
  <c r="R10" i="9"/>
  <c r="H10" i="7"/>
  <c r="F11" i="11"/>
  <c r="F10" i="11" s="1"/>
  <c r="G10" i="15"/>
  <c r="N10" i="16"/>
  <c r="F25" i="14"/>
  <c r="F10" i="14" s="1"/>
  <c r="Q10" i="16"/>
  <c r="R10" i="14"/>
  <c r="J10" i="14"/>
  <c r="J10" i="9"/>
  <c r="F25" i="9"/>
  <c r="H10" i="13"/>
  <c r="P10" i="14"/>
  <c r="P10" i="10"/>
  <c r="L10" i="9"/>
  <c r="P10" i="15"/>
  <c r="F11" i="6"/>
  <c r="F10" i="6" s="1"/>
  <c r="L10" i="15"/>
  <c r="P10" i="7"/>
  <c r="N10" i="6"/>
  <c r="H10" i="11"/>
  <c r="L10" i="6"/>
  <c r="I10" i="15"/>
  <c r="O10" i="13"/>
  <c r="F10" i="7"/>
  <c r="I10" i="6"/>
  <c r="P10" i="13"/>
  <c r="F15" i="15"/>
  <c r="F11" i="15" s="1"/>
  <c r="R10" i="13"/>
  <c r="O10" i="7"/>
  <c r="K10" i="11"/>
  <c r="K26" i="5"/>
  <c r="K25" i="5" s="1"/>
  <c r="F56" i="5"/>
  <c r="S57" i="5"/>
  <c r="F13" i="5"/>
  <c r="S14" i="5"/>
  <c r="F29" i="5"/>
  <c r="S29" i="5" s="1"/>
  <c r="S30" i="5"/>
  <c r="F31" i="5"/>
  <c r="S31" i="5" s="1"/>
  <c r="S32" i="5"/>
  <c r="F18" i="5"/>
  <c r="S18" i="5" s="1"/>
  <c r="S19" i="5"/>
  <c r="F27" i="5"/>
  <c r="S27" i="5" s="1"/>
  <c r="S28" i="5"/>
  <c r="F38" i="5"/>
  <c r="S39" i="5"/>
  <c r="F41" i="5"/>
  <c r="S42" i="5"/>
  <c r="M26" i="5"/>
  <c r="M25" i="5" s="1"/>
  <c r="F16" i="5"/>
  <c r="S16" i="5" s="1"/>
  <c r="S17" i="5"/>
  <c r="O26" i="5"/>
  <c r="O25" i="5" s="1"/>
  <c r="M10" i="11"/>
  <c r="L15" i="5"/>
  <c r="L11" i="5" s="1"/>
  <c r="L10" i="11"/>
  <c r="N10" i="7"/>
  <c r="K10" i="7"/>
  <c r="J10" i="7"/>
  <c r="M10" i="7"/>
  <c r="M15" i="5"/>
  <c r="M11" i="5" s="1"/>
  <c r="K10" i="16"/>
  <c r="L10" i="16"/>
  <c r="G10" i="16"/>
  <c r="F10" i="16"/>
  <c r="P15" i="5"/>
  <c r="P11" i="5" s="1"/>
  <c r="I15" i="5"/>
  <c r="I11" i="5" s="1"/>
  <c r="H15" i="5"/>
  <c r="H11" i="5" s="1"/>
  <c r="Q15" i="5"/>
  <c r="Q11" i="5" s="1"/>
  <c r="O10" i="15"/>
  <c r="G15" i="5"/>
  <c r="K15" i="5"/>
  <c r="K11" i="5" s="1"/>
  <c r="O15" i="5"/>
  <c r="O11" i="5" s="1"/>
  <c r="F33" i="5"/>
  <c r="F48" i="5"/>
  <c r="Q26" i="5"/>
  <c r="Q25" i="5" s="1"/>
  <c r="J15" i="5"/>
  <c r="J11" i="5" s="1"/>
  <c r="N15" i="5"/>
  <c r="N11" i="5" s="1"/>
  <c r="R15" i="5"/>
  <c r="R11" i="5" s="1"/>
  <c r="F20" i="5"/>
  <c r="I26" i="5"/>
  <c r="I25" i="5" s="1"/>
  <c r="F10" i="9"/>
  <c r="P10" i="16"/>
  <c r="I10" i="10"/>
  <c r="R10" i="16"/>
  <c r="P10" i="6"/>
  <c r="O10" i="10"/>
  <c r="J10" i="6"/>
  <c r="J26" i="5"/>
  <c r="J25" i="5" s="1"/>
  <c r="N26" i="5"/>
  <c r="N25" i="5" s="1"/>
  <c r="R26" i="5"/>
  <c r="R25" i="5" s="1"/>
  <c r="F23" i="5"/>
  <c r="S23" i="5" s="1"/>
  <c r="H26" i="5"/>
  <c r="H25" i="5" s="1"/>
  <c r="L26" i="5"/>
  <c r="L25" i="5" s="1"/>
  <c r="P26" i="5"/>
  <c r="P25" i="5" s="1"/>
  <c r="H10" i="16"/>
  <c r="Q10" i="10"/>
  <c r="N10" i="9"/>
  <c r="O10" i="16"/>
  <c r="M10" i="9"/>
  <c r="H10" i="6"/>
  <c r="F11" i="8"/>
  <c r="F10" i="8" s="1"/>
  <c r="R10" i="6"/>
  <c r="F25" i="10"/>
  <c r="F26" i="15"/>
  <c r="F25" i="15" s="1"/>
  <c r="F10" i="15" s="1"/>
  <c r="F10" i="13"/>
  <c r="F44" i="5"/>
  <c r="G13" i="5"/>
  <c r="G12" i="5" s="1"/>
  <c r="G31" i="5"/>
  <c r="G26" i="5" s="1"/>
  <c r="G25" i="5" s="1"/>
  <c r="F10" i="10" l="1"/>
  <c r="F47" i="5"/>
  <c r="S47" i="5" s="1"/>
  <c r="S48" i="5"/>
  <c r="F15" i="5"/>
  <c r="S15" i="5" s="1"/>
  <c r="S20" i="5"/>
  <c r="F37" i="5"/>
  <c r="S37" i="5" s="1"/>
  <c r="S38" i="5"/>
  <c r="F55" i="5"/>
  <c r="S56" i="5"/>
  <c r="F43" i="5"/>
  <c r="S43" i="5" s="1"/>
  <c r="S44" i="5"/>
  <c r="F26" i="5"/>
  <c r="S26" i="5" s="1"/>
  <c r="S33" i="5"/>
  <c r="F40" i="5"/>
  <c r="S40" i="5" s="1"/>
  <c r="S41" i="5"/>
  <c r="F12" i="5"/>
  <c r="S12" i="5" s="1"/>
  <c r="S13" i="5"/>
  <c r="O10" i="5"/>
  <c r="S10" i="7"/>
  <c r="K10" i="5"/>
  <c r="L10" i="5"/>
  <c r="N10" i="5"/>
  <c r="R10" i="5"/>
  <c r="P10" i="5"/>
  <c r="I10" i="5"/>
  <c r="G11" i="5"/>
  <c r="G10" i="5" s="1"/>
  <c r="Q10" i="5"/>
  <c r="J10" i="5"/>
  <c r="H10" i="5"/>
  <c r="M10" i="5"/>
  <c r="F57" i="1"/>
  <c r="R56" i="1"/>
  <c r="Q56" i="1"/>
  <c r="Q55" i="1" s="1"/>
  <c r="P56" i="1"/>
  <c r="O56" i="1"/>
  <c r="O55" i="1" s="1"/>
  <c r="O54" i="1" s="1"/>
  <c r="N56" i="1"/>
  <c r="N55" i="1" s="1"/>
  <c r="M56" i="1"/>
  <c r="M55" i="1" s="1"/>
  <c r="L56" i="1"/>
  <c r="K56" i="1"/>
  <c r="J56" i="1"/>
  <c r="J55" i="1" s="1"/>
  <c r="I56" i="1"/>
  <c r="I55" i="1" s="1"/>
  <c r="H56" i="1"/>
  <c r="G56" i="1"/>
  <c r="F56" i="1" s="1"/>
  <c r="R55" i="1"/>
  <c r="F53" i="1"/>
  <c r="F52" i="1"/>
  <c r="F51" i="1"/>
  <c r="F50" i="1"/>
  <c r="F49" i="1"/>
  <c r="R48" i="1"/>
  <c r="R47" i="1" s="1"/>
  <c r="Q48" i="1"/>
  <c r="P48" i="1"/>
  <c r="P47" i="1" s="1"/>
  <c r="O48" i="1"/>
  <c r="O47" i="1" s="1"/>
  <c r="N48" i="1"/>
  <c r="N47" i="1" s="1"/>
  <c r="M48" i="1"/>
  <c r="M47" i="1" s="1"/>
  <c r="L48" i="1"/>
  <c r="L47" i="1" s="1"/>
  <c r="K48" i="1"/>
  <c r="K47" i="1" s="1"/>
  <c r="J48" i="1"/>
  <c r="J47" i="1" s="1"/>
  <c r="I48" i="1"/>
  <c r="I47" i="1" s="1"/>
  <c r="H48" i="1"/>
  <c r="H47" i="1" s="1"/>
  <c r="G48" i="1"/>
  <c r="Q47" i="1"/>
  <c r="G47" i="1"/>
  <c r="F46" i="1"/>
  <c r="F45" i="1"/>
  <c r="R44" i="1"/>
  <c r="Q44" i="1"/>
  <c r="Q43" i="1" s="1"/>
  <c r="P44" i="1"/>
  <c r="P43" i="1" s="1"/>
  <c r="O44" i="1"/>
  <c r="O43" i="1" s="1"/>
  <c r="N44" i="1"/>
  <c r="M44" i="1"/>
  <c r="M43" i="1" s="1"/>
  <c r="L44" i="1"/>
  <c r="L43" i="1" s="1"/>
  <c r="K44" i="1"/>
  <c r="K43" i="1" s="1"/>
  <c r="J44" i="1"/>
  <c r="J43" i="1" s="1"/>
  <c r="I44" i="1"/>
  <c r="I43" i="1" s="1"/>
  <c r="H44" i="1"/>
  <c r="H43" i="1" s="1"/>
  <c r="G44" i="1"/>
  <c r="G43" i="1" s="1"/>
  <c r="R43" i="1"/>
  <c r="N43" i="1"/>
  <c r="F42" i="1"/>
  <c r="R41" i="1"/>
  <c r="Q41" i="1"/>
  <c r="P41" i="1"/>
  <c r="O41" i="1"/>
  <c r="N41" i="1"/>
  <c r="M41" i="1"/>
  <c r="L41" i="1"/>
  <c r="K41" i="1"/>
  <c r="J41" i="1"/>
  <c r="I41" i="1"/>
  <c r="H41" i="1"/>
  <c r="G41" i="1"/>
  <c r="F41" i="1" s="1"/>
  <c r="R40" i="1"/>
  <c r="Q40" i="1"/>
  <c r="P40" i="1"/>
  <c r="O40" i="1"/>
  <c r="N40" i="1"/>
  <c r="M40" i="1"/>
  <c r="L40" i="1"/>
  <c r="K40" i="1"/>
  <c r="J40" i="1"/>
  <c r="I40" i="1"/>
  <c r="H40" i="1"/>
  <c r="G40" i="1"/>
  <c r="F40" i="1" s="1"/>
  <c r="F39" i="1"/>
  <c r="R38" i="1"/>
  <c r="Q38" i="1"/>
  <c r="P38" i="1"/>
  <c r="O38" i="1"/>
  <c r="N38" i="1"/>
  <c r="N37" i="1" s="1"/>
  <c r="M38" i="1"/>
  <c r="L38" i="1"/>
  <c r="K38" i="1"/>
  <c r="J38" i="1"/>
  <c r="J37" i="1" s="1"/>
  <c r="I38" i="1"/>
  <c r="H38" i="1"/>
  <c r="G38" i="1"/>
  <c r="R37" i="1"/>
  <c r="Q37" i="1"/>
  <c r="P37" i="1"/>
  <c r="O37" i="1"/>
  <c r="M37" i="1"/>
  <c r="L37" i="1"/>
  <c r="K37" i="1"/>
  <c r="I37" i="1"/>
  <c r="H37" i="1"/>
  <c r="G37" i="1"/>
  <c r="F36" i="1"/>
  <c r="F35" i="1"/>
  <c r="F34" i="1"/>
  <c r="F33" i="1" s="1"/>
  <c r="R33" i="1"/>
  <c r="Q33" i="1"/>
  <c r="P33" i="1"/>
  <c r="O33" i="1"/>
  <c r="N33" i="1"/>
  <c r="M33" i="1"/>
  <c r="L33" i="1"/>
  <c r="K33" i="1"/>
  <c r="J33" i="1"/>
  <c r="I33" i="1"/>
  <c r="H33" i="1"/>
  <c r="G33" i="1"/>
  <c r="F32" i="1"/>
  <c r="R31" i="1"/>
  <c r="Q31" i="1"/>
  <c r="P31" i="1"/>
  <c r="O31" i="1"/>
  <c r="N31" i="1"/>
  <c r="M31" i="1"/>
  <c r="L31" i="1"/>
  <c r="K31" i="1"/>
  <c r="J31" i="1"/>
  <c r="I31" i="1"/>
  <c r="H31" i="1"/>
  <c r="G31" i="1"/>
  <c r="F31" i="1" s="1"/>
  <c r="F30" i="1"/>
  <c r="R29" i="1"/>
  <c r="Q29" i="1"/>
  <c r="P29" i="1"/>
  <c r="O29" i="1"/>
  <c r="N29" i="1"/>
  <c r="M29" i="1"/>
  <c r="L29" i="1"/>
  <c r="K29" i="1"/>
  <c r="J29" i="1"/>
  <c r="I29" i="1"/>
  <c r="H29" i="1"/>
  <c r="G29" i="1"/>
  <c r="F28" i="1"/>
  <c r="R27" i="1"/>
  <c r="Q27" i="1"/>
  <c r="P27" i="1"/>
  <c r="P26" i="1" s="1"/>
  <c r="O27" i="1"/>
  <c r="N27" i="1"/>
  <c r="M27" i="1"/>
  <c r="L27" i="1"/>
  <c r="K27" i="1"/>
  <c r="J27" i="1"/>
  <c r="I27" i="1"/>
  <c r="I26" i="1" s="1"/>
  <c r="H27" i="1"/>
  <c r="G27" i="1"/>
  <c r="F27" i="1" s="1"/>
  <c r="P55" i="1" l="1"/>
  <c r="Q54" i="1"/>
  <c r="P54" i="1" s="1"/>
  <c r="F29" i="1"/>
  <c r="G26" i="1"/>
  <c r="H55" i="1"/>
  <c r="G55" i="1" s="1"/>
  <c r="F55" i="1" s="1"/>
  <c r="M26" i="1"/>
  <c r="F38" i="1"/>
  <c r="F37" i="1" s="1"/>
  <c r="F25" i="5"/>
  <c r="S25" i="5" s="1"/>
  <c r="F48" i="1"/>
  <c r="F47" i="1" s="1"/>
  <c r="R26" i="1"/>
  <c r="R25" i="1" s="1"/>
  <c r="Q26" i="1"/>
  <c r="H26" i="1"/>
  <c r="L26" i="1"/>
  <c r="F44" i="1"/>
  <c r="F43" i="1" s="1"/>
  <c r="R54" i="1"/>
  <c r="O26" i="1"/>
  <c r="N26" i="1" s="1"/>
  <c r="N25" i="1" s="1"/>
  <c r="M25" i="1" s="1"/>
  <c r="N54" i="1"/>
  <c r="F11" i="5"/>
  <c r="S11" i="5" s="1"/>
  <c r="F54" i="5"/>
  <c r="S54" i="5" s="1"/>
  <c r="S55" i="5"/>
  <c r="L55" i="1"/>
  <c r="K55" i="1" s="1"/>
  <c r="M54" i="1"/>
  <c r="L54" i="1" s="1"/>
  <c r="K54" i="1" s="1"/>
  <c r="J54" i="1" s="1"/>
  <c r="I54" i="1" s="1"/>
  <c r="H54" i="1" s="1"/>
  <c r="G54" i="1" s="1"/>
  <c r="F54" i="1" s="1"/>
  <c r="K26" i="1"/>
  <c r="J26" i="1" s="1"/>
  <c r="L25" i="1"/>
  <c r="F26" i="1"/>
  <c r="J25" i="1"/>
  <c r="I25" i="1" s="1"/>
  <c r="H25" i="1" s="1"/>
  <c r="G25" i="1" s="1"/>
  <c r="K25" i="1" l="1"/>
  <c r="Q25" i="1"/>
  <c r="P25" i="1" s="1"/>
  <c r="O25" i="1" s="1"/>
  <c r="F10" i="5"/>
  <c r="S10" i="5" s="1"/>
  <c r="F25" i="1"/>
  <c r="F24" i="1"/>
  <c r="R23" i="1"/>
  <c r="Q23" i="1"/>
  <c r="P23" i="1"/>
  <c r="O23" i="1"/>
  <c r="N23" i="1"/>
  <c r="M23" i="1"/>
  <c r="L23" i="1"/>
  <c r="K23" i="1"/>
  <c r="J23" i="1"/>
  <c r="I23" i="1"/>
  <c r="H23" i="1"/>
  <c r="G23" i="1"/>
  <c r="F22" i="1"/>
  <c r="F21" i="1"/>
  <c r="R20" i="1"/>
  <c r="Q20" i="1"/>
  <c r="P20" i="1"/>
  <c r="O20" i="1"/>
  <c r="N20" i="1"/>
  <c r="M20" i="1"/>
  <c r="L20" i="1"/>
  <c r="K20" i="1"/>
  <c r="J20" i="1"/>
  <c r="I20" i="1"/>
  <c r="H20" i="1"/>
  <c r="G20" i="1"/>
  <c r="F19" i="1"/>
  <c r="R18" i="1"/>
  <c r="Q18" i="1"/>
  <c r="P18" i="1"/>
  <c r="O18" i="1"/>
  <c r="N18" i="1"/>
  <c r="M18" i="1"/>
  <c r="L18" i="1"/>
  <c r="K18" i="1"/>
  <c r="J18" i="1"/>
  <c r="I18" i="1"/>
  <c r="H18" i="1"/>
  <c r="G18" i="1"/>
  <c r="F18" i="1" s="1"/>
  <c r="F17" i="1"/>
  <c r="R16" i="1"/>
  <c r="Q16" i="1"/>
  <c r="P16" i="1"/>
  <c r="O16" i="1"/>
  <c r="N16" i="1"/>
  <c r="M16" i="1"/>
  <c r="M15" i="1" s="1"/>
  <c r="L15" i="1" s="1"/>
  <c r="L16" i="1"/>
  <c r="K16" i="1"/>
  <c r="J16" i="1"/>
  <c r="I16" i="1"/>
  <c r="H16" i="1"/>
  <c r="H15" i="1" s="1"/>
  <c r="G16" i="1"/>
  <c r="F16" i="1" s="1"/>
  <c r="F14" i="1"/>
  <c r="F13" i="1" s="1"/>
  <c r="R13" i="1"/>
  <c r="R12" i="1" s="1"/>
  <c r="Q13" i="1"/>
  <c r="Q12" i="1" s="1"/>
  <c r="P13" i="1"/>
  <c r="P12" i="1" s="1"/>
  <c r="O13" i="1"/>
  <c r="N13" i="1"/>
  <c r="M13" i="1"/>
  <c r="L13" i="1"/>
  <c r="K13" i="1"/>
  <c r="J13" i="1"/>
  <c r="J12" i="1" s="1"/>
  <c r="I13" i="1"/>
  <c r="I12" i="1" s="1"/>
  <c r="H13" i="1"/>
  <c r="H12" i="1" s="1"/>
  <c r="G13" i="1"/>
  <c r="L12" i="1"/>
  <c r="K15" i="1" l="1"/>
  <c r="K12" i="1"/>
  <c r="F23" i="1"/>
  <c r="G12" i="1"/>
  <c r="F12" i="1" s="1"/>
  <c r="H11" i="1"/>
  <c r="O12" i="1"/>
  <c r="J15" i="1"/>
  <c r="I15" i="1" s="1"/>
  <c r="K11" i="1"/>
  <c r="J11" i="1" s="1"/>
  <c r="I11" i="1" s="1"/>
  <c r="I10" i="1" s="1"/>
  <c r="F20" i="1"/>
  <c r="F15" i="1" s="1"/>
  <c r="G15" i="1"/>
  <c r="R15" i="1"/>
  <c r="Q15" i="1" s="1"/>
  <c r="P15" i="1" s="1"/>
  <c r="O15" i="1" s="1"/>
  <c r="N15" i="1" s="1"/>
  <c r="F103" i="4"/>
  <c r="R102" i="4"/>
  <c r="Q102" i="4"/>
  <c r="P102" i="4"/>
  <c r="O102" i="4"/>
  <c r="N102" i="4"/>
  <c r="M102" i="4"/>
  <c r="L102" i="4"/>
  <c r="K102" i="4"/>
  <c r="J102" i="4"/>
  <c r="I102" i="4"/>
  <c r="H102" i="4"/>
  <c r="G102" i="4"/>
  <c r="F102" i="4" s="1"/>
  <c r="F101" i="4"/>
  <c r="R100" i="4"/>
  <c r="Q100" i="4"/>
  <c r="P100" i="4"/>
  <c r="O100" i="4"/>
  <c r="N100" i="4"/>
  <c r="M100" i="4"/>
  <c r="L100" i="4"/>
  <c r="K100" i="4"/>
  <c r="J100" i="4"/>
  <c r="I100" i="4"/>
  <c r="H100" i="4"/>
  <c r="G100" i="4"/>
  <c r="F98" i="4"/>
  <c r="F97" i="4"/>
  <c r="F96" i="4"/>
  <c r="R95" i="4"/>
  <c r="Q95" i="4"/>
  <c r="P95" i="4"/>
  <c r="O95" i="4"/>
  <c r="O94" i="4" s="1"/>
  <c r="N95" i="4"/>
  <c r="M95" i="4"/>
  <c r="L95" i="4"/>
  <c r="K95" i="4"/>
  <c r="K94" i="4" s="1"/>
  <c r="J95" i="4"/>
  <c r="I95" i="4"/>
  <c r="H95" i="4"/>
  <c r="G95" i="4"/>
  <c r="G94" i="4" s="1"/>
  <c r="F92" i="4"/>
  <c r="F91" i="4"/>
  <c r="F90" i="4"/>
  <c r="R89" i="4"/>
  <c r="R88" i="4" s="1"/>
  <c r="Q89" i="4"/>
  <c r="Q88" i="4" s="1"/>
  <c r="P88" i="4" s="1"/>
  <c r="P89" i="4"/>
  <c r="O89" i="4"/>
  <c r="N89" i="4"/>
  <c r="N88" i="4" s="1"/>
  <c r="M89" i="4"/>
  <c r="M88" i="4" s="1"/>
  <c r="L89" i="4"/>
  <c r="K89" i="4"/>
  <c r="J89" i="4"/>
  <c r="J88" i="4" s="1"/>
  <c r="I89" i="4"/>
  <c r="H89" i="4"/>
  <c r="G89" i="4"/>
  <c r="I88" i="4"/>
  <c r="F87" i="4"/>
  <c r="R86" i="4"/>
  <c r="Q86" i="4"/>
  <c r="P86" i="4"/>
  <c r="O86" i="4"/>
  <c r="N86" i="4"/>
  <c r="M86" i="4"/>
  <c r="L86" i="4"/>
  <c r="K86" i="4"/>
  <c r="J86" i="4"/>
  <c r="I86" i="4"/>
  <c r="H86" i="4"/>
  <c r="G86" i="4"/>
  <c r="F86" i="4" s="1"/>
  <c r="F85" i="4"/>
  <c r="R84" i="4"/>
  <c r="Q84" i="4"/>
  <c r="P84" i="4"/>
  <c r="O84" i="4"/>
  <c r="N84" i="4"/>
  <c r="M84" i="4"/>
  <c r="L84" i="4"/>
  <c r="K84" i="4"/>
  <c r="J84" i="4"/>
  <c r="I84" i="4"/>
  <c r="H84" i="4"/>
  <c r="G84" i="4"/>
  <c r="F84" i="4" s="1"/>
  <c r="N83" i="4"/>
  <c r="F82" i="4"/>
  <c r="F81" i="4"/>
  <c r="F80" i="4"/>
  <c r="F79" i="4"/>
  <c r="R78" i="4"/>
  <c r="Q78" i="4"/>
  <c r="Q77" i="4" s="1"/>
  <c r="P78" i="4"/>
  <c r="P77" i="4" s="1"/>
  <c r="O78" i="4"/>
  <c r="N78" i="4"/>
  <c r="M78" i="4"/>
  <c r="M77" i="4" s="1"/>
  <c r="L78" i="4"/>
  <c r="L77" i="4" s="1"/>
  <c r="K78" i="4"/>
  <c r="J78" i="4"/>
  <c r="I78" i="4"/>
  <c r="I77" i="4" s="1"/>
  <c r="H78" i="4"/>
  <c r="H77" i="4" s="1"/>
  <c r="G78" i="4"/>
  <c r="F76" i="4"/>
  <c r="F75" i="4" s="1"/>
  <c r="R75" i="4"/>
  <c r="Q75" i="4"/>
  <c r="P75" i="4"/>
  <c r="P74" i="4" s="1"/>
  <c r="O75" i="4"/>
  <c r="O74" i="4" s="1"/>
  <c r="N74" i="4" s="1"/>
  <c r="N75" i="4"/>
  <c r="M75" i="4"/>
  <c r="L75" i="4"/>
  <c r="L74" i="4" s="1"/>
  <c r="K75" i="4"/>
  <c r="K74" i="4" s="1"/>
  <c r="J74" i="4" s="1"/>
  <c r="I74" i="4" s="1"/>
  <c r="J75" i="4"/>
  <c r="I75" i="4"/>
  <c r="H75" i="4"/>
  <c r="H74" i="4" s="1"/>
  <c r="G75" i="4"/>
  <c r="G74" i="4" s="1"/>
  <c r="F73" i="4"/>
  <c r="F72" i="4" s="1"/>
  <c r="F71" i="4" s="1"/>
  <c r="R72" i="4"/>
  <c r="Q72" i="4"/>
  <c r="P72" i="4"/>
  <c r="O72" i="4"/>
  <c r="O71" i="4" s="1"/>
  <c r="N72" i="4"/>
  <c r="N71" i="4" s="1"/>
  <c r="M72" i="4"/>
  <c r="L72" i="4"/>
  <c r="K72" i="4"/>
  <c r="K71" i="4" s="1"/>
  <c r="J72" i="4"/>
  <c r="J71" i="4" s="1"/>
  <c r="I72" i="4"/>
  <c r="H72" i="4"/>
  <c r="G72" i="4"/>
  <c r="G71" i="4" s="1"/>
  <c r="R71" i="4"/>
  <c r="F70" i="4"/>
  <c r="F69" i="4"/>
  <c r="R68" i="4"/>
  <c r="Q68" i="4"/>
  <c r="P68" i="4"/>
  <c r="O68" i="4"/>
  <c r="N68" i="4"/>
  <c r="M68" i="4"/>
  <c r="L68" i="4"/>
  <c r="K68" i="4"/>
  <c r="J68" i="4"/>
  <c r="I68" i="4"/>
  <c r="H68" i="4"/>
  <c r="G68" i="4"/>
  <c r="F67" i="4"/>
  <c r="F66" i="4"/>
  <c r="F65" i="4"/>
  <c r="F64" i="4"/>
  <c r="F63" i="4"/>
  <c r="R62" i="4"/>
  <c r="Q62" i="4"/>
  <c r="P62" i="4"/>
  <c r="O62" i="4"/>
  <c r="N62" i="4"/>
  <c r="M62" i="4"/>
  <c r="L62" i="4"/>
  <c r="K62" i="4"/>
  <c r="J62" i="4"/>
  <c r="I62" i="4"/>
  <c r="H62" i="4"/>
  <c r="G62" i="4"/>
  <c r="F61" i="4"/>
  <c r="F60" i="4"/>
  <c r="R59" i="4"/>
  <c r="Q59" i="4"/>
  <c r="P59" i="4"/>
  <c r="O59" i="4"/>
  <c r="N59" i="4"/>
  <c r="M59" i="4"/>
  <c r="L59" i="4"/>
  <c r="K59" i="4"/>
  <c r="J59" i="4"/>
  <c r="I59" i="4"/>
  <c r="H59" i="4"/>
  <c r="G59" i="4"/>
  <c r="F58" i="4"/>
  <c r="R57" i="4"/>
  <c r="Q57" i="4"/>
  <c r="P57" i="4"/>
  <c r="O57" i="4"/>
  <c r="N57" i="4"/>
  <c r="M57" i="4"/>
  <c r="L57" i="4"/>
  <c r="K57" i="4"/>
  <c r="J57" i="4"/>
  <c r="I57" i="4"/>
  <c r="H57" i="4"/>
  <c r="G57" i="4"/>
  <c r="F56" i="4"/>
  <c r="F55" i="4" s="1"/>
  <c r="R55" i="4"/>
  <c r="Q55" i="4"/>
  <c r="P55" i="4"/>
  <c r="O55" i="4"/>
  <c r="N55" i="4"/>
  <c r="M55" i="4"/>
  <c r="L55" i="4"/>
  <c r="K55" i="4"/>
  <c r="J55" i="4"/>
  <c r="I55" i="4"/>
  <c r="H55" i="4"/>
  <c r="G55" i="4"/>
  <c r="F54" i="4"/>
  <c r="F53" i="4" s="1"/>
  <c r="R53" i="4"/>
  <c r="Q53" i="4"/>
  <c r="P53" i="4"/>
  <c r="O53" i="4"/>
  <c r="N53" i="4"/>
  <c r="M53" i="4"/>
  <c r="L53" i="4"/>
  <c r="K53" i="4"/>
  <c r="J53" i="4"/>
  <c r="I53" i="4"/>
  <c r="H53" i="4"/>
  <c r="G53" i="4"/>
  <c r="F83" i="4" l="1"/>
  <c r="M71" i="4"/>
  <c r="L71" i="4" s="1"/>
  <c r="Q71" i="4"/>
  <c r="I71" i="4"/>
  <c r="H71" i="4" s="1"/>
  <c r="L88" i="4"/>
  <c r="J83" i="4"/>
  <c r="I83" i="4" s="1"/>
  <c r="H83" i="4" s="1"/>
  <c r="G83" i="4" s="1"/>
  <c r="R83" i="4"/>
  <c r="Q83" i="4" s="1"/>
  <c r="P83" i="4" s="1"/>
  <c r="O83" i="4" s="1"/>
  <c r="K88" i="4"/>
  <c r="O88" i="4"/>
  <c r="J99" i="4"/>
  <c r="F100" i="4"/>
  <c r="Q52" i="4"/>
  <c r="K77" i="4"/>
  <c r="J77" i="4" s="1"/>
  <c r="O77" i="4"/>
  <c r="G11" i="1"/>
  <c r="H10" i="1"/>
  <c r="M74" i="4"/>
  <c r="N12" i="1"/>
  <c r="O11" i="1"/>
  <c r="O10" i="1" s="1"/>
  <c r="R11" i="1"/>
  <c r="Q11" i="1" s="1"/>
  <c r="M83" i="4"/>
  <c r="L83" i="4" s="1"/>
  <c r="K83" i="4" s="1"/>
  <c r="I99" i="4"/>
  <c r="H99" i="4" s="1"/>
  <c r="P11" i="1"/>
  <c r="P10" i="1" s="1"/>
  <c r="F57" i="4"/>
  <c r="H88" i="4"/>
  <c r="P52" i="4"/>
  <c r="R74" i="4"/>
  <c r="Q74" i="4" s="1"/>
  <c r="R52" i="4"/>
  <c r="J94" i="4"/>
  <c r="I94" i="4" s="1"/>
  <c r="H94" i="4" s="1"/>
  <c r="N99" i="4"/>
  <c r="R99" i="4"/>
  <c r="Q99" i="4"/>
  <c r="P99" i="4" s="1"/>
  <c r="O99" i="4" s="1"/>
  <c r="M99" i="4"/>
  <c r="L99" i="4" s="1"/>
  <c r="K99" i="4"/>
  <c r="K93" i="4" s="1"/>
  <c r="G99" i="4"/>
  <c r="F95" i="4"/>
  <c r="R94" i="4" s="1"/>
  <c r="Q94" i="4" s="1"/>
  <c r="P94" i="4"/>
  <c r="N94" i="4"/>
  <c r="M94" i="4" s="1"/>
  <c r="L94" i="4" s="1"/>
  <c r="F89" i="4"/>
  <c r="G88" i="4"/>
  <c r="N77" i="4"/>
  <c r="G77" i="4"/>
  <c r="F78" i="4"/>
  <c r="R77" i="4" s="1"/>
  <c r="F74" i="4"/>
  <c r="P71" i="4"/>
  <c r="F68" i="4"/>
  <c r="F62" i="4"/>
  <c r="F59" i="4"/>
  <c r="O52" i="4"/>
  <c r="N52" i="4"/>
  <c r="M52" i="4" s="1"/>
  <c r="L52" i="4"/>
  <c r="K52" i="4"/>
  <c r="J52" i="4"/>
  <c r="I52" i="4" s="1"/>
  <c r="H52" i="4"/>
  <c r="G52" i="4"/>
  <c r="F99" i="4" l="1"/>
  <c r="F94" i="4"/>
  <c r="F11" i="1"/>
  <c r="R10" i="1" s="1"/>
  <c r="Q10" i="1" s="1"/>
  <c r="G10" i="1"/>
  <c r="F10" i="1" s="1"/>
  <c r="M12" i="1"/>
  <c r="N11" i="1"/>
  <c r="M11" i="1" s="1"/>
  <c r="J93" i="4"/>
  <c r="I93" i="4" s="1"/>
  <c r="H93" i="4" s="1"/>
  <c r="G93" i="4" s="1"/>
  <c r="P93" i="4"/>
  <c r="O93" i="4" s="1"/>
  <c r="R93" i="4"/>
  <c r="Q93" i="4" s="1"/>
  <c r="N93" i="4"/>
  <c r="M93" i="4" s="1"/>
  <c r="L93" i="4" s="1"/>
  <c r="F88" i="4"/>
  <c r="F77" i="4"/>
  <c r="F52" i="4"/>
  <c r="R51" i="4" s="1"/>
  <c r="Q51" i="4" s="1"/>
  <c r="P51" i="4" s="1"/>
  <c r="O51" i="4" s="1"/>
  <c r="N51" i="4" s="1"/>
  <c r="M51" i="4" s="1"/>
  <c r="L51" i="4" s="1"/>
  <c r="K51" i="4" s="1"/>
  <c r="J51" i="4" s="1"/>
  <c r="I51" i="4" s="1"/>
  <c r="H51" i="4" s="1"/>
  <c r="G51" i="4" s="1"/>
  <c r="F50" i="4"/>
  <c r="R49" i="4"/>
  <c r="Q49" i="4"/>
  <c r="P49" i="4"/>
  <c r="O49" i="4"/>
  <c r="N49" i="4"/>
  <c r="M49" i="4"/>
  <c r="L49" i="4"/>
  <c r="K49" i="4"/>
  <c r="J49" i="4"/>
  <c r="I49" i="4"/>
  <c r="H49" i="4"/>
  <c r="G49" i="4"/>
  <c r="F49" i="4" s="1"/>
  <c r="F47" i="4"/>
  <c r="R46" i="4"/>
  <c r="Q46" i="4"/>
  <c r="P46" i="4"/>
  <c r="P45" i="4" s="1"/>
  <c r="O46" i="4"/>
  <c r="N46" i="4"/>
  <c r="N45" i="4" s="1"/>
  <c r="M45" i="4" s="1"/>
  <c r="M46" i="4"/>
  <c r="L46" i="4"/>
  <c r="L45" i="4" s="1"/>
  <c r="K46" i="4"/>
  <c r="J46" i="4"/>
  <c r="J45" i="4" s="1"/>
  <c r="I46" i="4"/>
  <c r="H46" i="4"/>
  <c r="H45" i="4" s="1"/>
  <c r="G46" i="4"/>
  <c r="F46" i="4" s="1"/>
  <c r="R45" i="4"/>
  <c r="F44" i="4"/>
  <c r="R43" i="4"/>
  <c r="Q43" i="4"/>
  <c r="P43" i="4"/>
  <c r="O43" i="4"/>
  <c r="N43" i="4"/>
  <c r="M43" i="4"/>
  <c r="L43" i="4"/>
  <c r="K43" i="4"/>
  <c r="J43" i="4"/>
  <c r="I43" i="4"/>
  <c r="H43" i="4"/>
  <c r="G43" i="4"/>
  <c r="F43" i="4" s="1"/>
  <c r="F42" i="4"/>
  <c r="F41" i="4"/>
  <c r="F40" i="4"/>
  <c r="F39" i="4"/>
  <c r="F38" i="4"/>
  <c r="R37" i="4"/>
  <c r="Q37" i="4"/>
  <c r="P37" i="4"/>
  <c r="O37" i="4"/>
  <c r="N37" i="4"/>
  <c r="M37" i="4"/>
  <c r="L37" i="4"/>
  <c r="K37" i="4"/>
  <c r="J37" i="4"/>
  <c r="I37" i="4"/>
  <c r="H37" i="4"/>
  <c r="G37" i="4"/>
  <c r="F36" i="4"/>
  <c r="R35" i="4"/>
  <c r="Q35" i="4"/>
  <c r="P35" i="4"/>
  <c r="O35" i="4"/>
  <c r="N35" i="4"/>
  <c r="M35" i="4"/>
  <c r="L35" i="4"/>
  <c r="K35" i="4"/>
  <c r="J35" i="4"/>
  <c r="I35" i="4"/>
  <c r="H35" i="4"/>
  <c r="G35" i="4"/>
  <c r="F34" i="4"/>
  <c r="F33" i="4"/>
  <c r="F32" i="4"/>
  <c r="R31" i="4"/>
  <c r="Q31" i="4"/>
  <c r="P31" i="4"/>
  <c r="O31" i="4"/>
  <c r="N31" i="4"/>
  <c r="N30" i="4" s="1"/>
  <c r="M31" i="4"/>
  <c r="L31" i="4"/>
  <c r="K31" i="4"/>
  <c r="J31" i="4"/>
  <c r="I31" i="4"/>
  <c r="H31" i="4"/>
  <c r="G31" i="4"/>
  <c r="F29" i="4"/>
  <c r="R28" i="4"/>
  <c r="Q28" i="4"/>
  <c r="P28" i="4"/>
  <c r="O28" i="4"/>
  <c r="N28" i="4"/>
  <c r="M28" i="4"/>
  <c r="L28" i="4"/>
  <c r="K28" i="4"/>
  <c r="J28" i="4"/>
  <c r="I28" i="4"/>
  <c r="H28" i="4"/>
  <c r="G28" i="4"/>
  <c r="F28" i="4" s="1"/>
  <c r="F27" i="4"/>
  <c r="F26" i="4"/>
  <c r="F25" i="4" s="1"/>
  <c r="R25" i="4"/>
  <c r="Q25" i="4"/>
  <c r="P25" i="4"/>
  <c r="O25" i="4"/>
  <c r="N25" i="4"/>
  <c r="M25" i="4"/>
  <c r="L25" i="4"/>
  <c r="K25" i="4"/>
  <c r="J25" i="4"/>
  <c r="I25" i="4"/>
  <c r="H25" i="4"/>
  <c r="G25" i="4"/>
  <c r="F24" i="4"/>
  <c r="R23" i="4"/>
  <c r="Q23" i="4"/>
  <c r="P23" i="4"/>
  <c r="O23" i="4"/>
  <c r="N23" i="4"/>
  <c r="M23" i="4"/>
  <c r="L23" i="4"/>
  <c r="K23" i="4"/>
  <c r="J23" i="4"/>
  <c r="I23" i="4"/>
  <c r="H23" i="4"/>
  <c r="G23" i="4"/>
  <c r="F22" i="4"/>
  <c r="F21" i="4"/>
  <c r="R20" i="4"/>
  <c r="Q20" i="4"/>
  <c r="P20" i="4"/>
  <c r="O20" i="4"/>
  <c r="N20" i="4"/>
  <c r="M20" i="4"/>
  <c r="L20" i="4"/>
  <c r="K20" i="4"/>
  <c r="J20" i="4"/>
  <c r="I20" i="4"/>
  <c r="I19" i="4" s="1"/>
  <c r="H20" i="4"/>
  <c r="G20" i="4"/>
  <c r="F18" i="4"/>
  <c r="R17" i="4"/>
  <c r="R16" i="4" s="1"/>
  <c r="Q16" i="4" s="1"/>
  <c r="Q17" i="4"/>
  <c r="P17" i="4"/>
  <c r="O17" i="4"/>
  <c r="N17" i="4"/>
  <c r="M17" i="4"/>
  <c r="L17" i="4"/>
  <c r="K17" i="4"/>
  <c r="J17" i="4"/>
  <c r="I17" i="4"/>
  <c r="H17" i="4"/>
  <c r="G17" i="4"/>
  <c r="F15" i="4"/>
  <c r="F14" i="4"/>
  <c r="R13" i="4"/>
  <c r="Q13" i="4"/>
  <c r="P13" i="4"/>
  <c r="O13" i="4"/>
  <c r="N13" i="4"/>
  <c r="M13" i="4"/>
  <c r="L13" i="4"/>
  <c r="K13" i="4"/>
  <c r="J13" i="4"/>
  <c r="I13" i="4"/>
  <c r="H13" i="4"/>
  <c r="G13" i="4"/>
  <c r="R12" i="4"/>
  <c r="F23" i="4" l="1"/>
  <c r="M19" i="4"/>
  <c r="L19" i="4" s="1"/>
  <c r="K19" i="4" s="1"/>
  <c r="J19" i="4" s="1"/>
  <c r="Q12" i="4"/>
  <c r="Q19" i="4"/>
  <c r="P19" i="4" s="1"/>
  <c r="O19" i="4" s="1"/>
  <c r="N19" i="4" s="1"/>
  <c r="P12" i="4"/>
  <c r="O12" i="4" s="1"/>
  <c r="N12" i="4" s="1"/>
  <c r="M12" i="4" s="1"/>
  <c r="L12" i="4" s="1"/>
  <c r="K12" i="4" s="1"/>
  <c r="J12" i="4" s="1"/>
  <c r="I12" i="4" s="1"/>
  <c r="G45" i="4"/>
  <c r="F45" i="4" s="1"/>
  <c r="K45" i="4"/>
  <c r="O45" i="4"/>
  <c r="R48" i="4"/>
  <c r="Q48" i="4" s="1"/>
  <c r="F93" i="4"/>
  <c r="H19" i="4"/>
  <c r="G19" i="4"/>
  <c r="H12" i="4"/>
  <c r="F13" i="4"/>
  <c r="F12" i="4" s="1"/>
  <c r="G12" i="4"/>
  <c r="P16" i="4"/>
  <c r="L11" i="1"/>
  <c r="L10" i="1" s="1"/>
  <c r="K10" i="1" s="1"/>
  <c r="J10" i="1" s="1"/>
  <c r="M10" i="1"/>
  <c r="I30" i="4"/>
  <c r="H30" i="4" s="1"/>
  <c r="M30" i="4"/>
  <c r="Q30" i="4"/>
  <c r="R30" i="4"/>
  <c r="I45" i="4"/>
  <c r="P48" i="4"/>
  <c r="O48" i="4" s="1"/>
  <c r="N48" i="4" s="1"/>
  <c r="M48" i="4" s="1"/>
  <c r="L48" i="4" s="1"/>
  <c r="K48" i="4" s="1"/>
  <c r="J48" i="4" s="1"/>
  <c r="I48" i="4" s="1"/>
  <c r="H48" i="4" s="1"/>
  <c r="G48" i="4" s="1"/>
  <c r="F48" i="4" s="1"/>
  <c r="F20" i="4"/>
  <c r="R19" i="4" s="1"/>
  <c r="N10" i="1"/>
  <c r="Q45" i="4"/>
  <c r="P30" i="4"/>
  <c r="K30" i="4"/>
  <c r="J30" i="4"/>
  <c r="F35" i="4"/>
  <c r="O30" i="4"/>
  <c r="L30" i="4"/>
  <c r="F37" i="4"/>
  <c r="O16" i="4"/>
  <c r="N16" i="4" s="1"/>
  <c r="M16" i="4" s="1"/>
  <c r="L16" i="4" s="1"/>
  <c r="K16" i="4"/>
  <c r="J16" i="4"/>
  <c r="I16" i="4" s="1"/>
  <c r="H16" i="4"/>
  <c r="F17" i="4"/>
  <c r="G16" i="4"/>
  <c r="F31" i="4"/>
  <c r="G30" i="4"/>
  <c r="F51" i="4"/>
  <c r="L11" i="4" l="1"/>
  <c r="R11" i="4"/>
  <c r="Q11" i="4"/>
  <c r="H11" i="4"/>
  <c r="H10" i="4" s="1"/>
  <c r="F19" i="4"/>
  <c r="P11" i="4"/>
  <c r="P10" i="4" s="1"/>
  <c r="N11" i="4"/>
  <c r="N10" i="4" s="1"/>
  <c r="I11" i="4"/>
  <c r="I10" i="4" s="1"/>
  <c r="O11" i="4"/>
  <c r="O10" i="4" s="1"/>
  <c r="K11" i="4"/>
  <c r="K10" i="4" s="1"/>
  <c r="J11" i="4"/>
  <c r="J10" i="4" s="1"/>
  <c r="F16" i="4"/>
  <c r="F30" i="4"/>
  <c r="G11" i="4"/>
  <c r="G10" i="4" s="1"/>
  <c r="M11" i="4"/>
  <c r="F11" i="4" l="1"/>
  <c r="R10" i="4" s="1"/>
  <c r="Q10" i="4"/>
  <c r="M10" i="4"/>
  <c r="F10" i="4" l="1"/>
  <c r="L10" i="4"/>
</calcChain>
</file>

<file path=xl/sharedStrings.xml><?xml version="1.0" encoding="utf-8"?>
<sst xmlns="http://schemas.openxmlformats.org/spreadsheetml/2006/main" count="1312" uniqueCount="269">
  <si>
    <t>ФОРМУ НЕ ИЗМЕНЯТЬ.                         СТРОКИ, СТОЛБЦЫ, ФОРМУЛЫ НЕ СКРЫВАТЬ, НЕ УДАЛЯТЬ</t>
  </si>
  <si>
    <t>Приложение № 1</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</si>
  <si>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</si>
  <si>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</si>
  <si>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</si>
  <si>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</si>
  <si>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</si>
  <si>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</si>
  <si>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</si>
  <si>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</si>
  <si>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</si>
  <si>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</si>
  <si>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</si>
  <si>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</si>
  <si>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</si>
  <si>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</si>
  <si>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</si>
  <si>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</si>
  <si>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</si>
  <si>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</si>
  <si>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</si>
  <si>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</si>
  <si>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</si>
  <si>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</si>
  <si>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</si>
  <si>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Налоги на собственность</t>
  </si>
  <si>
    <t>Налоги на имущество</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</si>
  <si>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</si>
  <si>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</si>
  <si>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</si>
  <si>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</si>
  <si>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</si>
  <si>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 xml:space="preserve">Сборы за ведение предпринимательской и профессиональной деятельности </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</si>
  <si>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</si>
  <si>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</si>
  <si>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</si>
  <si>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</si>
  <si>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</si>
  <si>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Доходы на доли участия в юридических лицах, 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</si>
  <si>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</si>
  <si>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</si>
  <si>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</si>
  <si>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</si>
  <si>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</si>
  <si>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</si>
  <si>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</si>
  <si>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</si>
  <si>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</si>
  <si>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</si>
  <si>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 xml:space="preserve"> </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</si>
  <si>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</si>
  <si>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</si>
  <si>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</si>
  <si>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</si>
  <si>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Административные штрафы, пени, санкции, взыскания, налагаемые акимами города районного значения, села, поселка, сельского округа</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</si>
  <si>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</si>
  <si>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</si>
  <si>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</si>
  <si>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</si>
  <si>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</si>
  <si>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</si>
  <si>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</si>
  <si>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</si>
  <si>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</si>
  <si>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 xml:space="preserve">Распределение доходов бюджета на 2020 год по ____________________________________ Бурабайского района </t>
  </si>
  <si>
    <t>Индивидуальный подоходный налог с доходов иностранных граждан, не облагаемых у источника выплаты</t>
  </si>
  <si>
    <t>Социальный налог</t>
  </si>
  <si>
    <t>Налог на имущество юридических лиц и индивидуальных предпринимателей</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</si>
  <si>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</si>
  <si>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</si>
  <si>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</si>
  <si>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</si>
  <si>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</si>
  <si>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</si>
  <si>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</si>
  <si>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</si>
  <si>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</si>
  <si>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</si>
  <si>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</si>
  <si>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</si>
  <si>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</si>
  <si>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</si>
  <si>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</si>
  <si>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</si>
  <si>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</si>
  <si>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</si>
  <si>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</si>
  <si>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</si>
  <si>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</si>
  <si>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</si>
  <si>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</si>
  <si>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</si>
  <si>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</si>
  <si>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</si>
  <si>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</si>
  <si>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до 2005 года юридическим лицам</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</si>
  <si>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</si>
  <si>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</si>
  <si>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</si>
  <si>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</si>
  <si>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предоставляемых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</si>
  <si>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</si>
  <si>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</si>
  <si>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</si>
  <si>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</si>
  <si>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</si>
  <si>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</si>
  <si>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</si>
  <si>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</si>
  <si>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</si>
  <si>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</si>
  <si>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</si>
  <si>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</si>
  <si>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</si>
  <si>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</si>
  <si>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 xml:space="preserve">Распределение доходов бюджета на 2020 год по районному бюджету Бурабайского района </t>
  </si>
  <si>
    <t>Распределение доходов бюджета на 2020 год по 11-ти сельским округам Бурабайского района</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</si>
  <si>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</si>
  <si>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</si>
  <si>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</si>
  <si>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</si>
  <si>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</si>
  <si>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</si>
  <si>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</si>
  <si>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</si>
  <si>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</si>
  <si>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</si>
  <si>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</si>
  <si>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</si>
  <si>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</si>
  <si>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</si>
  <si>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</si>
  <si>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</si>
  <si>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</si>
  <si>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</si>
  <si>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</si>
  <si>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</si>
  <si>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</si>
  <si>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</si>
  <si>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</si>
  <si>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</si>
  <si>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</si>
  <si>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</si>
  <si>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</si>
  <si>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</si>
  <si>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</si>
  <si>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</si>
  <si>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</si>
  <si>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</si>
  <si>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</si>
  <si>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</si>
  <si>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</si>
  <si>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</si>
  <si>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</si>
  <si>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</si>
  <si>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</si>
  <si>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</si>
  <si>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</si>
  <si>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</si>
  <si>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</si>
  <si>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</si>
  <si>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по состоянию на 31.01.2020 г.</t>
  </si>
  <si>
    <t>план</t>
  </si>
  <si>
    <t>факт</t>
  </si>
  <si>
    <t>Земельный налог, за искл.зем.налога с физ.лиц (КБК исключен с 01.01.2019)</t>
  </si>
  <si>
    <t>КІРІСТЕР</t>
  </si>
  <si>
    <t>САЛЫҚ ТҮСІМДЕРІ</t>
  </si>
  <si>
    <t>Табыс салығы</t>
  </si>
  <si>
    <t>Жеке табыс салығы</t>
  </si>
  <si>
    <t>Төлем көзінен салық салынбайтын табыстардан ұсталатын жеке табыс салығы</t>
  </si>
  <si>
    <t>Төлем көзінен салық салынбайтын шетелдік азаматтар табыстарынан ұсталатын жеке табыс салығы</t>
  </si>
  <si>
    <t>Әлеуметтік салық</t>
  </si>
  <si>
    <t>Меншiкке салынатын салықтар</t>
  </si>
  <si>
    <t>Мүлікке салынатын салықтар</t>
  </si>
  <si>
    <t>Заңды тұлғалардың және жеке кәсіпкерлердің мүлкіне салынатын салық</t>
  </si>
  <si>
    <t>Жеке тұлѓалардың мүлкiне салынатын салық</t>
  </si>
  <si>
    <t>Жер салығы</t>
  </si>
  <si>
    <t>Елдi мекендер жерлерiне алынатын жер салығы</t>
  </si>
  <si>
    <t>Жеке тұлғалардан алынатын жер салығын қоспағанда, жер салығы (КБК алып тасталды 01.01.2019)</t>
  </si>
  <si>
    <t>Көлiк құралдарына салынатын салық</t>
  </si>
  <si>
    <t>Заңды тұлғалардан көлiк құралдарына салынатын салық</t>
  </si>
  <si>
    <t>Жеке тұлғалардан көлiк құралдарына салынатын салық</t>
  </si>
  <si>
    <t>Бірыңғай жер салығы</t>
  </si>
  <si>
    <t>Тауарларға, жұмыстарға және қызметтерге салынатын iшкi салықтар</t>
  </si>
  <si>
    <t>Акциздер</t>
  </si>
  <si>
    <t xml:space="preserve">Қазақстан Республикасының аумағында өндірілген бензин (авиациялықты қоспағанда) және дизель отыны </t>
  </si>
  <si>
    <t>Табиғи және басқа да ресурстарды пайдаланғаны үшiн түсетiн түсiмдер</t>
  </si>
  <si>
    <t>Жер учаскелерін пайдаланғаны үшін төлем</t>
  </si>
  <si>
    <t xml:space="preserve">Кәсiпкерлiк және кәсiби қызметтi жүргiзгенi үшiн алынатын алымдар </t>
  </si>
  <si>
    <t>Жекелеген қызмет түрлерiмен айналысу құқыѓы үшiн алынатын лицензиялық алым</t>
  </si>
  <si>
    <t>Аукциондардан алым</t>
  </si>
  <si>
    <t>Жергілікті бюджетке төленетін тіркелгені үшін алым</t>
  </si>
  <si>
    <t>Сыртқы (көрнекі) жарнаманы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белдеуіндегі жарнаманы тұрақты орналастыру объектілерінде және аудандық маңызы бар қаладағы, ауылдағы, кенттегі үй-жайлардың шегінен тыс ашық кеңістікте орналастырғаны үшін төлемақы</t>
  </si>
  <si>
    <t>Қызметтің жекелеген түрлерiмен айналысуға лицензияларды пайдаланғаны үшін төлемақы</t>
  </si>
  <si>
    <t>Ойын бизнесіне салық</t>
  </si>
  <si>
    <t>Тіркелген салық</t>
  </si>
  <si>
    <t>Басқа салықтар</t>
  </si>
  <si>
    <t>Жергілікті бюджетке түсетін басқа да салықтық түсімдер</t>
  </si>
  <si>
    <t>Заңдық мәнді іс-әрекеттерді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</si>
  <si>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</si>
  <si>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Жергілікті бюджетке тµленетін мемлекеттік баж</t>
  </si>
  <si>
    <t>САЛЫҚ ЕМЕС ТҮСІМДЕР</t>
  </si>
  <si>
    <t>Мемлекеттік меншіктен түсетін кірістер</t>
  </si>
  <si>
    <t>Мемлекеттік кәсіпорындардың таза кірісі бөлігінің түсімдері</t>
  </si>
  <si>
    <t>Коммуналдық мемлекеттік кәсіпорындардың таза кірісінің бір бөлігінің түсімдері</t>
  </si>
  <si>
    <t>Мемлекет меншігіндегі мүлікті жалѓа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</si>
  <si>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</si>
  <si>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</si>
  <si>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</si>
  <si>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</si>
  <si>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Мамандандырылған ұйымдарѓа жергілікті бюджеттен берілген бюджеттік кредиттер бойынша сыйақылар</t>
  </si>
  <si>
    <t>Мемлекеттік меншіктен түсетін басқа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</si>
  <si>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сатудан түсетін түсімдер</t>
  </si>
  <si>
    <t>Коммуналдық меншіктегі жер учаскелері бойынша сервитут үшін төлем</t>
  </si>
  <si>
    <t>Мемлекеттік бюджеттен қаржыландырылатын  мемлекеттік мекемелердің тауарларды (жұмыстарды, қызметтерді) өткізуінен түсетін түсімдер</t>
  </si>
  <si>
    <t>Жергілікті бюджеттен қаржыландырылатын мемлекеттік мекемелер көрсететін қызметтерді сатудан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</si>
  <si>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</si>
  <si>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</si>
  <si>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</si>
  <si>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және Жәбірленушілерге үтемақы қорына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қамтылатын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</si>
  <si>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</si>
  <si>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</si>
  <si>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</si>
  <si>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Аудандық маңызы бар қаланың, ауылдың, кенттің, ауылдық округтік әкімдері салатын айыппұлдар, өсімпұлдар, санкциялар, өндіріп алулар</t>
  </si>
  <si>
    <t>Өзге де салықтық емес түсiмдер</t>
  </si>
  <si>
    <t>Бұрын жергілікті бюджеттен алынған пайдаланылмаған қаражатты қайтару</t>
  </si>
  <si>
    <t>Жергіліктік бюджетке түсетін салықтық емес басқа да түсімдер</t>
  </si>
  <si>
    <t>Жеке және заңды тұлғалардың ерікті түрдегі алымдар</t>
  </si>
  <si>
    <t>Жергілікті өзін-өзі басқарудың қолма-қол ақшаны бақылау шотынан  қаражат қалдықтарының түсімдері</t>
  </si>
  <si>
    <t>НЕГІЗГІ КАПИТАЛДЫ САТУДАН ТҮСКЕН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</si>
  <si>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</si>
  <si>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</si>
  <si>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</si>
  <si>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Мемлекеттік тұрғын үй қорынан тұрғын үйлерді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</si>
  <si>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</si>
  <si>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</si>
  <si>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</si>
  <si>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</si>
  <si>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</si>
  <si>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жоспар</t>
  </si>
  <si>
    <t>ДӘРЕЖЕ</t>
  </si>
  <si>
    <t>ЖІКТЕЛІМ</t>
  </si>
  <si>
    <t>КІШІ ЖІКТЕЛІМ</t>
  </si>
  <si>
    <t>ЕРЕКШЕ</t>
  </si>
  <si>
    <t>нақты</t>
  </si>
  <si>
    <t>Вознаграждения по бюджетным кредитам, выданным из районного бюджета аппартам акимов города районного значения, сел, поселков, сельских округов</t>
  </si>
  <si>
    <t>Корпоротивный подоходный налог</t>
  </si>
  <si>
    <t>Корпоративный подоходный налог с юридических лиц, за исключением поступлений от субъектов крупного предпринимательства и организаций нефтяного сектора</t>
  </si>
  <si>
    <t>Ірі кәсіпкерлік субъектілерінен және мұнай секторы ұйымдарынан түсетін түсімдерді қоспағанда, заңды тұлғалардан корпоративтік табыс салығы</t>
  </si>
  <si>
    <t>Корпоративтік табыс салығы</t>
  </si>
  <si>
    <t>Тналинова Г.А.</t>
  </si>
  <si>
    <t>Исполнитель гл.специалист</t>
  </si>
  <si>
    <t>Руководитель отдела экономики и финансов Бурабайского района</t>
  </si>
  <si>
    <t>Шетелдіктерге туристік жарналар</t>
  </si>
  <si>
    <t>факт на 01.09.2023</t>
  </si>
  <si>
    <t>Жарикова Т.</t>
  </si>
  <si>
    <t>факт на 01.09.2024</t>
  </si>
  <si>
    <t>Индивидуальный подоходный налог с доходов, облагаемых у источника выплаты</t>
  </si>
  <si>
    <t>Налог на добычу полезных ископаемых</t>
  </si>
  <si>
    <t>факт на 01.09.2025</t>
  </si>
  <si>
    <t>01.09.2026 год</t>
  </si>
  <si>
    <t>Төлем көзінен салық салынатын табыстардан алынатын жеке табыс салығы</t>
  </si>
  <si>
    <t>Тау-кен салығы</t>
  </si>
  <si>
    <t>нақты 01.09.2023</t>
  </si>
  <si>
    <t xml:space="preserve">нақты 01.09.2024 </t>
  </si>
  <si>
    <t>нақты 01.09.2025</t>
  </si>
  <si>
    <t>01.09.2026 жыл</t>
  </si>
  <si>
    <t>Бурабай ауданы бойынша 2023-2026 жылдарға арналған бюджеттің атқарылуы туралы есеп</t>
  </si>
  <si>
    <t>Отчет об исполнении бюджета на 2023-2026 года по Бурабайскому району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</si>
</sst>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3" x14ac:knownFonts="1">
    <font>
      <sz val="11"/>
      <color theme="1"/>
      <name val="Calibri"/>
      <family val="2"/>
      <charset val="204"/>
      <scheme val="minor"/>
    </font>
    <font>
      <sz val="10"/>
      <name val="Arial Cyr"/>
      <charset val="204"/>
    </font>
    <font>
      <sz val="8"/>
      <name val="Times New Roman"/>
      <family val="1"/>
      <charset val="204"/>
    </font>
    <font>
      <b/>
      <i/>
      <sz val="8"/>
      <color indexed="9"/>
      <name val="Times New Roman"/>
      <family val="1"/>
      <charset val="204"/>
    </font>
    <font>
      <b/>
      <i/>
      <sz val="8"/>
      <name val="Times New Roman"/>
      <family val="1"/>
      <charset val="204"/>
    </font>
    <font>
      <b/>
      <i/>
      <sz val="8"/>
      <color theme="1"/>
      <name val="Times New Roman"/>
      <family val="1"/>
      <charset val="204"/>
    </font>
    <font>
      <b/>
      <sz val="12"/>
      <color indexed="16"/>
      <name val="Times New Roman"/>
      <family val="1"/>
      <charset val="204"/>
    </font>
    <font>
      <b/>
      <i/>
      <sz val="8"/>
      <color indexed="16"/>
      <name val="Times New Roman"/>
      <family val="1"/>
      <charset val="204"/>
    </font>
    <font>
      <sz val="8"/>
      <color theme="1"/>
      <name val="Times New Roman"/>
      <family val="1"/>
      <charset val="204"/>
    </font>
    <font>
      <b/>
      <sz val="8"/>
      <name val="Times New Roman"/>
      <family val="1"/>
      <charset val="204"/>
    </font>
    <font>
      <b/>
      <sz val="8"/>
      <color theme="1"/>
      <name val="Times New Roman"/>
      <family val="1"/>
      <charset val="204"/>
    </font>
    <font>
      <sz val="8"/>
      <color indexed="8"/>
      <name val="Times New Roman"/>
      <family val="1"/>
      <charset val="204"/>
    </font>
    <font>
      <sz val="11"/>
      <color indexed="8"/>
      <name val="Calibri"/>
      <family val="2"/>
      <charset val="204"/>
    </font>
    <font>
      <sz val="10"/>
      <name val="Arial"/>
      <family val="2"/>
      <charset val="204"/>
    </font>
    <font>
      <b/>
      <i/>
      <sz val="14"/>
      <color rgb="FFFF0000"/>
      <name val="Times New Roman"/>
      <family val="1"/>
      <charset val="204"/>
    </font>
    <font>
      <b/>
      <sz val="14"/>
      <color indexed="16"/>
      <name val="Times New Roman"/>
      <family val="1"/>
      <charset val="204"/>
    </font>
    <font>
      <sz val="12"/>
      <name val="Times New Roman"/>
      <family val="1"/>
      <charset val="204"/>
    </font>
    <font>
      <sz val="8"/>
      <color indexed="8"/>
      <name val="Calibri"/>
      <family val="2"/>
      <charset val="204"/>
      <scheme val="minor"/>
    </font>
    <font>
      <b/>
      <sz val="12"/>
      <name val="Times New Roman"/>
      <family val="1"/>
      <charset val="204"/>
    </font>
    <font>
      <b/>
      <sz val="11"/>
      <name val="Times New Roman"/>
      <family val="1"/>
      <charset val="204"/>
    </font>
    <font>
      <b/>
      <sz val="8"/>
      <color indexed="8"/>
      <name val="Times New Roman"/>
      <family val="1"/>
      <charset val="204"/>
    </font>
    <font>
      <b/>
      <sz val="10"/>
      <name val="Times New Roman"/>
      <family val="1"/>
      <charset val="204"/>
    </font>
    <font>
      <b/>
      <sz val="10"/>
      <color theme="1"/>
      <name val="Times New Roman"/>
      <family val="1"/>
      <charset val="204"/>
    </font>
  </fonts>
  <fills count="17">
    <fill>
      <patternFill patternType="none"/>
    </fill>
    <fill>
      <patternFill patternType="gray125"/>
    </fill>
    <fill>
      <patternFill patternType="solid">
        <fgColor rgb="FF0070C0"/>
        <bgColor indexed="64"/>
      </patternFill>
    </fill>
    <fill>
      <patternFill patternType="solid">
        <fgColor indexed="57"/>
        <bgColor indexed="64"/>
      </patternFill>
    </fill>
    <fill>
      <patternFill patternType="solid">
        <fgColor indexed="52"/>
        <bgColor indexed="64"/>
      </patternFill>
    </fill>
    <fill>
      <patternFill patternType="solid">
        <fgColor indexed="44"/>
        <bgColor indexed="64"/>
      </patternFill>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rgb="FFFF9900"/>
        <bgColor indexed="64"/>
      </patternFill>
    </fill>
    <fill>
      <patternFill patternType="solid">
        <fgColor rgb="FF99CCFF"/>
        <bgColor indexed="64"/>
      </patternFill>
    </fill>
    <fill>
      <patternFill patternType="solid">
        <fgColor theme="8" tint="0.79998168889431442"/>
        <bgColor indexed="64"/>
      </patternFill>
    </fill>
    <fill>
      <patternFill patternType="solid">
        <fgColor theme="0"/>
        <bgColor indexed="64"/>
      </patternFill>
    </fill>
    <fill>
      <patternFill patternType="solid">
        <fgColor rgb="FFD2F6D2"/>
        <bgColor indexed="64"/>
      </patternFill>
    </fill>
    <fill>
      <patternFill patternType="solid">
        <fgColor rgb="FFD2F6D2"/>
        <bgColor indexed="35"/>
      </patternFill>
    </fill>
    <fill>
      <patternFill patternType="solid">
        <fgColor rgb="FF93C9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medium">
        <color indexed="64"/>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12" fillId="0" borderId="0"/>
    <xf numFmtId="0" fontId="13" fillId="0" borderId="0"/>
    <xf numFmtId="0" fontId="1" fillId="0" borderId="0"/>
  </cellStyleXfs>
  <cellXfs count="209">
    <xf numFmtId="0" fontId="0" fillId="0" borderId="0" xfId="0"/>
    <xf numFmtId="0" fontId="2" fillId="2" borderId="0" xfId="1" applyFont="1" applyFill="1" applyAlignment="1">
      <alignment vertical="center"/>
    </xf>
    <xf numFmtId="0" fontId="2"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left" vertical="center" wrapText="1"/>
    </xf>
    <xf numFmtId="1" fontId="3" fillId="0" borderId="0" xfId="1" applyNumberFormat="1" applyFont="1" applyAlignment="1">
      <alignment horizontal="left" vertical="center"/>
    </xf>
    <xf numFmtId="164" fontId="3" fillId="0" borderId="0" xfId="1" applyNumberFormat="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1" fontId="5" fillId="0" borderId="0" xfId="1" applyNumberFormat="1" applyFont="1" applyAlignment="1">
      <alignment horizontal="center" vertical="center"/>
    </xf>
    <xf numFmtId="1" fontId="2" fillId="0" borderId="0" xfId="1" applyNumberFormat="1" applyFont="1" applyAlignment="1">
      <alignment horizontal="center" vertical="center"/>
    </xf>
    <xf numFmtId="0" fontId="7" fillId="0" borderId="0" xfId="1" applyFont="1" applyAlignment="1">
      <alignment vertical="center"/>
    </xf>
    <xf numFmtId="0" fontId="7" fillId="0" borderId="0" xfId="1" applyFont="1" applyAlignment="1">
      <alignment vertical="center" wrapText="1"/>
    </xf>
    <xf numFmtId="14" fontId="7" fillId="0" borderId="0" xfId="1" applyNumberFormat="1" applyFont="1" applyAlignment="1">
      <alignment vertical="center"/>
    </xf>
    <xf numFmtId="0" fontId="7" fillId="0" borderId="0" xfId="1" applyFont="1" applyAlignment="1">
      <alignment horizontal="center" vertical="center"/>
    </xf>
    <xf numFmtId="14" fontId="7" fillId="0" borderId="0" xfId="1" applyNumberFormat="1" applyFont="1" applyAlignment="1">
      <alignment horizontal="center" vertical="center"/>
    </xf>
    <xf numFmtId="0" fontId="5"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horizontal="center" vertical="center" wrapText="1"/>
    </xf>
    <xf numFmtId="1" fontId="7" fillId="0" borderId="0" xfId="1" applyNumberFormat="1" applyFont="1" applyAlignment="1">
      <alignment horizontal="center" vertical="center"/>
    </xf>
    <xf numFmtId="1" fontId="8" fillId="0" borderId="0" xfId="1" applyNumberFormat="1" applyFont="1" applyAlignment="1">
      <alignment horizontal="center" vertical="center"/>
    </xf>
    <xf numFmtId="49" fontId="2" fillId="0" borderId="1" xfId="1" applyNumberFormat="1" applyFont="1" applyBorder="1" applyAlignment="1">
      <alignment vertical="center"/>
    </xf>
    <xf numFmtId="164" fontId="2" fillId="0" borderId="1" xfId="1" applyNumberFormat="1" applyFont="1" applyBorder="1" applyAlignment="1">
      <alignment horizontal="center" vertical="center"/>
    </xf>
    <xf numFmtId="1" fontId="2" fillId="0" borderId="1" xfId="1" applyNumberFormat="1" applyFont="1" applyBorder="1" applyAlignment="1">
      <alignment horizontal="center" vertical="center"/>
    </xf>
    <xf numFmtId="1" fontId="8" fillId="0" borderId="1" xfId="1" applyNumberFormat="1" applyFont="1" applyBorder="1" applyAlignment="1">
      <alignment horizontal="center" vertical="center"/>
    </xf>
    <xf numFmtId="49" fontId="9" fillId="7" borderId="1" xfId="1" applyNumberFormat="1" applyFont="1" applyFill="1" applyBorder="1" applyAlignment="1">
      <alignment horizontal="right" vertical="center"/>
    </xf>
    <xf numFmtId="49" fontId="9" fillId="4" borderId="1" xfId="1" applyNumberFormat="1" applyFont="1" applyFill="1" applyBorder="1" applyAlignment="1">
      <alignment horizontal="right" vertical="center"/>
    </xf>
    <xf numFmtId="0" fontId="9" fillId="7" borderId="1" xfId="1" applyFont="1" applyFill="1" applyBorder="1" applyAlignment="1">
      <alignment horizontal="left" vertical="center" wrapText="1"/>
    </xf>
    <xf numFmtId="165" fontId="9" fillId="7" borderId="1" xfId="1" applyNumberFormat="1" applyFont="1" applyFill="1" applyBorder="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9" fillId="3" borderId="1" xfId="1" applyFont="1" applyFill="1" applyBorder="1" applyAlignment="1">
      <alignment vertical="center"/>
    </xf>
    <xf numFmtId="0" fontId="9" fillId="4" borderId="1" xfId="1" applyFont="1" applyFill="1" applyBorder="1" applyAlignment="1">
      <alignment vertical="center"/>
    </xf>
    <xf numFmtId="0" fontId="11" fillId="5" borderId="1" xfId="1" applyFont="1" applyFill="1" applyBorder="1" applyAlignment="1">
      <alignment vertical="center"/>
    </xf>
    <xf numFmtId="0" fontId="2" fillId="6" borderId="1" xfId="1" applyFont="1" applyFill="1" applyBorder="1" applyAlignment="1">
      <alignment vertical="center"/>
    </xf>
    <xf numFmtId="0" fontId="2" fillId="3" borderId="1" xfId="1" applyFont="1" applyFill="1" applyBorder="1" applyAlignment="1">
      <alignment vertical="center"/>
    </xf>
    <xf numFmtId="0" fontId="2" fillId="4" borderId="1" xfId="1" applyFont="1" applyFill="1" applyBorder="1" applyAlignment="1">
      <alignment vertical="center"/>
    </xf>
    <xf numFmtId="0" fontId="2" fillId="4" borderId="1" xfId="1" applyFont="1" applyFill="1" applyBorder="1" applyAlignment="1">
      <alignment vertical="center" wrapText="1"/>
    </xf>
    <xf numFmtId="165" fontId="2" fillId="4" borderId="1" xfId="1" applyNumberFormat="1" applyFont="1" applyFill="1" applyBorder="1" applyAlignment="1">
      <alignment vertical="center"/>
    </xf>
    <xf numFmtId="0" fontId="2" fillId="6" borderId="1" xfId="1" applyFont="1" applyFill="1" applyBorder="1" applyAlignment="1" applyProtection="1">
      <alignment vertical="center"/>
      <protection locked="0"/>
    </xf>
    <xf numFmtId="0" fontId="2" fillId="5" borderId="1" xfId="1" applyFont="1" applyFill="1" applyBorder="1" applyAlignment="1" applyProtection="1">
      <alignment vertical="center" wrapText="1"/>
      <protection locked="0"/>
    </xf>
    <xf numFmtId="165" fontId="2" fillId="5" borderId="1" xfId="1" applyNumberFormat="1" applyFont="1" applyFill="1" applyBorder="1" applyAlignment="1">
      <alignment vertical="center"/>
    </xf>
    <xf numFmtId="165" fontId="2" fillId="5" borderId="1" xfId="1" applyNumberFormat="1" applyFont="1" applyFill="1" applyBorder="1" applyAlignment="1">
      <alignment horizontal="center" vertical="center"/>
    </xf>
    <xf numFmtId="0" fontId="2" fillId="6" borderId="1" xfId="1" applyFont="1" applyFill="1" applyBorder="1" applyAlignment="1" applyProtection="1">
      <alignment vertical="center" wrapText="1"/>
      <protection locked="0"/>
    </xf>
    <xf numFmtId="165" fontId="2" fillId="6" borderId="1" xfId="1" applyNumberFormat="1" applyFont="1" applyFill="1" applyBorder="1" applyAlignment="1">
      <alignment vertical="center"/>
    </xf>
    <xf numFmtId="164" fontId="11" fillId="0" borderId="2" xfId="2" applyNumberFormat="1" applyFont="1" applyBorder="1" applyAlignment="1">
      <alignment horizontal="center" vertical="center"/>
    </xf>
    <xf numFmtId="0" fontId="2" fillId="5" borderId="1" xfId="1" applyFont="1" applyFill="1" applyBorder="1" applyAlignment="1">
      <alignment vertical="center"/>
    </xf>
    <xf numFmtId="0" fontId="2" fillId="5" borderId="1" xfId="1" applyFont="1" applyFill="1" applyBorder="1" applyAlignment="1">
      <alignment vertical="center" wrapText="1"/>
    </xf>
    <xf numFmtId="165" fontId="8" fillId="5" borderId="1" xfId="1" applyNumberFormat="1" applyFont="1" applyFill="1" applyBorder="1" applyAlignment="1">
      <alignment horizontal="center" vertical="center"/>
    </xf>
    <xf numFmtId="0" fontId="11" fillId="6" borderId="1" xfId="1" applyFont="1" applyFill="1" applyBorder="1" applyAlignment="1" applyProtection="1">
      <alignment vertical="center" wrapText="1"/>
      <protection locked="0"/>
    </xf>
    <xf numFmtId="0" fontId="2" fillId="6" borderId="1" xfId="1" applyFont="1" applyFill="1" applyBorder="1" applyAlignment="1">
      <alignment vertical="center" wrapText="1"/>
    </xf>
    <xf numFmtId="164" fontId="2" fillId="6" borderId="1" xfId="1" applyNumberFormat="1" applyFont="1" applyFill="1" applyBorder="1" applyAlignment="1">
      <alignment vertical="center"/>
    </xf>
    <xf numFmtId="0" fontId="9" fillId="3" borderId="1" xfId="1" applyFont="1" applyFill="1" applyBorder="1" applyAlignment="1">
      <alignment horizontal="center" vertical="center"/>
    </xf>
    <xf numFmtId="0" fontId="9" fillId="4" borderId="1" xfId="1" applyFont="1" applyFill="1" applyBorder="1" applyAlignment="1">
      <alignment horizontal="center" vertical="center"/>
    </xf>
    <xf numFmtId="0" fontId="9" fillId="7" borderId="1" xfId="1" applyFont="1" applyFill="1" applyBorder="1" applyAlignment="1">
      <alignment horizontal="center" vertical="center"/>
    </xf>
    <xf numFmtId="0" fontId="9" fillId="7" borderId="1" xfId="1" applyFont="1" applyFill="1" applyBorder="1" applyAlignment="1">
      <alignment vertical="center"/>
    </xf>
    <xf numFmtId="0" fontId="9" fillId="7" borderId="1" xfId="1" applyFont="1" applyFill="1" applyBorder="1" applyAlignment="1">
      <alignment horizontal="center" vertical="center" wrapText="1"/>
    </xf>
    <xf numFmtId="165" fontId="2" fillId="0" borderId="1" xfId="1" applyNumberFormat="1" applyFont="1" applyBorder="1" applyAlignment="1">
      <alignment horizontal="center" vertical="center"/>
    </xf>
    <xf numFmtId="49"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164" fontId="2" fillId="0" borderId="0" xfId="1" applyNumberFormat="1" applyFont="1" applyAlignment="1">
      <alignment horizontal="center" vertical="center"/>
    </xf>
    <xf numFmtId="1" fontId="9" fillId="0" borderId="0" xfId="1" applyNumberFormat="1" applyFont="1" applyAlignment="1">
      <alignment horizontal="center" vertical="center"/>
    </xf>
    <xf numFmtId="0" fontId="9" fillId="0" borderId="0" xfId="1" applyFont="1" applyAlignment="1">
      <alignment vertical="center" wrapText="1"/>
    </xf>
    <xf numFmtId="1" fontId="9" fillId="0" borderId="0" xfId="1" applyNumberFormat="1" applyFont="1" applyAlignment="1">
      <alignment vertical="center"/>
    </xf>
    <xf numFmtId="1" fontId="10" fillId="0" borderId="0" xfId="1" applyNumberFormat="1" applyFont="1" applyAlignment="1">
      <alignment horizontal="center" vertical="center"/>
    </xf>
    <xf numFmtId="164" fontId="9" fillId="0" borderId="0" xfId="1" applyNumberFormat="1" applyFont="1" applyAlignment="1">
      <alignment horizontal="center" vertical="center"/>
    </xf>
    <xf numFmtId="164" fontId="10" fillId="0" borderId="0" xfId="1" applyNumberFormat="1" applyFont="1" applyAlignment="1">
      <alignment horizontal="center" vertical="center"/>
    </xf>
    <xf numFmtId="164" fontId="9" fillId="0" borderId="0" xfId="1" applyNumberFormat="1" applyFont="1" applyAlignment="1">
      <alignment vertical="center"/>
    </xf>
    <xf numFmtId="164" fontId="8" fillId="0" borderId="0" xfId="1" applyNumberFormat="1" applyFont="1" applyAlignment="1">
      <alignment horizontal="center" vertical="center"/>
    </xf>
    <xf numFmtId="165" fontId="9" fillId="7" borderId="1" xfId="1" applyNumberFormat="1" applyFont="1" applyFill="1" applyBorder="1" applyAlignment="1">
      <alignment horizontal="center" vertical="center"/>
    </xf>
    <xf numFmtId="165" fontId="10" fillId="7" borderId="1" xfId="1" applyNumberFormat="1" applyFont="1" applyFill="1" applyBorder="1" applyAlignment="1">
      <alignment horizontal="center" vertical="center"/>
    </xf>
    <xf numFmtId="165" fontId="2" fillId="4" borderId="1" xfId="1" applyNumberFormat="1" applyFont="1" applyFill="1" applyBorder="1" applyAlignment="1">
      <alignment horizontal="center" vertical="center"/>
    </xf>
    <xf numFmtId="165" fontId="8" fillId="4" borderId="1" xfId="1" applyNumberFormat="1" applyFont="1" applyFill="1" applyBorder="1" applyAlignment="1">
      <alignment horizontal="center" vertical="center"/>
    </xf>
    <xf numFmtId="0" fontId="11" fillId="6" borderId="1" xfId="1" applyFont="1" applyFill="1" applyBorder="1" applyAlignment="1">
      <alignment vertical="center" wrapText="1"/>
    </xf>
    <xf numFmtId="0" fontId="2" fillId="2" borderId="0" xfId="1" applyFont="1" applyFill="1" applyAlignment="1" applyProtection="1">
      <alignment vertical="center"/>
      <protection locked="0"/>
    </xf>
    <xf numFmtId="1" fontId="2" fillId="2" borderId="0" xfId="1" applyNumberFormat="1" applyFont="1" applyFill="1" applyAlignment="1" applyProtection="1">
      <alignment vertical="center"/>
      <protection locked="0"/>
    </xf>
    <xf numFmtId="0" fontId="2" fillId="0" borderId="0" xfId="1" applyFont="1" applyAlignment="1" applyProtection="1">
      <alignment vertical="center"/>
      <protection locked="0"/>
    </xf>
    <xf numFmtId="0" fontId="3" fillId="0" borderId="0" xfId="1" applyFont="1" applyAlignment="1" applyProtection="1">
      <alignment horizontal="left" vertical="center"/>
      <protection locked="0"/>
    </xf>
    <xf numFmtId="0" fontId="3" fillId="0" borderId="0" xfId="1" applyFont="1" applyAlignment="1" applyProtection="1">
      <alignment horizontal="left" vertical="center" wrapText="1"/>
      <protection locked="0"/>
    </xf>
    <xf numFmtId="1" fontId="3" fillId="0" borderId="0" xfId="1" applyNumberFormat="1" applyFont="1" applyAlignment="1" applyProtection="1">
      <alignment horizontal="left" vertical="center"/>
      <protection locked="0"/>
    </xf>
    <xf numFmtId="164" fontId="3" fillId="0" borderId="0" xfId="1" applyNumberFormat="1" applyFont="1" applyAlignment="1" applyProtection="1">
      <alignment horizontal="left" vertical="center"/>
      <protection locked="0"/>
    </xf>
    <xf numFmtId="1" fontId="4" fillId="0" borderId="0" xfId="1" applyNumberFormat="1" applyFont="1" applyAlignment="1" applyProtection="1">
      <alignment horizontal="left" vertical="center"/>
      <protection locked="0"/>
    </xf>
    <xf numFmtId="1" fontId="5" fillId="0" borderId="0" xfId="1" applyNumberFormat="1" applyFont="1" applyAlignment="1" applyProtection="1">
      <alignment horizontal="left" vertical="center"/>
      <protection locked="0"/>
    </xf>
    <xf numFmtId="1" fontId="2" fillId="0" borderId="0" xfId="1" applyNumberFormat="1" applyFont="1" applyAlignment="1" applyProtection="1">
      <alignment vertical="center"/>
      <protection locked="0"/>
    </xf>
    <xf numFmtId="0" fontId="7" fillId="0" borderId="0" xfId="1" applyFont="1" applyAlignment="1" applyProtection="1">
      <alignment vertical="center"/>
      <protection locked="0"/>
    </xf>
    <xf numFmtId="0" fontId="7" fillId="0" borderId="0" xfId="1" applyFont="1" applyAlignment="1" applyProtection="1">
      <alignment vertical="center" wrapText="1"/>
      <protection locked="0"/>
    </xf>
    <xf numFmtId="14" fontId="7" fillId="0" borderId="0" xfId="1" applyNumberFormat="1" applyFont="1" applyAlignment="1" applyProtection="1">
      <alignment vertical="center"/>
      <protection locked="0"/>
    </xf>
    <xf numFmtId="0" fontId="5" fillId="0" borderId="0" xfId="1" applyFont="1" applyAlignment="1" applyProtection="1">
      <alignment horizontal="center" vertical="center"/>
      <protection locked="0"/>
    </xf>
    <xf numFmtId="0" fontId="4" fillId="0" borderId="0" xfId="1" applyFont="1" applyAlignment="1" applyProtection="1">
      <alignment horizontal="center" vertical="center"/>
      <protection locked="0"/>
    </xf>
    <xf numFmtId="0" fontId="7" fillId="0" borderId="0" xfId="1" applyFont="1" applyAlignment="1" applyProtection="1">
      <alignment horizontal="center" vertical="center" wrapText="1"/>
      <protection locked="0"/>
    </xf>
    <xf numFmtId="1" fontId="7" fillId="0" borderId="0" xfId="1" applyNumberFormat="1" applyFont="1" applyAlignment="1" applyProtection="1">
      <alignment horizontal="center" vertical="center"/>
      <protection locked="0"/>
    </xf>
    <xf numFmtId="1" fontId="4" fillId="0" borderId="0" xfId="1" applyNumberFormat="1" applyFont="1" applyAlignment="1" applyProtection="1">
      <alignment horizontal="center" vertical="center"/>
      <protection locked="0"/>
    </xf>
    <xf numFmtId="1" fontId="8" fillId="0" borderId="0" xfId="1" applyNumberFormat="1" applyFont="1" applyAlignment="1" applyProtection="1">
      <alignment vertical="center"/>
      <protection locked="0"/>
    </xf>
    <xf numFmtId="49" fontId="9" fillId="8" borderId="1" xfId="1" applyNumberFormat="1" applyFont="1" applyFill="1" applyBorder="1" applyAlignment="1">
      <alignment horizontal="right" vertical="center"/>
    </xf>
    <xf numFmtId="0" fontId="9" fillId="8" borderId="1" xfId="1" applyFont="1" applyFill="1" applyBorder="1" applyAlignment="1">
      <alignment vertical="center"/>
    </xf>
    <xf numFmtId="0" fontId="11" fillId="8" borderId="1" xfId="1" applyFont="1" applyFill="1" applyBorder="1" applyAlignment="1">
      <alignment vertical="center"/>
    </xf>
    <xf numFmtId="0" fontId="2" fillId="8" borderId="1" xfId="1" applyFont="1" applyFill="1" applyBorder="1" applyAlignment="1">
      <alignment vertical="center"/>
    </xf>
    <xf numFmtId="0" fontId="11" fillId="4" borderId="1" xfId="1" applyFont="1" applyFill="1" applyBorder="1" applyAlignment="1">
      <alignment vertical="center"/>
    </xf>
    <xf numFmtId="0" fontId="2" fillId="3" borderId="1" xfId="4" applyFont="1" applyFill="1" applyBorder="1" applyAlignment="1">
      <alignment vertical="center"/>
    </xf>
    <xf numFmtId="0" fontId="2" fillId="4" borderId="1" xfId="4" applyFont="1" applyFill="1" applyBorder="1" applyAlignment="1">
      <alignment vertical="center"/>
    </xf>
    <xf numFmtId="0" fontId="11" fillId="5" borderId="1" xfId="4" applyFont="1" applyFill="1" applyBorder="1" applyAlignment="1">
      <alignment vertical="center"/>
    </xf>
    <xf numFmtId="0" fontId="2" fillId="6" borderId="1" xfId="4" applyFont="1" applyFill="1" applyBorder="1" applyAlignment="1">
      <alignment vertical="center"/>
    </xf>
    <xf numFmtId="0" fontId="2" fillId="6" borderId="1" xfId="4" applyFont="1" applyFill="1" applyBorder="1" applyAlignment="1">
      <alignment vertical="center" wrapText="1"/>
    </xf>
    <xf numFmtId="0" fontId="2" fillId="0" borderId="0" xfId="4" applyFont="1" applyAlignment="1">
      <alignment vertical="center"/>
    </xf>
    <xf numFmtId="0" fontId="9" fillId="8" borderId="1" xfId="1" applyFont="1" applyFill="1" applyBorder="1" applyAlignment="1">
      <alignment horizontal="center" vertical="center"/>
    </xf>
    <xf numFmtId="1" fontId="2" fillId="6" borderId="1" xfId="1" applyNumberFormat="1" applyFont="1" applyFill="1" applyBorder="1" applyAlignment="1">
      <alignment vertical="center"/>
    </xf>
    <xf numFmtId="0" fontId="9" fillId="7" borderId="3" xfId="1" applyFont="1" applyFill="1" applyBorder="1" applyAlignment="1">
      <alignment vertical="center" wrapText="1"/>
    </xf>
    <xf numFmtId="165" fontId="2" fillId="5" borderId="1" xfId="1" applyNumberFormat="1" applyFont="1" applyFill="1" applyBorder="1" applyAlignment="1">
      <alignment vertical="center" wrapText="1"/>
    </xf>
    <xf numFmtId="1" fontId="8" fillId="0" borderId="0" xfId="1" applyNumberFormat="1" applyFont="1" applyAlignment="1">
      <alignment vertical="center"/>
    </xf>
    <xf numFmtId="1" fontId="10" fillId="0" borderId="0" xfId="1" applyNumberFormat="1" applyFont="1" applyAlignment="1">
      <alignment vertical="center"/>
    </xf>
    <xf numFmtId="164" fontId="10" fillId="0" borderId="0" xfId="1" applyNumberFormat="1" applyFont="1" applyAlignment="1">
      <alignment vertical="center"/>
    </xf>
    <xf numFmtId="164" fontId="8" fillId="0" borderId="0" xfId="1" applyNumberFormat="1" applyFont="1" applyAlignment="1">
      <alignment vertical="center"/>
    </xf>
    <xf numFmtId="1" fontId="2" fillId="2" borderId="0" xfId="1" applyNumberFormat="1" applyFont="1" applyFill="1" applyAlignment="1">
      <alignment vertical="center"/>
    </xf>
    <xf numFmtId="164" fontId="3" fillId="0" borderId="0" xfId="1" applyNumberFormat="1" applyFont="1" applyAlignment="1">
      <alignment horizontal="left" vertical="center"/>
    </xf>
    <xf numFmtId="1" fontId="4" fillId="0" borderId="0" xfId="1" applyNumberFormat="1" applyFont="1" applyAlignment="1">
      <alignment horizontal="left" vertical="center"/>
    </xf>
    <xf numFmtId="1" fontId="5" fillId="0" borderId="0" xfId="1" applyNumberFormat="1" applyFont="1" applyAlignment="1">
      <alignment horizontal="left" vertical="center"/>
    </xf>
    <xf numFmtId="1" fontId="7" fillId="0" borderId="0" xfId="1" applyNumberFormat="1" applyFont="1" applyAlignment="1">
      <alignment horizontal="left" vertical="center" indent="1"/>
    </xf>
    <xf numFmtId="165" fontId="10" fillId="7" borderId="1" xfId="1" applyNumberFormat="1" applyFont="1" applyFill="1" applyBorder="1" applyAlignment="1">
      <alignment vertical="center"/>
    </xf>
    <xf numFmtId="165" fontId="8" fillId="4" borderId="1" xfId="1" applyNumberFormat="1" applyFont="1" applyFill="1" applyBorder="1" applyAlignment="1">
      <alignment vertical="center"/>
    </xf>
    <xf numFmtId="165" fontId="2" fillId="6" borderId="1" xfId="3" applyNumberFormat="1" applyFont="1" applyFill="1" applyBorder="1" applyAlignment="1">
      <alignment vertical="center"/>
    </xf>
    <xf numFmtId="165" fontId="11" fillId="6" borderId="1" xfId="3" applyNumberFormat="1" applyFont="1" applyFill="1" applyBorder="1" applyAlignment="1">
      <alignment vertical="center"/>
    </xf>
    <xf numFmtId="165" fontId="8" fillId="5" borderId="1" xfId="1" applyNumberFormat="1" applyFont="1" applyFill="1" applyBorder="1" applyAlignment="1">
      <alignment vertical="center"/>
    </xf>
    <xf numFmtId="165" fontId="8" fillId="6" borderId="1" xfId="1" applyNumberFormat="1" applyFont="1" applyFill="1" applyBorder="1" applyAlignment="1">
      <alignment vertical="center"/>
    </xf>
    <xf numFmtId="164" fontId="2" fillId="6" borderId="1" xfId="4" applyNumberFormat="1" applyFont="1" applyFill="1" applyBorder="1" applyAlignment="1">
      <alignment vertical="center"/>
    </xf>
    <xf numFmtId="165" fontId="2" fillId="6" borderId="1" xfId="0" applyNumberFormat="1" applyFont="1" applyFill="1" applyBorder="1" applyAlignment="1">
      <alignment vertical="center"/>
    </xf>
    <xf numFmtId="165" fontId="11" fillId="6" borderId="1" xfId="0" applyNumberFormat="1" applyFont="1" applyFill="1" applyBorder="1" applyAlignment="1">
      <alignment vertical="center"/>
    </xf>
    <xf numFmtId="1" fontId="2" fillId="2" borderId="0" xfId="1" applyNumberFormat="1" applyFont="1" applyFill="1" applyAlignment="1">
      <alignment horizontal="center" vertical="center"/>
    </xf>
    <xf numFmtId="0" fontId="16" fillId="0" borderId="0" xfId="1" applyFont="1" applyAlignment="1">
      <alignment horizontal="center" vertical="center"/>
    </xf>
    <xf numFmtId="165" fontId="2" fillId="6" borderId="2" xfId="1" applyNumberFormat="1" applyFont="1" applyFill="1" applyBorder="1" applyAlignment="1">
      <alignment horizontal="center" vertical="center"/>
    </xf>
    <xf numFmtId="165" fontId="8" fillId="9" borderId="1" xfId="3" applyNumberFormat="1" applyFont="1" applyFill="1" applyBorder="1" applyAlignment="1">
      <alignment horizontal="center" vertical="center" wrapText="1"/>
    </xf>
    <xf numFmtId="165" fontId="8" fillId="0" borderId="1" xfId="1" applyNumberFormat="1" applyFont="1" applyBorder="1" applyAlignment="1">
      <alignment horizontal="center" vertical="center"/>
    </xf>
    <xf numFmtId="165" fontId="2" fillId="6" borderId="2" xfId="1" applyNumberFormat="1" applyFont="1" applyFill="1" applyBorder="1" applyAlignment="1">
      <alignment vertical="center"/>
    </xf>
    <xf numFmtId="165" fontId="2" fillId="6" borderId="1" xfId="1" applyNumberFormat="1" applyFont="1" applyFill="1" applyBorder="1" applyAlignment="1">
      <alignment horizontal="center" vertical="center"/>
    </xf>
    <xf numFmtId="165" fontId="8" fillId="9" borderId="3" xfId="3" applyNumberFormat="1" applyFont="1" applyFill="1" applyBorder="1" applyAlignment="1">
      <alignment horizontal="center" vertical="center" wrapText="1"/>
    </xf>
    <xf numFmtId="165" fontId="8" fillId="6" borderId="1" xfId="1" applyNumberFormat="1" applyFont="1" applyFill="1" applyBorder="1" applyAlignment="1">
      <alignment horizontal="center" vertical="center"/>
    </xf>
    <xf numFmtId="165" fontId="11" fillId="0" borderId="1" xfId="3" applyNumberFormat="1" applyFont="1" applyBorder="1" applyAlignment="1">
      <alignment horizontal="center" vertical="center" wrapText="1"/>
    </xf>
    <xf numFmtId="0" fontId="2" fillId="0" borderId="4" xfId="3" applyFont="1" applyBorder="1" applyAlignment="1">
      <alignment horizontal="center" vertical="center"/>
    </xf>
    <xf numFmtId="165" fontId="9" fillId="7" borderId="1" xfId="1" applyNumberFormat="1" applyFont="1" applyFill="1" applyBorder="1" applyAlignment="1">
      <alignment horizontal="right" vertical="center"/>
    </xf>
    <xf numFmtId="165" fontId="2" fillId="4" borderId="1" xfId="1" applyNumberFormat="1" applyFont="1" applyFill="1" applyBorder="1" applyAlignment="1">
      <alignment horizontal="right" vertical="center"/>
    </xf>
    <xf numFmtId="165" fontId="2" fillId="5" borderId="1" xfId="1" applyNumberFormat="1" applyFont="1" applyFill="1" applyBorder="1" applyAlignment="1">
      <alignment horizontal="right" vertical="center"/>
    </xf>
    <xf numFmtId="0" fontId="11" fillId="10" borderId="1" xfId="1" applyFont="1" applyFill="1" applyBorder="1" applyAlignment="1">
      <alignment vertical="center"/>
    </xf>
    <xf numFmtId="0" fontId="2" fillId="10" borderId="1" xfId="1" applyFont="1" applyFill="1" applyBorder="1" applyAlignment="1">
      <alignment vertical="center"/>
    </xf>
    <xf numFmtId="0" fontId="2" fillId="11" borderId="1" xfId="1" applyFont="1" applyFill="1" applyBorder="1" applyAlignment="1" applyProtection="1">
      <alignment vertical="center"/>
      <protection locked="0"/>
    </xf>
    <xf numFmtId="165" fontId="2" fillId="0" borderId="1" xfId="3" applyNumberFormat="1" applyFont="1" applyBorder="1" applyAlignment="1">
      <alignment horizontal="center" vertical="center"/>
    </xf>
    <xf numFmtId="165" fontId="11" fillId="0" borderId="1" xfId="3" applyNumberFormat="1" applyFont="1" applyBorder="1" applyAlignment="1">
      <alignment horizontal="center" vertical="center"/>
    </xf>
    <xf numFmtId="164" fontId="2" fillId="0" borderId="4" xfId="3" applyNumberFormat="1" applyFont="1" applyBorder="1" applyAlignment="1">
      <alignment horizontal="center" vertical="center"/>
    </xf>
    <xf numFmtId="164" fontId="17" fillId="0" borderId="2" xfId="2" applyNumberFormat="1" applyFont="1" applyBorder="1" applyAlignment="1">
      <alignment horizontal="center" vertical="center"/>
    </xf>
    <xf numFmtId="164" fontId="11" fillId="0" borderId="2" xfId="2" applyNumberFormat="1" applyFont="1" applyBorder="1" applyAlignment="1">
      <alignment horizontal="right" vertical="center"/>
    </xf>
    <xf numFmtId="165" fontId="2" fillId="12" borderId="1" xfId="1" applyNumberFormat="1" applyFont="1" applyFill="1" applyBorder="1" applyAlignment="1">
      <alignment vertical="center"/>
    </xf>
    <xf numFmtId="165" fontId="2" fillId="12" borderId="1" xfId="1" applyNumberFormat="1" applyFont="1" applyFill="1" applyBorder="1" applyAlignment="1">
      <alignment horizontal="center" vertical="center"/>
    </xf>
    <xf numFmtId="165" fontId="8" fillId="12" borderId="1" xfId="1" applyNumberFormat="1" applyFont="1" applyFill="1" applyBorder="1" applyAlignment="1">
      <alignment horizontal="center" vertical="center"/>
    </xf>
    <xf numFmtId="0" fontId="18" fillId="0" borderId="0" xfId="1" applyFont="1" applyAlignment="1">
      <alignment vertical="center" wrapText="1"/>
    </xf>
    <xf numFmtId="1" fontId="19" fillId="0" borderId="0" xfId="1" applyNumberFormat="1" applyFont="1" applyAlignment="1">
      <alignment horizontal="center" vertical="center"/>
    </xf>
    <xf numFmtId="1" fontId="2" fillId="0" borderId="5" xfId="1" applyNumberFormat="1" applyFont="1" applyBorder="1" applyAlignment="1">
      <alignment horizontal="center" vertical="center"/>
    </xf>
    <xf numFmtId="165" fontId="9" fillId="13" borderId="0" xfId="1" applyNumberFormat="1" applyFont="1" applyFill="1" applyAlignment="1">
      <alignment vertical="center"/>
    </xf>
    <xf numFmtId="165" fontId="10" fillId="13" borderId="0" xfId="1" applyNumberFormat="1" applyFont="1" applyFill="1" applyAlignment="1">
      <alignment vertical="center"/>
    </xf>
    <xf numFmtId="165" fontId="2" fillId="13" borderId="0" xfId="1" applyNumberFormat="1" applyFont="1" applyFill="1" applyAlignment="1">
      <alignment vertical="center"/>
    </xf>
    <xf numFmtId="165" fontId="8" fillId="13" borderId="0" xfId="1" applyNumberFormat="1" applyFont="1" applyFill="1" applyAlignment="1">
      <alignment vertical="center"/>
    </xf>
    <xf numFmtId="0" fontId="6" fillId="0" borderId="0" xfId="1" applyFont="1" applyAlignment="1" applyProtection="1">
      <alignment vertical="center" wrapText="1"/>
      <protection locked="0"/>
    </xf>
    <xf numFmtId="0" fontId="9" fillId="4" borderId="1" xfId="1" applyFont="1" applyFill="1" applyBorder="1" applyAlignment="1">
      <alignment vertical="center" wrapText="1"/>
    </xf>
    <xf numFmtId="165" fontId="9" fillId="4" borderId="1" xfId="1" applyNumberFormat="1" applyFont="1" applyFill="1" applyBorder="1" applyAlignment="1">
      <alignment vertical="center"/>
    </xf>
    <xf numFmtId="0" fontId="20" fillId="4" borderId="1" xfId="1" applyFont="1" applyFill="1" applyBorder="1" applyAlignment="1">
      <alignment vertical="center"/>
    </xf>
    <xf numFmtId="165" fontId="9" fillId="0" borderId="0" xfId="1" applyNumberFormat="1" applyFont="1" applyAlignment="1">
      <alignment vertical="center"/>
    </xf>
    <xf numFmtId="0" fontId="9" fillId="0" borderId="0" xfId="1" applyFont="1" applyAlignment="1">
      <alignment vertical="center"/>
    </xf>
    <xf numFmtId="0" fontId="9" fillId="5" borderId="1" xfId="1" applyFont="1" applyFill="1" applyBorder="1" applyAlignment="1">
      <alignment vertical="center" wrapText="1"/>
    </xf>
    <xf numFmtId="0" fontId="2" fillId="11" borderId="1" xfId="1" applyFont="1" applyFill="1" applyBorder="1" applyAlignment="1">
      <alignment vertical="center"/>
    </xf>
    <xf numFmtId="0" fontId="2" fillId="11" borderId="1" xfId="1" applyFont="1" applyFill="1" applyBorder="1" applyAlignment="1">
      <alignment vertical="center" wrapText="1"/>
    </xf>
    <xf numFmtId="165" fontId="2" fillId="11" borderId="1" xfId="1" applyNumberFormat="1" applyFont="1" applyFill="1" applyBorder="1" applyAlignment="1">
      <alignment vertical="center"/>
    </xf>
    <xf numFmtId="0" fontId="9" fillId="5" borderId="1" xfId="1" applyFont="1" applyFill="1" applyBorder="1" applyAlignment="1" applyProtection="1">
      <alignment vertical="center" wrapText="1"/>
      <protection locked="0"/>
    </xf>
    <xf numFmtId="165" fontId="2" fillId="14" borderId="1" xfId="1" applyNumberFormat="1" applyFont="1" applyFill="1" applyBorder="1" applyAlignment="1">
      <alignment vertical="center"/>
    </xf>
    <xf numFmtId="0" fontId="11" fillId="14" borderId="1" xfId="1" applyFont="1" applyFill="1" applyBorder="1" applyAlignment="1">
      <alignment vertical="center"/>
    </xf>
    <xf numFmtId="0" fontId="2" fillId="15" borderId="6" xfId="0" applyFont="1" applyFill="1" applyBorder="1" applyAlignment="1">
      <alignment vertical="center" wrapText="1"/>
    </xf>
    <xf numFmtId="165" fontId="2" fillId="16" borderId="1" xfId="1" applyNumberFormat="1" applyFont="1" applyFill="1" applyBorder="1" applyAlignment="1">
      <alignment vertical="center"/>
    </xf>
    <xf numFmtId="0" fontId="2" fillId="16" borderId="1" xfId="1" applyFont="1" applyFill="1" applyBorder="1" applyAlignment="1">
      <alignment vertical="center"/>
    </xf>
    <xf numFmtId="0" fontId="11" fillId="16" borderId="1" xfId="1" applyFont="1" applyFill="1" applyBorder="1" applyAlignment="1">
      <alignment vertical="center"/>
    </xf>
    <xf numFmtId="0" fontId="9" fillId="16" borderId="1" xfId="1" applyFont="1" applyFill="1" applyBorder="1" applyAlignment="1">
      <alignment vertical="center" wrapText="1"/>
    </xf>
    <xf numFmtId="165" fontId="9" fillId="16" borderId="1" xfId="1" applyNumberFormat="1" applyFont="1" applyFill="1" applyBorder="1" applyAlignment="1">
      <alignment vertical="center"/>
    </xf>
    <xf numFmtId="0" fontId="2" fillId="14" borderId="1" xfId="1" applyFont="1" applyFill="1" applyBorder="1" applyAlignment="1">
      <alignment vertical="center" wrapText="1"/>
    </xf>
    <xf numFmtId="0" fontId="21" fillId="0" borderId="0" xfId="1" applyFont="1" applyAlignment="1">
      <alignment vertical="center"/>
    </xf>
    <xf numFmtId="1" fontId="21" fillId="0" borderId="0" xfId="1" applyNumberFormat="1" applyFont="1" applyAlignment="1">
      <alignment vertical="center"/>
    </xf>
    <xf numFmtId="164" fontId="21" fillId="0" borderId="0" xfId="1" applyNumberFormat="1" applyFont="1" applyAlignment="1">
      <alignment vertical="center"/>
    </xf>
    <xf numFmtId="1" fontId="22" fillId="0" borderId="0" xfId="1" applyNumberFormat="1" applyFont="1" applyAlignment="1">
      <alignment vertical="center"/>
    </xf>
    <xf numFmtId="49" fontId="21" fillId="0" borderId="0" xfId="1" applyNumberFormat="1" applyFont="1" applyAlignment="1">
      <alignment horizontal="left" vertical="center"/>
    </xf>
    <xf numFmtId="0" fontId="21" fillId="0" borderId="0" xfId="1" applyFont="1" applyAlignment="1">
      <alignment horizontal="left" vertical="center" wrapText="1"/>
    </xf>
    <xf numFmtId="0" fontId="2" fillId="6" borderId="3" xfId="1" applyFont="1" applyFill="1" applyBorder="1" applyAlignment="1">
      <alignment vertical="center" wrapText="1"/>
    </xf>
    <xf numFmtId="0" fontId="2" fillId="6" borderId="1" xfId="1" applyFont="1" applyFill="1" applyBorder="1" applyAlignment="1">
      <alignment horizontal="left" vertical="center"/>
    </xf>
    <xf numFmtId="0" fontId="6" fillId="0" borderId="0" xfId="1" applyFont="1" applyAlignment="1" applyProtection="1">
      <alignment horizontal="center" vertical="center" wrapText="1"/>
      <protection locked="0"/>
    </xf>
    <xf numFmtId="0" fontId="3" fillId="2" borderId="0" xfId="1" applyFont="1" applyFill="1" applyAlignment="1" applyProtection="1">
      <alignment horizontal="left" vertical="center"/>
      <protection locked="0"/>
    </xf>
    <xf numFmtId="1" fontId="3" fillId="0" borderId="0" xfId="1" applyNumberFormat="1" applyFont="1" applyAlignment="1" applyProtection="1">
      <alignment horizontal="center" vertical="center"/>
      <protection locked="0"/>
    </xf>
    <xf numFmtId="0" fontId="2" fillId="3" borderId="1" xfId="1" applyFont="1" applyFill="1" applyBorder="1" applyAlignment="1">
      <alignment horizontal="left" vertical="center"/>
    </xf>
    <xf numFmtId="1" fontId="2" fillId="0" borderId="1" xfId="1" applyNumberFormat="1" applyFont="1" applyBorder="1" applyAlignment="1">
      <alignment horizontal="center" vertical="center"/>
    </xf>
    <xf numFmtId="164" fontId="2" fillId="0" borderId="1" xfId="1" applyNumberFormat="1" applyFont="1" applyBorder="1" applyAlignment="1">
      <alignment horizontal="center" vertical="center"/>
    </xf>
    <xf numFmtId="0" fontId="2" fillId="0" borderId="1" xfId="1" applyFont="1" applyBorder="1" applyAlignment="1">
      <alignment horizontal="center" vertical="center"/>
    </xf>
    <xf numFmtId="0" fontId="2" fillId="4" borderId="1" xfId="1" applyFont="1" applyFill="1" applyBorder="1" applyAlignment="1">
      <alignment horizontal="left" vertical="center"/>
    </xf>
    <xf numFmtId="0" fontId="2" fillId="5" borderId="1" xfId="1" applyFont="1" applyFill="1" applyBorder="1" applyAlignment="1">
      <alignment horizontal="left" vertical="center"/>
    </xf>
    <xf numFmtId="49" fontId="21" fillId="0" borderId="0" xfId="1" applyNumberFormat="1" applyFont="1" applyAlignment="1">
      <alignment horizontal="left" vertical="center"/>
    </xf>
    <xf numFmtId="164" fontId="2" fillId="0" borderId="7" xfId="1" applyNumberFormat="1" applyFont="1" applyBorder="1" applyAlignment="1">
      <alignment horizontal="center" vertical="center"/>
    </xf>
    <xf numFmtId="164" fontId="2" fillId="0" borderId="8" xfId="1" applyNumberFormat="1" applyFont="1" applyBorder="1" applyAlignment="1">
      <alignment horizontal="center" vertical="center"/>
    </xf>
    <xf numFmtId="164" fontId="2" fillId="0" borderId="2" xfId="1" applyNumberFormat="1" applyFont="1" applyBorder="1" applyAlignment="1">
      <alignment horizontal="center" vertical="center"/>
    </xf>
    <xf numFmtId="0" fontId="9" fillId="7" borderId="1" xfId="1" applyFont="1" applyFill="1" applyBorder="1" applyAlignment="1">
      <alignment horizontal="center" vertical="center" wrapText="1"/>
    </xf>
    <xf numFmtId="0" fontId="2" fillId="0" borderId="1" xfId="1" applyFont="1" applyBorder="1" applyAlignment="1">
      <alignment horizontal="center"/>
    </xf>
    <xf numFmtId="0" fontId="3" fillId="2" borderId="0" xfId="1" applyFont="1" applyFill="1" applyAlignment="1">
      <alignment horizontal="left" vertical="center"/>
    </xf>
    <xf numFmtId="1" fontId="3" fillId="0" borderId="0" xfId="1" applyNumberFormat="1" applyFont="1" applyAlignment="1">
      <alignment horizontal="center" vertical="center"/>
    </xf>
    <xf numFmtId="0" fontId="6" fillId="0" borderId="0" xfId="1" applyFont="1" applyAlignment="1">
      <alignment horizontal="center"/>
    </xf>
    <xf numFmtId="0" fontId="13" fillId="0" borderId="0" xfId="3"/>
    <xf numFmtId="0" fontId="15" fillId="0" borderId="0" xfId="1" applyFont="1" applyAlignment="1">
      <alignment horizontal="center"/>
    </xf>
    <xf numFmtId="0" fontId="14" fillId="8" borderId="0" xfId="1" applyFont="1" applyFill="1" applyAlignment="1">
      <alignment horizontal="left" vertical="center"/>
    </xf>
    <xf numFmtId="165" fontId="2" fillId="5" borderId="1" xfId="1" applyNumberFormat="1" applyFont="1" applyFill="1" applyBorder="1" applyAlignment="1" applyProtection="1">
      <alignment vertical="center"/>
    </xf>
  </cellXfs>
  <cellStyles count="5">
    <cellStyle name="Normal 2" xfId="2"/>
    <cellStyle name="Обычный" xfId="0" builtinId="0"/>
    <cellStyle name="Обычный 2" xfId="1"/>
    <cellStyle name="Обычный 3" xfId="3"/>
    <cellStyle name="Обычный_атбасар (1)" xfId="4"/>
  </cellStyles>
  <dxfs count="0"/>
  <tableStyles count="0" defaultTableStyle="TableStyleMedium9" defaultPivotStyle="PivotStyleLight16"/>
  <colors>
    <mruColors>
      <color rgb="FFD2F6D2"/>
      <color rgb="FF93C9FF"/>
      <color rgb="FFCEE8D7"/>
      <color rgb="FFBFE1CA"/>
      <color rgb="FF6DBDDD"/>
      <color rgb="FF60B7DA"/>
      <color rgb="FF99CCFF"/>
      <color rgb="FF66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0;&#1076;&#1084;&#1080;&#1085;/Desktop/&#1054;&#1058;&#1063;&#1045;&#1058;&#1067;/&#1075;&#1088;&#1072;&#1078;&#1076;&#1072;&#1085;&#1089;&#1082;&#1080;&#1081;%20&#1073;&#1102;&#1076;&#1078;&#1077;&#1090;/&#1075;&#1088;&#1072;&#1078;&#1076;&#1072;&#1085;&#1089;&#1082;&#1080;&#1081;%20&#1073;&#1102;&#1076;&#1078;&#1077;&#1090;%202026%20&#1075;&#1086;&#1076;/&#1085;&#1072;%2001.08.2026&#1075;/&#1076;&#1086;&#1093;&#1086;&#1076;&#1099;%20&#1085;&#1072;%201%20&#1072;&#1074;&#1075;&#1091;&#1089;&#1090;&#1072;%20202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юджет района (каз)"/>
      <sheetName val="бюджет района"/>
      <sheetName val="районный бюджет"/>
      <sheetName val="всего по с.о"/>
      <sheetName val="Щучинск"/>
      <sheetName val="п. Бурабай "/>
      <sheetName val="Абылайханский"/>
      <sheetName val="Зеленоборский"/>
      <sheetName val="Златопольский"/>
      <sheetName val="Катаркольский"/>
      <sheetName val="Кенесаринский"/>
      <sheetName val="Атамекен"/>
      <sheetName val="Урумкайский"/>
      <sheetName val="Веденовский"/>
      <sheetName val="Успеноюрьевский"/>
      <sheetName val="форма с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F120"/>
  <sheetViews>
    <sheetView view="pageBreakPreview" topLeftCell="A3" zoomScale="90" zoomScaleNormal="100" zoomScaleSheetLayoutView="90" workbookViewId="0">
      <selection activeCell="H41" sqref="H41"/>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63.85546875" style="59" customWidth="1"/>
    <col min="6" max="6" width="12.7109375" style="60"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0.9" hidden="1" x14ac:dyDescent="0.3">
      <c r="A1" s="75"/>
      <c r="B1" s="75"/>
      <c r="C1" s="75"/>
      <c r="D1" s="188" t="s">
        <v>0</v>
      </c>
      <c r="E1" s="188"/>
      <c r="F1" s="188"/>
      <c r="G1" s="188"/>
      <c r="H1" s="188"/>
      <c r="I1" s="188"/>
      <c r="J1" s="188"/>
      <c r="K1" s="188"/>
      <c r="L1" s="188"/>
      <c r="M1" s="188"/>
      <c r="N1" s="188"/>
      <c r="O1" s="188"/>
      <c r="P1" s="188"/>
      <c r="Q1" s="76"/>
      <c r="R1" s="76"/>
    </row>
    <row r="2" spans="1:32" ht="10.9" hidden="1" x14ac:dyDescent="0.3">
      <c r="A2" s="77"/>
      <c r="B2" s="77"/>
      <c r="C2" s="77"/>
      <c r="D2" s="78"/>
      <c r="E2" s="79"/>
      <c r="F2" s="80"/>
      <c r="G2" s="81"/>
      <c r="H2" s="80"/>
      <c r="I2" s="80"/>
      <c r="J2" s="80"/>
      <c r="K2" s="80"/>
      <c r="L2" s="82"/>
      <c r="M2" s="82"/>
      <c r="N2" s="83"/>
      <c r="O2" s="82"/>
      <c r="P2" s="189" t="s">
        <v>1</v>
      </c>
      <c r="Q2" s="189"/>
      <c r="R2" s="189"/>
    </row>
    <row r="3" spans="1:32" ht="15.75" customHeight="1" x14ac:dyDescent="0.25">
      <c r="A3" s="77"/>
      <c r="B3" s="77"/>
      <c r="C3" s="77"/>
      <c r="D3" s="77"/>
      <c r="E3" s="187" t="s">
        <v>267</v>
      </c>
      <c r="F3" s="187"/>
      <c r="G3" s="187"/>
      <c r="H3" s="187"/>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ht="10.9" x14ac:dyDescent="0.3">
      <c r="A5" s="77"/>
      <c r="B5" s="77"/>
      <c r="C5" s="77"/>
      <c r="D5" s="77"/>
      <c r="E5" s="90"/>
      <c r="F5" s="91"/>
      <c r="G5" s="91"/>
      <c r="H5" s="91"/>
      <c r="I5" s="91"/>
      <c r="J5" s="91"/>
      <c r="K5" s="91"/>
      <c r="L5" s="92"/>
      <c r="M5" s="92"/>
      <c r="N5" s="93"/>
      <c r="O5" s="84"/>
      <c r="P5" s="84"/>
      <c r="Q5" s="84"/>
      <c r="R5" s="84"/>
    </row>
    <row r="6" spans="1:32" ht="15" customHeight="1" x14ac:dyDescent="0.25">
      <c r="A6" s="190" t="s">
        <v>240</v>
      </c>
      <c r="B6" s="190"/>
      <c r="C6" s="190"/>
      <c r="D6" s="190"/>
      <c r="E6" s="190"/>
      <c r="F6" s="191" t="s">
        <v>263</v>
      </c>
      <c r="G6" s="192" t="s">
        <v>264</v>
      </c>
      <c r="H6" s="191" t="s">
        <v>265</v>
      </c>
      <c r="I6" s="193" t="s">
        <v>266</v>
      </c>
      <c r="J6" s="193"/>
      <c r="K6" s="2"/>
      <c r="L6" s="2"/>
      <c r="M6" s="2"/>
      <c r="N6" s="2"/>
      <c r="O6" s="2"/>
      <c r="P6" s="2"/>
      <c r="Q6" s="2"/>
      <c r="R6" s="2"/>
    </row>
    <row r="7" spans="1:32" x14ac:dyDescent="0.25">
      <c r="A7" s="21"/>
      <c r="B7" s="194" t="s">
        <v>241</v>
      </c>
      <c r="C7" s="194"/>
      <c r="D7" s="194"/>
      <c r="E7" s="194"/>
      <c r="F7" s="191"/>
      <c r="G7" s="192"/>
      <c r="H7" s="191"/>
      <c r="I7" s="193"/>
      <c r="J7" s="193"/>
      <c r="K7" s="2"/>
      <c r="L7" s="2"/>
      <c r="M7" s="2"/>
      <c r="N7" s="2"/>
      <c r="O7" s="2"/>
      <c r="P7" s="2"/>
      <c r="Q7" s="2"/>
      <c r="R7" s="2"/>
    </row>
    <row r="8" spans="1:32" x14ac:dyDescent="0.25">
      <c r="A8" s="21"/>
      <c r="B8" s="21"/>
      <c r="C8" s="195" t="s">
        <v>242</v>
      </c>
      <c r="D8" s="195"/>
      <c r="E8" s="195"/>
      <c r="F8" s="191"/>
      <c r="G8" s="192"/>
      <c r="H8" s="191"/>
      <c r="I8" s="193"/>
      <c r="J8" s="193"/>
      <c r="K8" s="2"/>
      <c r="L8" s="2"/>
      <c r="M8" s="2"/>
      <c r="N8" s="2"/>
      <c r="O8" s="2"/>
      <c r="P8" s="2"/>
      <c r="Q8" s="2"/>
      <c r="R8" s="2"/>
    </row>
    <row r="9" spans="1:32" x14ac:dyDescent="0.25">
      <c r="A9" s="21"/>
      <c r="B9" s="21"/>
      <c r="C9" s="21"/>
      <c r="D9" s="186" t="s">
        <v>243</v>
      </c>
      <c r="E9" s="186"/>
      <c r="F9" s="191"/>
      <c r="G9" s="192"/>
      <c r="H9" s="191"/>
      <c r="I9" s="154" t="s">
        <v>239</v>
      </c>
      <c r="J9" s="23" t="s">
        <v>244</v>
      </c>
      <c r="K9" s="10"/>
      <c r="L9" s="10"/>
      <c r="M9" s="10"/>
      <c r="N9" s="20"/>
      <c r="O9" s="10"/>
      <c r="P9" s="10"/>
      <c r="Q9" s="10"/>
      <c r="R9" s="10"/>
    </row>
    <row r="10" spans="1:32" x14ac:dyDescent="0.25">
      <c r="A10" s="25"/>
      <c r="B10" s="94"/>
      <c r="C10" s="25"/>
      <c r="D10" s="25"/>
      <c r="E10" s="27" t="s">
        <v>165</v>
      </c>
      <c r="F10" s="28">
        <f>F11+F57+F97</f>
        <v>5784325.7500000009</v>
      </c>
      <c r="G10" s="28">
        <f>G11+G57+G97</f>
        <v>7211099.2300000004</v>
      </c>
      <c r="H10" s="28">
        <f>H11+H57+H97</f>
        <v>9168190.4000000004</v>
      </c>
      <c r="I10" s="28">
        <f>I11+I57+I97</f>
        <v>16556915.599999998</v>
      </c>
      <c r="J10" s="28">
        <f>J11+J57+J97</f>
        <v>16733544.399999997</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166</v>
      </c>
      <c r="F11" s="28">
        <f>F12+F19+F22+F34+F51+F54</f>
        <v>4838031.8500000006</v>
      </c>
      <c r="G11" s="28">
        <f>G12+G19+G22+G34+G51+G54</f>
        <v>6593995.7000000002</v>
      </c>
      <c r="H11" s="28">
        <f>H12+H19+H22+H34+H51+H54</f>
        <v>8067129.4000000004</v>
      </c>
      <c r="I11" s="28">
        <f>I12+I19+I22+I34+I51+I54</f>
        <v>15974568.999999998</v>
      </c>
      <c r="J11" s="28">
        <f>J12+J19+J22+J34+J51+J54</f>
        <v>16127462.799999997</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x14ac:dyDescent="0.25">
      <c r="A12" s="35">
        <v>1</v>
      </c>
      <c r="B12" s="98">
        <v>1</v>
      </c>
      <c r="C12" s="36"/>
      <c r="D12" s="98"/>
      <c r="E12" s="160" t="s">
        <v>167</v>
      </c>
      <c r="F12" s="161">
        <f>F15+F13</f>
        <v>958693.95</v>
      </c>
      <c r="G12" s="161">
        <f>G15+G13</f>
        <v>2141180.7000000002</v>
      </c>
      <c r="H12" s="161">
        <f>H15+H13</f>
        <v>2526797.2000000002</v>
      </c>
      <c r="I12" s="161">
        <f>I15+I13</f>
        <v>13906656.299999999</v>
      </c>
      <c r="J12" s="161">
        <f>J15+J13</f>
        <v>13949351.899999999</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x14ac:dyDescent="0.25">
      <c r="A13" s="35">
        <v>1</v>
      </c>
      <c r="B13" s="98">
        <v>1</v>
      </c>
      <c r="C13" s="174">
        <v>1</v>
      </c>
      <c r="D13" s="175"/>
      <c r="E13" s="176" t="s">
        <v>249</v>
      </c>
      <c r="F13" s="177">
        <f>F14</f>
        <v>320346</v>
      </c>
      <c r="G13" s="177">
        <f>G14</f>
        <v>859180.2</v>
      </c>
      <c r="H13" s="177">
        <f>H14</f>
        <v>948790.4</v>
      </c>
      <c r="I13" s="177">
        <f>I14</f>
        <v>5471466.5999999996</v>
      </c>
      <c r="J13" s="177">
        <f>J14</f>
        <v>5066209.05</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8" t="s">
        <v>248</v>
      </c>
      <c r="F14" s="170">
        <v>320346</v>
      </c>
      <c r="G14" s="170">
        <v>859180.2</v>
      </c>
      <c r="H14" s="170">
        <v>948790.4</v>
      </c>
      <c r="I14" s="170">
        <v>5471466.5999999996</v>
      </c>
      <c r="J14" s="170">
        <v>5066209.05</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40" t="s">
        <v>168</v>
      </c>
      <c r="F15" s="173">
        <f>SUM(F17:F18)</f>
        <v>638347.94999999995</v>
      </c>
      <c r="G15" s="173">
        <f>SUM(G17:G18)</f>
        <v>1282000.5</v>
      </c>
      <c r="H15" s="173">
        <f>SUM(H17:H18)</f>
        <v>1578006.8</v>
      </c>
      <c r="I15" s="41">
        <f>SUM(I16:I18)</f>
        <v>8435189.6999999993</v>
      </c>
      <c r="J15" s="41">
        <f>SUM(J16:J18)</f>
        <v>8883142.8499999996</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2</v>
      </c>
      <c r="E16" s="43" t="s">
        <v>261</v>
      </c>
      <c r="F16" s="44"/>
      <c r="G16" s="44"/>
      <c r="H16" s="44">
        <v>6903519.3499999996</v>
      </c>
      <c r="I16" s="44">
        <v>6861176.4000000004</v>
      </c>
      <c r="J16" s="44">
        <v>6903519.3499999996</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169</v>
      </c>
      <c r="F17" s="44">
        <v>612402.75</v>
      </c>
      <c r="G17" s="44">
        <v>1253127</v>
      </c>
      <c r="H17" s="44">
        <v>1549785</v>
      </c>
      <c r="I17" s="44">
        <v>1503628.3</v>
      </c>
      <c r="J17" s="44">
        <v>1907344.1</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170</v>
      </c>
      <c r="F18" s="44">
        <v>25945.200000000001</v>
      </c>
      <c r="G18" s="44">
        <v>28873.5</v>
      </c>
      <c r="H18" s="44">
        <v>28221.8</v>
      </c>
      <c r="I18" s="44">
        <v>70385</v>
      </c>
      <c r="J18" s="44">
        <v>72279.399999999994</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171</v>
      </c>
      <c r="F19" s="161">
        <f>F20</f>
        <v>1854879.5</v>
      </c>
      <c r="G19" s="161">
        <f>G20</f>
        <v>2522438.2000000002</v>
      </c>
      <c r="H19" s="161">
        <f>H20</f>
        <v>3302485.6</v>
      </c>
      <c r="I19" s="161">
        <f>I20</f>
        <v>0</v>
      </c>
      <c r="J19" s="161">
        <f>J20</f>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171</v>
      </c>
      <c r="F20" s="41">
        <f>SUM(F21)</f>
        <v>1854879.5</v>
      </c>
      <c r="G20" s="41">
        <f>SUM(G21)</f>
        <v>2522438.2000000002</v>
      </c>
      <c r="H20" s="41">
        <f>SUM(H21)</f>
        <v>3302485.6</v>
      </c>
      <c r="I20" s="41">
        <f>SUM(I21)</f>
        <v>0</v>
      </c>
      <c r="J20" s="41">
        <f>SUM(J21)</f>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171</v>
      </c>
      <c r="F21" s="44">
        <v>1854879.5</v>
      </c>
      <c r="G21" s="44">
        <v>2522438.2000000002</v>
      </c>
      <c r="H21" s="44">
        <v>3302485.6</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172</v>
      </c>
      <c r="F22" s="161">
        <f>F23+F26+F29+F32</f>
        <v>1802143.1</v>
      </c>
      <c r="G22" s="161">
        <f>G23+G26+G29+G32</f>
        <v>1665534.3</v>
      </c>
      <c r="H22" s="161">
        <f>H23+H26+H29+H32</f>
        <v>1968717.5</v>
      </c>
      <c r="I22" s="161">
        <f>I23+I26+I29+I32</f>
        <v>1860931</v>
      </c>
      <c r="J22" s="161">
        <f>J23+J26+J29+J32</f>
        <v>1953455.9</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173</v>
      </c>
      <c r="F23" s="41">
        <f>SUM(F24:F25)</f>
        <v>1474448.2000000002</v>
      </c>
      <c r="G23" s="41">
        <f>SUM(G24:G25)</f>
        <v>1273898.9000000001</v>
      </c>
      <c r="H23" s="41">
        <f>SUM(H24:H25)</f>
        <v>1499800.1</v>
      </c>
      <c r="I23" s="41">
        <f>SUM(I24:I25)</f>
        <v>1482399.7</v>
      </c>
      <c r="J23" s="41">
        <f>SUM(J24:J25)</f>
        <v>1495759.7</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174</v>
      </c>
      <c r="F24" s="44">
        <v>1457362.1</v>
      </c>
      <c r="G24" s="44">
        <v>1257103.6000000001</v>
      </c>
      <c r="H24" s="44">
        <v>1477717.1</v>
      </c>
      <c r="I24" s="44">
        <v>1466294</v>
      </c>
      <c r="J24" s="44">
        <v>1477940.5</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175</v>
      </c>
      <c r="F25" s="44">
        <v>17086.099999999999</v>
      </c>
      <c r="G25" s="44">
        <v>16795.3</v>
      </c>
      <c r="H25" s="44">
        <v>22083</v>
      </c>
      <c r="I25" s="44">
        <v>16105.7</v>
      </c>
      <c r="J25" s="44">
        <v>17819.2</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176</v>
      </c>
      <c r="F26" s="41">
        <f>SUM(F27:F27)</f>
        <v>55800.7</v>
      </c>
      <c r="G26" s="41">
        <f>SUM(G27:G27)</f>
        <v>49462.7</v>
      </c>
      <c r="H26" s="41">
        <f>SUM(H27:H27)</f>
        <v>63154.2</v>
      </c>
      <c r="I26" s="41">
        <f>SUM(I27:I27)</f>
        <v>12705</v>
      </c>
      <c r="J26" s="41">
        <f>SUM(J27:J27)</f>
        <v>28202</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177</v>
      </c>
      <c r="F27" s="44">
        <v>55800.7</v>
      </c>
      <c r="G27" s="44">
        <v>49462.7</v>
      </c>
      <c r="H27" s="44">
        <v>63154.2</v>
      </c>
      <c r="I27" s="44">
        <v>12705</v>
      </c>
      <c r="J27" s="44">
        <v>28202</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ht="22.5" x14ac:dyDescent="0.25">
      <c r="A28" s="35">
        <v>1</v>
      </c>
      <c r="B28" s="36">
        <v>4</v>
      </c>
      <c r="C28" s="33">
        <v>3</v>
      </c>
      <c r="D28" s="34">
        <v>9</v>
      </c>
      <c r="E28" s="50" t="s">
        <v>178</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179</v>
      </c>
      <c r="F29" s="41">
        <f>SUM(F30:F31)</f>
        <v>271805.3</v>
      </c>
      <c r="G29" s="41">
        <f>SUM(G30:G31)</f>
        <v>335990.8</v>
      </c>
      <c r="H29" s="41">
        <f>SUM(H30:H31)</f>
        <v>398626.6</v>
      </c>
      <c r="I29" s="41">
        <f>SUM(I30:I31)</f>
        <v>359240.3</v>
      </c>
      <c r="J29" s="41">
        <f>SUM(J30:J31)</f>
        <v>418272.1</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180</v>
      </c>
      <c r="F30" s="44">
        <v>30569.9</v>
      </c>
      <c r="G30" s="44">
        <v>36398.6</v>
      </c>
      <c r="H30" s="44">
        <v>45129.8</v>
      </c>
      <c r="I30" s="44">
        <v>4588</v>
      </c>
      <c r="J30" s="44">
        <v>14465.1</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181</v>
      </c>
      <c r="F31" s="44">
        <v>241235.4</v>
      </c>
      <c r="G31" s="44">
        <v>299592.2</v>
      </c>
      <c r="H31" s="44">
        <v>353496.8</v>
      </c>
      <c r="I31" s="44">
        <v>354652.3</v>
      </c>
      <c r="J31" s="44">
        <v>403807</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165" t="s">
        <v>182</v>
      </c>
      <c r="F32" s="41">
        <f>F33</f>
        <v>88.9</v>
      </c>
      <c r="G32" s="41">
        <f>G33</f>
        <v>6181.9</v>
      </c>
      <c r="H32" s="41">
        <f>H33</f>
        <v>7136.6</v>
      </c>
      <c r="I32" s="41">
        <f>I33</f>
        <v>6586</v>
      </c>
      <c r="J32" s="41">
        <f>J33</f>
        <v>11222.1</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182</v>
      </c>
      <c r="F33" s="44">
        <v>88.9</v>
      </c>
      <c r="G33" s="44">
        <v>6181.9</v>
      </c>
      <c r="H33" s="44">
        <v>7136.6</v>
      </c>
      <c r="I33" s="44">
        <v>6586</v>
      </c>
      <c r="J33" s="44">
        <v>11222.1</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183</v>
      </c>
      <c r="F34" s="161">
        <f>F35+F39+F42+F49</f>
        <v>148276</v>
      </c>
      <c r="G34" s="161">
        <f>G35+G39+G42+G49</f>
        <v>186195.6</v>
      </c>
      <c r="H34" s="161">
        <f>H35+H39+H42+H49</f>
        <v>184511.5</v>
      </c>
      <c r="I34" s="161">
        <f>I35+I39+I42+I49</f>
        <v>130516.70000000001</v>
      </c>
      <c r="J34" s="161">
        <f>J35+J39+J42+J49</f>
        <v>146441.60000000001</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184</v>
      </c>
      <c r="F35" s="41">
        <f>SUM(F36:F38)</f>
        <v>10263.6</v>
      </c>
      <c r="G35" s="41">
        <f>SUM(G36:G38)</f>
        <v>10337.5</v>
      </c>
      <c r="H35" s="41">
        <f>SUM(H36:H38)</f>
        <v>11450</v>
      </c>
      <c r="I35" s="41">
        <f>SUM(I36:I38)</f>
        <v>11661</v>
      </c>
      <c r="J35" s="41">
        <f>SUM(J36:J38)</f>
        <v>12353.5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3">
      <c r="A36" s="35">
        <v>1</v>
      </c>
      <c r="B36" s="36">
        <v>5</v>
      </c>
      <c r="C36" s="33">
        <v>2</v>
      </c>
      <c r="D36" s="34">
        <v>74</v>
      </c>
      <c r="E36" s="50" t="s">
        <v>71</v>
      </c>
      <c r="F36" s="44"/>
      <c r="G36" s="44"/>
      <c r="H36" s="44"/>
      <c r="I36" s="44"/>
      <c r="J36" s="44"/>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3">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185</v>
      </c>
      <c r="F38" s="44">
        <v>10263.6</v>
      </c>
      <c r="G38" s="44">
        <v>10337.5</v>
      </c>
      <c r="H38" s="44">
        <v>11450</v>
      </c>
      <c r="I38" s="44">
        <v>11661</v>
      </c>
      <c r="J38" s="44">
        <v>12353.5</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186</v>
      </c>
      <c r="F39" s="41">
        <f>SUM(F41:F41)</f>
        <v>56912.9</v>
      </c>
      <c r="G39" s="41">
        <f>SUM(G41:G41)</f>
        <v>89476.800000000003</v>
      </c>
      <c r="H39" s="41">
        <f>SUM(H41:H41)</f>
        <v>88217.1</v>
      </c>
      <c r="I39" s="41">
        <f>I40+I41</f>
        <v>84551.3</v>
      </c>
      <c r="J39" s="41">
        <f>J40+J41</f>
        <v>98733.5</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262</v>
      </c>
      <c r="F40" s="44">
        <v>78343.899999999994</v>
      </c>
      <c r="G40" s="44">
        <v>76034.100000000006</v>
      </c>
      <c r="H40" s="44">
        <v>27051.9</v>
      </c>
      <c r="I40" s="44">
        <v>14701.7</v>
      </c>
      <c r="J40" s="44">
        <v>27051.9</v>
      </c>
      <c r="K40" s="157"/>
      <c r="L40" s="157"/>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187</v>
      </c>
      <c r="F41" s="44">
        <v>56912.9</v>
      </c>
      <c r="G41" s="44">
        <v>89476.800000000003</v>
      </c>
      <c r="H41" s="44">
        <v>88217.1</v>
      </c>
      <c r="I41" s="44">
        <v>69849.600000000006</v>
      </c>
      <c r="J41" s="44">
        <v>71681.600000000006</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188</v>
      </c>
      <c r="F42" s="41">
        <f>SUM(F43:F48)</f>
        <v>81099.5</v>
      </c>
      <c r="G42" s="41">
        <f>SUM(G43:G48)</f>
        <v>86381.3</v>
      </c>
      <c r="H42" s="41">
        <f>SUM(H43:H48)</f>
        <v>84844.4</v>
      </c>
      <c r="I42" s="41">
        <f>SUM(I43:I48)</f>
        <v>34304.400000000001</v>
      </c>
      <c r="J42" s="41">
        <f>SUM(J43:J48)</f>
        <v>35354.6</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189</v>
      </c>
      <c r="F43" s="44">
        <v>10554.9</v>
      </c>
      <c r="G43" s="44">
        <v>18813.8</v>
      </c>
      <c r="H43" s="44">
        <v>13069.1</v>
      </c>
      <c r="I43" s="44">
        <v>16751.5</v>
      </c>
      <c r="J43" s="44">
        <v>16973.3</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190</v>
      </c>
      <c r="F44" s="44">
        <v>0</v>
      </c>
      <c r="G44" s="44"/>
      <c r="H44" s="44"/>
      <c r="I44" s="44"/>
      <c r="J44" s="44"/>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3">
      <c r="A45" s="35">
        <v>1</v>
      </c>
      <c r="B45" s="36">
        <v>5</v>
      </c>
      <c r="C45" s="46">
        <v>4</v>
      </c>
      <c r="D45" s="34">
        <v>25</v>
      </c>
      <c r="E45" s="50" t="s">
        <v>78</v>
      </c>
      <c r="F45" s="44"/>
      <c r="G45" s="44"/>
      <c r="H45" s="44"/>
      <c r="I45" s="44"/>
      <c r="J45" s="44"/>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191</v>
      </c>
      <c r="F46" s="44">
        <v>1003.4</v>
      </c>
      <c r="G46" s="44">
        <v>827.7</v>
      </c>
      <c r="H46" s="44">
        <v>1260.4000000000001</v>
      </c>
      <c r="I46" s="44">
        <v>1115</v>
      </c>
      <c r="J46" s="44">
        <v>1381.6</v>
      </c>
      <c r="K46" s="157"/>
      <c r="L46" s="157"/>
      <c r="M46" s="157"/>
      <c r="N46" s="157"/>
      <c r="O46" s="157"/>
      <c r="P46" s="157"/>
      <c r="Q46" s="157"/>
      <c r="R46" s="157"/>
      <c r="T46" s="30"/>
      <c r="U46" s="30"/>
      <c r="V46" s="30"/>
      <c r="W46" s="30"/>
      <c r="X46" s="30"/>
      <c r="Y46" s="30"/>
      <c r="Z46" s="30"/>
      <c r="AA46" s="30"/>
      <c r="AB46" s="30"/>
      <c r="AC46" s="30"/>
      <c r="AD46" s="30"/>
      <c r="AE46" s="30"/>
      <c r="AF46" s="30"/>
    </row>
    <row r="47" spans="1:32" ht="67.5" x14ac:dyDescent="0.25">
      <c r="A47" s="35">
        <v>1</v>
      </c>
      <c r="B47" s="36">
        <v>5</v>
      </c>
      <c r="C47" s="46">
        <v>4</v>
      </c>
      <c r="D47" s="34">
        <v>30</v>
      </c>
      <c r="E47" s="50" t="s">
        <v>192</v>
      </c>
      <c r="F47" s="44">
        <v>11131.8</v>
      </c>
      <c r="G47" s="44">
        <v>9811</v>
      </c>
      <c r="H47" s="44">
        <v>7437.9</v>
      </c>
      <c r="I47" s="44">
        <v>8741</v>
      </c>
      <c r="J47" s="44">
        <v>9302.7000000000007</v>
      </c>
      <c r="K47" s="157"/>
      <c r="L47" s="157"/>
      <c r="M47" s="157"/>
      <c r="N47" s="157"/>
      <c r="O47" s="157"/>
      <c r="P47" s="157"/>
      <c r="Q47" s="157"/>
      <c r="R47" s="157"/>
      <c r="T47" s="30"/>
      <c r="U47" s="30"/>
      <c r="V47" s="30"/>
      <c r="W47" s="30"/>
      <c r="X47" s="30"/>
      <c r="Y47" s="30"/>
      <c r="Z47" s="30"/>
      <c r="AA47" s="30"/>
      <c r="AB47" s="30"/>
      <c r="AC47" s="30"/>
      <c r="AD47" s="30"/>
      <c r="AE47" s="30"/>
      <c r="AF47" s="30"/>
    </row>
    <row r="48" spans="1:32" ht="22.5" x14ac:dyDescent="0.25">
      <c r="A48" s="35">
        <v>1</v>
      </c>
      <c r="B48" s="36">
        <v>5</v>
      </c>
      <c r="C48" s="46">
        <v>4</v>
      </c>
      <c r="D48" s="34">
        <v>34</v>
      </c>
      <c r="E48" s="50" t="s">
        <v>193</v>
      </c>
      <c r="F48" s="44">
        <v>58409.4</v>
      </c>
      <c r="G48" s="44">
        <v>56928.800000000003</v>
      </c>
      <c r="H48" s="44">
        <v>63077</v>
      </c>
      <c r="I48" s="44">
        <v>7696.9</v>
      </c>
      <c r="J48" s="44">
        <v>7697</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194</v>
      </c>
      <c r="F49" s="41">
        <f>F50</f>
        <v>0</v>
      </c>
      <c r="G49" s="41">
        <f>G50</f>
        <v>0</v>
      </c>
      <c r="H49" s="41">
        <f>H50</f>
        <v>0</v>
      </c>
      <c r="I49" s="41">
        <f>I50</f>
        <v>0</v>
      </c>
      <c r="J49" s="41">
        <f>J50</f>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195</v>
      </c>
      <c r="F50" s="44"/>
      <c r="G50" s="44"/>
      <c r="H50" s="44"/>
      <c r="I50" s="44">
        <v>0</v>
      </c>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196</v>
      </c>
      <c r="F51" s="161">
        <f t="shared" ref="F51:J52" si="0">F52</f>
        <v>3.5</v>
      </c>
      <c r="G51" s="161">
        <f t="shared" si="0"/>
        <v>33.4</v>
      </c>
      <c r="H51" s="161">
        <f t="shared" si="0"/>
        <v>0</v>
      </c>
      <c r="I51" s="161">
        <f t="shared" si="0"/>
        <v>0</v>
      </c>
      <c r="J51" s="161">
        <f t="shared" si="0"/>
        <v>30.2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196</v>
      </c>
      <c r="F52" s="41">
        <f t="shared" si="0"/>
        <v>3.5</v>
      </c>
      <c r="G52" s="41">
        <f t="shared" si="0"/>
        <v>33.4</v>
      </c>
      <c r="H52" s="41">
        <f t="shared" si="0"/>
        <v>0</v>
      </c>
      <c r="I52" s="41">
        <f t="shared" si="0"/>
        <v>0</v>
      </c>
      <c r="J52" s="41">
        <f t="shared" si="0"/>
        <v>30.2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197</v>
      </c>
      <c r="F53" s="44">
        <v>3.5</v>
      </c>
      <c r="G53" s="44">
        <v>33.4</v>
      </c>
      <c r="H53" s="44"/>
      <c r="I53" s="44"/>
      <c r="J53" s="44">
        <v>30.2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198</v>
      </c>
      <c r="F54" s="161">
        <f>F55</f>
        <v>74035.8</v>
      </c>
      <c r="G54" s="161">
        <f>G55</f>
        <v>78613.5</v>
      </c>
      <c r="H54" s="161">
        <f>H55</f>
        <v>84617.600000000006</v>
      </c>
      <c r="I54" s="161">
        <f>I55</f>
        <v>76465</v>
      </c>
      <c r="J54" s="161">
        <f>J55</f>
        <v>78183.199999999997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199</v>
      </c>
      <c r="F55" s="41">
        <f>SUM(F56:F56)</f>
        <v>74035.8</v>
      </c>
      <c r="G55" s="41">
        <f>SUM(G56:G56)</f>
        <v>78613.5</v>
      </c>
      <c r="H55" s="41">
        <f>SUM(H56:H56)</f>
        <v>84617.600000000006</v>
      </c>
      <c r="I55" s="41">
        <f>SUM(I56:I56)</f>
        <v>76465</v>
      </c>
      <c r="J55" s="41">
        <f>SUM(J56:J56)</f>
        <v>78183.199999999997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x14ac:dyDescent="0.25">
      <c r="A56" s="35">
        <v>1</v>
      </c>
      <c r="B56" s="36">
        <v>8</v>
      </c>
      <c r="C56" s="46">
        <v>1</v>
      </c>
      <c r="D56" s="34">
        <v>26</v>
      </c>
      <c r="E56" s="50" t="s">
        <v>200</v>
      </c>
      <c r="F56" s="44">
        <v>74035.8</v>
      </c>
      <c r="G56" s="44">
        <v>78613.5</v>
      </c>
      <c r="H56" s="44">
        <v>84617.600000000006</v>
      </c>
      <c r="I56" s="44">
        <v>76465</v>
      </c>
      <c r="J56" s="44">
        <v>78183.199999999997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201</v>
      </c>
      <c r="F57" s="28">
        <f>F58+F72+F75+F78+F85+F90</f>
        <v>561355.99999999988</v>
      </c>
      <c r="G57" s="28">
        <f>G58+G72+G75+G78+G85+G90</f>
        <v>-78075.449999999983</v>
      </c>
      <c r="H57" s="28">
        <f>H58+H72+H75+H78+H85+H90</f>
        <v>53269.600000000006</v>
      </c>
      <c r="I57" s="28">
        <f>I58+I72+I75+I78+I85+I90</f>
        <v>411161.7</v>
      </c>
      <c r="J57" s="28">
        <f>J58+J72+J75+J78+J85+J90</f>
        <v>411946.40000000008</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202</v>
      </c>
      <c r="F58" s="161">
        <f>F59+F61+F65+F69</f>
        <v>7582.2</v>
      </c>
      <c r="G58" s="161">
        <f>G59+G61+G65+G69</f>
        <v>6933.0500000000011</v>
      </c>
      <c r="H58" s="161">
        <f>H59+H61+H65+H69</f>
        <v>10187.500000000002</v>
      </c>
      <c r="I58" s="161">
        <f>I59+I61+I65+I69</f>
        <v>378050.3</v>
      </c>
      <c r="J58" s="161">
        <f>J59+J61+J65+J69</f>
        <v>378588.4</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ht="11.25" customHeight="1" x14ac:dyDescent="0.25">
      <c r="A59" s="35">
        <v>2</v>
      </c>
      <c r="B59" s="36">
        <v>1</v>
      </c>
      <c r="C59" s="46">
        <v>1</v>
      </c>
      <c r="D59" s="46"/>
      <c r="E59" s="47" t="s">
        <v>203</v>
      </c>
      <c r="F59" s="168">
        <f>F60</f>
        <v>4.3499999999999996</v>
      </c>
      <c r="G59" s="168">
        <f>G60</f>
        <v>0</v>
      </c>
      <c r="H59" s="168">
        <f>H60</f>
        <v>31.1</v>
      </c>
      <c r="I59" s="168">
        <f>I60</f>
        <v>0</v>
      </c>
      <c r="J59" s="168">
        <f>J60</f>
        <v>0</v>
      </c>
      <c r="K59" s="157"/>
      <c r="L59" s="157"/>
      <c r="M59" s="157"/>
      <c r="N59" s="158"/>
      <c r="O59" s="157"/>
      <c r="P59" s="157"/>
      <c r="Q59" s="157"/>
      <c r="R59" s="157"/>
      <c r="S59" s="29"/>
      <c r="T59" s="30"/>
      <c r="U59" s="30"/>
      <c r="V59" s="30"/>
      <c r="W59" s="30"/>
      <c r="X59" s="30"/>
      <c r="Y59" s="30"/>
      <c r="Z59" s="30"/>
      <c r="AA59" s="30"/>
      <c r="AB59" s="30"/>
      <c r="AC59" s="30"/>
      <c r="AD59" s="30"/>
      <c r="AE59" s="30"/>
      <c r="AF59" s="30"/>
    </row>
    <row r="60" spans="1:32" ht="11.25" customHeight="1" x14ac:dyDescent="0.25">
      <c r="A60" s="35">
        <v>2</v>
      </c>
      <c r="B60" s="36">
        <v>1</v>
      </c>
      <c r="C60" s="46">
        <v>1</v>
      </c>
      <c r="D60" s="34">
        <v>2</v>
      </c>
      <c r="E60" s="50" t="s">
        <v>204</v>
      </c>
      <c r="F60" s="44">
        <v>4.3499999999999996</v>
      </c>
      <c r="G60" s="44"/>
      <c r="H60" s="44">
        <v>31.1</v>
      </c>
      <c r="I60" s="44"/>
      <c r="J60" s="44"/>
      <c r="K60" s="157"/>
      <c r="L60" s="157"/>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205</v>
      </c>
      <c r="F61" s="41">
        <f>SUM(F62:F64)</f>
        <v>5146.6499999999996</v>
      </c>
      <c r="G61" s="41">
        <f>SUM(G62:G64)</f>
        <v>6823.85</v>
      </c>
      <c r="H61" s="41">
        <f>SUM(H62:H64)</f>
        <v>9886.3000000000011</v>
      </c>
      <c r="I61" s="41">
        <f>SUM(I62:I64)</f>
        <v>15054.3</v>
      </c>
      <c r="J61" s="41">
        <f>SUM(J62:J64)</f>
        <v>15529.3</v>
      </c>
      <c r="K61" s="157"/>
      <c r="L61" s="157"/>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206</v>
      </c>
      <c r="F62" s="44">
        <v>146.65</v>
      </c>
      <c r="G62" s="44">
        <v>157.55000000000001</v>
      </c>
      <c r="H62" s="44">
        <v>734.2</v>
      </c>
      <c r="I62" s="44">
        <v>138.30000000000001</v>
      </c>
      <c r="J62" s="44">
        <v>139.1</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207</v>
      </c>
      <c r="F63" s="44">
        <v>4905.3</v>
      </c>
      <c r="G63" s="44">
        <v>6485.3</v>
      </c>
      <c r="H63" s="44">
        <v>8894.4</v>
      </c>
      <c r="I63" s="44">
        <v>14709</v>
      </c>
      <c r="J63" s="44">
        <v>15128.9</v>
      </c>
      <c r="K63" s="157"/>
      <c r="L63" s="157"/>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208</v>
      </c>
      <c r="F64" s="44">
        <v>94.7</v>
      </c>
      <c r="G64" s="44">
        <v>181</v>
      </c>
      <c r="H64" s="44">
        <v>257.7</v>
      </c>
      <c r="I64" s="44">
        <v>207</v>
      </c>
      <c r="J64" s="44">
        <v>261.3</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209</v>
      </c>
      <c r="F65" s="41">
        <f>SUM(F66:F68)</f>
        <v>2355.8000000000002</v>
      </c>
      <c r="G65" s="41">
        <f>SUM(G66:G68)</f>
        <v>15.35</v>
      </c>
      <c r="H65" s="41">
        <f>SUM(H66:H68)</f>
        <v>14.9</v>
      </c>
      <c r="I65" s="41">
        <f>SUM(I66:I68)</f>
        <v>647</v>
      </c>
      <c r="J65" s="41">
        <f>SUM(J66:J68)</f>
        <v>663.7</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210</v>
      </c>
      <c r="F66" s="44">
        <v>0</v>
      </c>
      <c r="G66" s="44"/>
      <c r="H66" s="44"/>
      <c r="I66" s="44"/>
      <c r="J66" s="44"/>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15.8</v>
      </c>
      <c r="G67" s="44">
        <v>15.35</v>
      </c>
      <c r="H67" s="44">
        <v>14.9</v>
      </c>
      <c r="I67" s="44">
        <v>647</v>
      </c>
      <c r="J67" s="44">
        <v>663.7</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96</v>
      </c>
      <c r="F68" s="44">
        <v>2340</v>
      </c>
      <c r="G68" s="44"/>
      <c r="H68" s="44"/>
      <c r="I68" s="44"/>
      <c r="J68" s="44"/>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14.45" customHeight="1" x14ac:dyDescent="0.25">
      <c r="A69" s="35">
        <v>2</v>
      </c>
      <c r="B69" s="36">
        <v>1</v>
      </c>
      <c r="C69" s="46">
        <v>9</v>
      </c>
      <c r="D69" s="46" t="s">
        <v>49</v>
      </c>
      <c r="E69" s="47" t="s">
        <v>211</v>
      </c>
      <c r="F69" s="41">
        <f>SUM(F70:F71)</f>
        <v>75.400000000000006</v>
      </c>
      <c r="G69" s="41">
        <f>SUM(G70:G71)</f>
        <v>93.85</v>
      </c>
      <c r="H69" s="41">
        <f>SUM(H70:H71)</f>
        <v>255.2</v>
      </c>
      <c r="I69" s="41">
        <f>SUM(I70:I71)</f>
        <v>362349</v>
      </c>
      <c r="J69" s="41">
        <f>SUM(J70:J71)</f>
        <v>362395.4</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33.75" x14ac:dyDescent="0.25">
      <c r="A70" s="35">
        <v>2</v>
      </c>
      <c r="B70" s="36">
        <v>1</v>
      </c>
      <c r="C70" s="46">
        <v>9</v>
      </c>
      <c r="D70" s="34">
        <v>7</v>
      </c>
      <c r="E70" s="50" t="s">
        <v>212</v>
      </c>
      <c r="F70" s="44">
        <v>0</v>
      </c>
      <c r="G70" s="44">
        <v>0</v>
      </c>
      <c r="H70" s="44">
        <v>0</v>
      </c>
      <c r="I70" s="44">
        <v>362133</v>
      </c>
      <c r="J70" s="44">
        <v>362133</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213</v>
      </c>
      <c r="F71" s="44">
        <v>75.400000000000006</v>
      </c>
      <c r="G71" s="44">
        <v>93.85</v>
      </c>
      <c r="H71" s="44">
        <v>255.2</v>
      </c>
      <c r="I71" s="44">
        <v>216</v>
      </c>
      <c r="J71" s="44">
        <v>262.39999999999998</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214</v>
      </c>
      <c r="F72" s="161">
        <f t="shared" ref="F72:J73" si="1">F73</f>
        <v>0</v>
      </c>
      <c r="G72" s="161">
        <f t="shared" si="1"/>
        <v>0</v>
      </c>
      <c r="H72" s="161">
        <f t="shared" si="1"/>
        <v>0</v>
      </c>
      <c r="I72" s="161">
        <f t="shared" si="1"/>
        <v>0</v>
      </c>
      <c r="J72" s="161">
        <f t="shared" si="1"/>
        <v>0</v>
      </c>
      <c r="K72" s="157"/>
      <c r="L72" s="157"/>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214</v>
      </c>
      <c r="F73" s="41">
        <f t="shared" si="1"/>
        <v>0</v>
      </c>
      <c r="G73" s="41">
        <f t="shared" si="1"/>
        <v>0</v>
      </c>
      <c r="H73" s="41">
        <f t="shared" si="1"/>
        <v>0</v>
      </c>
      <c r="I73" s="41">
        <f t="shared" si="1"/>
        <v>0</v>
      </c>
      <c r="J73" s="41">
        <f t="shared" si="1"/>
        <v>0</v>
      </c>
      <c r="K73" s="157"/>
      <c r="L73" s="157"/>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215</v>
      </c>
      <c r="F74" s="44">
        <v>0</v>
      </c>
      <c r="G74" s="44">
        <v>0</v>
      </c>
      <c r="H74" s="44">
        <v>0</v>
      </c>
      <c r="I74" s="44"/>
      <c r="J74" s="44"/>
      <c r="K74" s="157"/>
      <c r="L74" s="157"/>
      <c r="M74" s="157"/>
      <c r="N74" s="157"/>
      <c r="O74" s="157"/>
      <c r="P74" s="157"/>
      <c r="Q74" s="157"/>
      <c r="R74" s="157"/>
      <c r="S74" s="29"/>
      <c r="T74" s="30"/>
      <c r="U74" s="30"/>
      <c r="V74" s="30"/>
      <c r="W74" s="30"/>
      <c r="X74" s="30"/>
      <c r="Y74" s="30"/>
      <c r="Z74" s="30"/>
      <c r="AA74" s="30"/>
      <c r="AB74" s="30"/>
      <c r="AC74" s="30"/>
      <c r="AD74" s="30"/>
      <c r="AE74" s="30"/>
      <c r="AF74" s="30"/>
    </row>
    <row r="75" spans="1:32" s="164" customFormat="1" ht="21" x14ac:dyDescent="0.25">
      <c r="A75" s="31">
        <v>2</v>
      </c>
      <c r="B75" s="32">
        <v>3</v>
      </c>
      <c r="C75" s="32"/>
      <c r="D75" s="32"/>
      <c r="E75" s="160" t="s">
        <v>216</v>
      </c>
      <c r="F75" s="161">
        <f t="shared" ref="F75:J76" si="2">F76</f>
        <v>2224.1999999999998</v>
      </c>
      <c r="G75" s="161">
        <f t="shared" si="2"/>
        <v>1696.4</v>
      </c>
      <c r="H75" s="161">
        <f t="shared" si="2"/>
        <v>1918.6</v>
      </c>
      <c r="I75" s="161">
        <f t="shared" si="2"/>
        <v>410</v>
      </c>
      <c r="J75" s="161">
        <f t="shared" si="2"/>
        <v>410.7</v>
      </c>
      <c r="K75" s="155"/>
      <c r="L75" s="155"/>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216</v>
      </c>
      <c r="F76" s="41">
        <f t="shared" si="2"/>
        <v>2224.1999999999998</v>
      </c>
      <c r="G76" s="41">
        <f t="shared" si="2"/>
        <v>1696.4</v>
      </c>
      <c r="H76" s="41">
        <f t="shared" si="2"/>
        <v>1918.6</v>
      </c>
      <c r="I76" s="41">
        <f t="shared" si="2"/>
        <v>410</v>
      </c>
      <c r="J76" s="41">
        <f t="shared" si="2"/>
        <v>410.7</v>
      </c>
      <c r="K76" s="157"/>
      <c r="L76" s="157"/>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217</v>
      </c>
      <c r="F77" s="44">
        <v>2224.1999999999998</v>
      </c>
      <c r="G77" s="44">
        <v>1696.4</v>
      </c>
      <c r="H77" s="44">
        <v>1918.6</v>
      </c>
      <c r="I77" s="44">
        <v>410</v>
      </c>
      <c r="J77" s="44">
        <v>410.7</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218</v>
      </c>
      <c r="F78" s="161">
        <f>F79</f>
        <v>471.8</v>
      </c>
      <c r="G78" s="161">
        <f>G79</f>
        <v>226.9</v>
      </c>
      <c r="H78" s="161">
        <f>H79</f>
        <v>1267.2</v>
      </c>
      <c r="I78" s="161">
        <f>I79</f>
        <v>305.5</v>
      </c>
      <c r="J78" s="161">
        <f>J79</f>
        <v>347.4</v>
      </c>
      <c r="K78" s="155"/>
      <c r="L78" s="155"/>
      <c r="M78" s="155"/>
      <c r="N78" s="156"/>
      <c r="O78" s="155"/>
      <c r="P78" s="155"/>
      <c r="Q78" s="155"/>
      <c r="R78" s="155"/>
      <c r="S78" s="68"/>
      <c r="T78" s="163"/>
      <c r="U78" s="163"/>
      <c r="V78" s="163"/>
      <c r="W78" s="163"/>
      <c r="X78" s="163"/>
      <c r="Y78" s="163"/>
      <c r="Z78" s="163"/>
      <c r="AA78" s="163"/>
      <c r="AB78" s="163"/>
      <c r="AC78" s="163"/>
      <c r="AD78" s="163"/>
      <c r="AE78" s="163"/>
      <c r="AF78" s="163"/>
    </row>
    <row r="79" spans="1:32" ht="56.25" x14ac:dyDescent="0.25">
      <c r="A79" s="35">
        <v>2</v>
      </c>
      <c r="B79" s="36">
        <v>4</v>
      </c>
      <c r="C79" s="46">
        <v>1</v>
      </c>
      <c r="D79" s="46"/>
      <c r="E79" s="47" t="s">
        <v>219</v>
      </c>
      <c r="F79" s="41">
        <f>SUM(F80:F84)</f>
        <v>471.8</v>
      </c>
      <c r="G79" s="41">
        <f>SUM(G80:G84)</f>
        <v>226.9</v>
      </c>
      <c r="H79" s="41">
        <f>SUM(H80:H84)</f>
        <v>1267.2</v>
      </c>
      <c r="I79" s="208">
        <f t="shared" ref="I79:J79" si="3">I80+I81+I82+I83</f>
        <v>305.5</v>
      </c>
      <c r="J79" s="208">
        <f t="shared" si="3"/>
        <v>347.4</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220</v>
      </c>
      <c r="F80" s="44">
        <v>316.10000000000002</v>
      </c>
      <c r="G80" s="44">
        <v>57.5</v>
      </c>
      <c r="H80" s="44">
        <v>1177.3</v>
      </c>
      <c r="I80" s="44">
        <v>228</v>
      </c>
      <c r="J80" s="44">
        <v>269.39999999999998</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ht="33.75" x14ac:dyDescent="0.25">
      <c r="A81" s="35">
        <v>2</v>
      </c>
      <c r="B81" s="36">
        <v>4</v>
      </c>
      <c r="C81" s="46">
        <v>1</v>
      </c>
      <c r="D81" s="34">
        <v>18</v>
      </c>
      <c r="E81" s="50" t="s">
        <v>221</v>
      </c>
      <c r="F81" s="44">
        <v>74.400000000000006</v>
      </c>
      <c r="G81" s="44">
        <v>133.6</v>
      </c>
      <c r="H81" s="44">
        <v>89.9</v>
      </c>
      <c r="I81" s="44">
        <v>77.5</v>
      </c>
      <c r="J81" s="44">
        <v>78</v>
      </c>
      <c r="K81" s="157"/>
      <c r="L81" s="157"/>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222</v>
      </c>
      <c r="F82" s="44">
        <v>35.799999999999997</v>
      </c>
      <c r="G82" s="44">
        <v>17.3</v>
      </c>
      <c r="H82" s="44"/>
      <c r="I82" s="44"/>
      <c r="J82" s="44"/>
      <c r="K82" s="157"/>
      <c r="L82" s="157"/>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223</v>
      </c>
      <c r="F83" s="44">
        <v>45.5</v>
      </c>
      <c r="G83" s="44">
        <v>18.5</v>
      </c>
      <c r="H83" s="44"/>
      <c r="I83" s="44"/>
      <c r="J83" s="44"/>
      <c r="K83" s="157"/>
      <c r="L83" s="157"/>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3">
      <c r="A84" s="35">
        <v>2</v>
      </c>
      <c r="B84" s="36">
        <v>4</v>
      </c>
      <c r="C84" s="46">
        <v>1</v>
      </c>
      <c r="D84" s="34">
        <v>71</v>
      </c>
      <c r="E84" s="50" t="s">
        <v>103</v>
      </c>
      <c r="F84" s="44">
        <f>'районный бюджет'!F82</f>
        <v>0</v>
      </c>
      <c r="G84" s="44">
        <f>'районный бюджет'!G82</f>
        <v>0</v>
      </c>
      <c r="H84" s="44">
        <f>'районный бюджет'!H82</f>
        <v>0</v>
      </c>
      <c r="I84" s="44">
        <f>'[1]районный бюджет'!I82</f>
        <v>0</v>
      </c>
      <c r="J84" s="44">
        <f>'[1]районный бюджет'!J82</f>
        <v>0</v>
      </c>
      <c r="K84" s="157"/>
      <c r="L84" s="157"/>
      <c r="M84" s="157"/>
      <c r="N84" s="157"/>
      <c r="O84" s="157"/>
      <c r="P84" s="157"/>
      <c r="Q84" s="157"/>
      <c r="R84" s="157"/>
      <c r="S84" s="29"/>
      <c r="T84" s="30"/>
      <c r="U84" s="30"/>
      <c r="V84" s="30"/>
      <c r="W84" s="30"/>
      <c r="X84" s="30"/>
      <c r="Y84" s="30"/>
      <c r="Z84" s="30"/>
      <c r="AA84" s="30"/>
      <c r="AB84" s="30"/>
      <c r="AC84" s="30"/>
      <c r="AD84" s="30"/>
      <c r="AE84" s="30"/>
      <c r="AF84" s="30"/>
    </row>
    <row r="85" spans="1:32" ht="11.25" hidden="1" customHeight="1" x14ac:dyDescent="0.3">
      <c r="A85" s="35">
        <v>2</v>
      </c>
      <c r="B85" s="36">
        <v>5</v>
      </c>
      <c r="C85" s="36"/>
      <c r="D85" s="36"/>
      <c r="E85" s="37" t="s">
        <v>104</v>
      </c>
      <c r="F85" s="38">
        <f>F86+F88</f>
        <v>0</v>
      </c>
      <c r="G85" s="38">
        <f>G86+G88</f>
        <v>0</v>
      </c>
      <c r="H85" s="38">
        <f>H86+H88</f>
        <v>0</v>
      </c>
      <c r="I85" s="38">
        <f>I86+I88</f>
        <v>0</v>
      </c>
      <c r="J85" s="38">
        <f>J86+J88</f>
        <v>0</v>
      </c>
      <c r="K85" s="157"/>
      <c r="L85" s="157"/>
      <c r="M85" s="157"/>
      <c r="N85" s="158"/>
      <c r="O85" s="157"/>
      <c r="P85" s="157"/>
      <c r="Q85" s="157"/>
      <c r="R85" s="157"/>
      <c r="S85" s="29"/>
      <c r="T85" s="30"/>
      <c r="U85" s="30"/>
      <c r="V85" s="30"/>
      <c r="W85" s="30"/>
      <c r="X85" s="30"/>
      <c r="Y85" s="30"/>
      <c r="Z85" s="30"/>
      <c r="AA85" s="30"/>
      <c r="AB85" s="30"/>
      <c r="AC85" s="30"/>
      <c r="AD85" s="30"/>
      <c r="AE85" s="30"/>
      <c r="AF85" s="30"/>
    </row>
    <row r="86" spans="1:32" ht="11.25" hidden="1" customHeight="1" x14ac:dyDescent="0.3">
      <c r="A86" s="35">
        <v>2</v>
      </c>
      <c r="B86" s="36">
        <v>5</v>
      </c>
      <c r="C86" s="46">
        <v>1</v>
      </c>
      <c r="D86" s="46"/>
      <c r="E86" s="47" t="s">
        <v>105</v>
      </c>
      <c r="F86" s="41">
        <f>F87</f>
        <v>0</v>
      </c>
      <c r="G86" s="41">
        <f>G87</f>
        <v>0</v>
      </c>
      <c r="H86" s="41">
        <f>H87</f>
        <v>0</v>
      </c>
      <c r="I86" s="41">
        <f>I87</f>
        <v>0</v>
      </c>
      <c r="J86" s="41">
        <f>J87</f>
        <v>0</v>
      </c>
      <c r="K86" s="157"/>
      <c r="L86" s="157"/>
      <c r="M86" s="157"/>
      <c r="N86" s="158"/>
      <c r="O86" s="157"/>
      <c r="P86" s="157"/>
      <c r="Q86" s="157"/>
      <c r="R86" s="157"/>
      <c r="S86" s="29"/>
      <c r="T86" s="30"/>
      <c r="U86" s="30"/>
      <c r="V86" s="30"/>
      <c r="W86" s="30"/>
      <c r="X86" s="30"/>
      <c r="Y86" s="30"/>
      <c r="Z86" s="30"/>
      <c r="AA86" s="30"/>
      <c r="AB86" s="30"/>
      <c r="AC86" s="30"/>
      <c r="AD86" s="30"/>
      <c r="AE86" s="30"/>
      <c r="AF86" s="30"/>
    </row>
    <row r="87" spans="1:32" ht="11.25" hidden="1" customHeight="1" x14ac:dyDescent="0.3">
      <c r="A87" s="35">
        <v>2</v>
      </c>
      <c r="B87" s="36">
        <v>5</v>
      </c>
      <c r="C87" s="46">
        <v>1</v>
      </c>
      <c r="D87" s="106">
        <v>2</v>
      </c>
      <c r="E87" s="50" t="s">
        <v>106</v>
      </c>
      <c r="F87" s="44">
        <f>'районный бюджет'!F85</f>
        <v>0</v>
      </c>
      <c r="G87" s="44">
        <f>'районный бюджет'!G85</f>
        <v>0</v>
      </c>
      <c r="H87" s="44">
        <f>'районный бюджет'!H85</f>
        <v>0</v>
      </c>
      <c r="I87" s="44">
        <f>'[1]районный бюджет'!I85</f>
        <v>0</v>
      </c>
      <c r="J87" s="44">
        <f>'[1]районный бюджет'!J85</f>
        <v>0</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11.25" hidden="1" customHeight="1" x14ac:dyDescent="0.3">
      <c r="A88" s="35">
        <v>2</v>
      </c>
      <c r="B88" s="36">
        <v>5</v>
      </c>
      <c r="C88" s="46">
        <v>2</v>
      </c>
      <c r="D88" s="46"/>
      <c r="E88" s="47" t="s">
        <v>107</v>
      </c>
      <c r="F88" s="41">
        <f>F89</f>
        <v>0</v>
      </c>
      <c r="G88" s="41">
        <f>G89</f>
        <v>0</v>
      </c>
      <c r="H88" s="41">
        <f>H89</f>
        <v>0</v>
      </c>
      <c r="I88" s="41">
        <f>I89</f>
        <v>0</v>
      </c>
      <c r="J88" s="41">
        <f>J89</f>
        <v>0</v>
      </c>
      <c r="K88" s="157"/>
      <c r="L88" s="157"/>
      <c r="M88" s="157"/>
      <c r="N88" s="158"/>
      <c r="O88" s="157"/>
      <c r="P88" s="157"/>
      <c r="Q88" s="157"/>
      <c r="R88" s="157"/>
      <c r="S88" s="29"/>
      <c r="T88" s="30"/>
      <c r="U88" s="30"/>
      <c r="V88" s="30"/>
      <c r="W88" s="30"/>
      <c r="X88" s="30"/>
      <c r="Y88" s="30"/>
      <c r="Z88" s="30"/>
      <c r="AA88" s="30"/>
      <c r="AB88" s="30"/>
      <c r="AC88" s="30"/>
      <c r="AD88" s="30"/>
      <c r="AE88" s="30"/>
      <c r="AF88" s="30"/>
    </row>
    <row r="89" spans="1:32" ht="11.25" hidden="1" customHeight="1" x14ac:dyDescent="0.3">
      <c r="A89" s="35">
        <v>2</v>
      </c>
      <c r="B89" s="36">
        <v>5</v>
      </c>
      <c r="C89" s="46">
        <v>2</v>
      </c>
      <c r="D89" s="34">
        <v>2</v>
      </c>
      <c r="E89" s="50" t="s">
        <v>106</v>
      </c>
      <c r="F89" s="44">
        <f>'районный бюджет'!F87</f>
        <v>0</v>
      </c>
      <c r="G89" s="44">
        <f>'районный бюджет'!G87</f>
        <v>0</v>
      </c>
      <c r="H89" s="44">
        <f>'районный бюджет'!H87</f>
        <v>0</v>
      </c>
      <c r="I89" s="44">
        <f>'[1]районный бюджет'!I87</f>
        <v>0</v>
      </c>
      <c r="J89" s="44">
        <f>'[1]районный бюджет'!J87</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224</v>
      </c>
      <c r="F90" s="161">
        <f>F91</f>
        <v>551077.79999999993</v>
      </c>
      <c r="G90" s="161">
        <f>G91</f>
        <v>-86931.799999999988</v>
      </c>
      <c r="H90" s="161">
        <f>H91</f>
        <v>39896.300000000003</v>
      </c>
      <c r="I90" s="161">
        <f>I91</f>
        <v>32395.9</v>
      </c>
      <c r="J90" s="161">
        <f>J91</f>
        <v>32599.9</v>
      </c>
      <c r="K90" s="155"/>
      <c r="L90" s="155"/>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224</v>
      </c>
      <c r="F91" s="41">
        <f>SUM(F92:F96)</f>
        <v>551077.79999999993</v>
      </c>
      <c r="G91" s="41">
        <f>SUM(G92:G96)</f>
        <v>-86931.799999999988</v>
      </c>
      <c r="H91" s="41">
        <f>SUM(H92:H96)</f>
        <v>39896.300000000003</v>
      </c>
      <c r="I91" s="41">
        <f>SUM(I92:I96)</f>
        <v>32395.9</v>
      </c>
      <c r="J91" s="41">
        <f>SUM(J92:J96)</f>
        <v>32599.9</v>
      </c>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22.5" hidden="1" customHeight="1" x14ac:dyDescent="0.3">
      <c r="A92" s="35">
        <v>2</v>
      </c>
      <c r="B92" s="36">
        <v>6</v>
      </c>
      <c r="C92" s="46">
        <v>1</v>
      </c>
      <c r="D92" s="34">
        <v>5</v>
      </c>
      <c r="E92" s="50" t="s">
        <v>56</v>
      </c>
      <c r="F92" s="44">
        <v>424.8</v>
      </c>
      <c r="G92" s="44"/>
      <c r="H92" s="44"/>
      <c r="I92" s="44"/>
      <c r="J92" s="44"/>
      <c r="K92" s="157"/>
      <c r="L92" s="157"/>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225</v>
      </c>
      <c r="F93" s="44">
        <v>6815.9</v>
      </c>
      <c r="G93" s="44">
        <v>1080.5999999999999</v>
      </c>
      <c r="H93" s="44"/>
      <c r="I93" s="44"/>
      <c r="J93" s="44">
        <v>59</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226</v>
      </c>
      <c r="F94" s="44">
        <v>543837.1</v>
      </c>
      <c r="G94" s="44">
        <v>-88012.4</v>
      </c>
      <c r="H94" s="44">
        <v>39896.300000000003</v>
      </c>
      <c r="I94" s="44">
        <v>32395.9</v>
      </c>
      <c r="J94" s="44">
        <v>32540.9</v>
      </c>
      <c r="K94" s="157"/>
      <c r="L94" s="157"/>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227</v>
      </c>
      <c r="F95" s="44">
        <v>0</v>
      </c>
      <c r="G95" s="44"/>
      <c r="H95" s="44"/>
      <c r="I95" s="44"/>
      <c r="J95" s="44"/>
      <c r="K95" s="157"/>
      <c r="L95" s="157"/>
      <c r="M95" s="157"/>
      <c r="N95" s="157"/>
      <c r="O95" s="157"/>
      <c r="P95" s="157"/>
      <c r="Q95" s="157"/>
      <c r="R95" s="157"/>
      <c r="S95" s="29"/>
      <c r="T95" s="30"/>
      <c r="U95" s="30"/>
      <c r="V95" s="30"/>
      <c r="W95" s="30"/>
      <c r="X95" s="30"/>
      <c r="Y95" s="30"/>
      <c r="Z95" s="30"/>
      <c r="AA95" s="30"/>
      <c r="AB95" s="30"/>
      <c r="AC95" s="30"/>
      <c r="AD95" s="30"/>
      <c r="AE95" s="30"/>
      <c r="AF95" s="30"/>
    </row>
    <row r="96" spans="1:32" ht="22.5" x14ac:dyDescent="0.25">
      <c r="A96" s="35">
        <v>2</v>
      </c>
      <c r="B96" s="36">
        <v>6</v>
      </c>
      <c r="C96" s="46">
        <v>1</v>
      </c>
      <c r="D96" s="34">
        <v>17</v>
      </c>
      <c r="E96" s="50" t="s">
        <v>228</v>
      </c>
      <c r="F96" s="44">
        <v>0</v>
      </c>
      <c r="G96" s="44"/>
      <c r="H96" s="44"/>
      <c r="I96" s="44"/>
      <c r="J96" s="44"/>
      <c r="K96" s="157"/>
      <c r="L96" s="157"/>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35">
        <v>2</v>
      </c>
      <c r="B97" s="36">
        <v>6</v>
      </c>
      <c r="C97" s="46">
        <v>1</v>
      </c>
      <c r="D97" s="34">
        <v>20</v>
      </c>
      <c r="E97" s="185" t="s">
        <v>253</v>
      </c>
      <c r="F97" s="28">
        <f>F98+F103</f>
        <v>384937.9</v>
      </c>
      <c r="G97" s="28">
        <f>G98+G103</f>
        <v>695178.98</v>
      </c>
      <c r="H97" s="28">
        <f>H98+H103</f>
        <v>1047791.3999999999</v>
      </c>
      <c r="I97" s="28">
        <f>I98+I103</f>
        <v>171184.9</v>
      </c>
      <c r="J97" s="28">
        <f>J98+J103</f>
        <v>194135.2</v>
      </c>
      <c r="K97" s="157"/>
      <c r="L97" s="157"/>
      <c r="M97" s="157"/>
      <c r="N97" s="157"/>
      <c r="O97" s="157"/>
      <c r="P97" s="157"/>
      <c r="Q97" s="157"/>
      <c r="R97" s="157"/>
      <c r="S97" s="29"/>
      <c r="T97" s="30"/>
      <c r="U97" s="30"/>
      <c r="V97" s="30"/>
      <c r="W97" s="30"/>
      <c r="X97" s="30"/>
      <c r="Y97" s="30"/>
      <c r="Z97" s="30"/>
      <c r="AA97" s="30"/>
      <c r="AB97" s="30"/>
      <c r="AC97" s="30"/>
      <c r="AD97" s="30"/>
      <c r="AE97" s="30"/>
      <c r="AF97" s="30"/>
    </row>
    <row r="98" spans="1:32" x14ac:dyDescent="0.25">
      <c r="A98" s="95">
        <v>3</v>
      </c>
      <c r="B98" s="97"/>
      <c r="C98" s="97"/>
      <c r="D98" s="97"/>
      <c r="E98" s="107" t="s">
        <v>229</v>
      </c>
      <c r="F98" s="161">
        <f>F99</f>
        <v>153323.30000000002</v>
      </c>
      <c r="G98" s="161">
        <f>G99</f>
        <v>509875.64</v>
      </c>
      <c r="H98" s="161">
        <f>H99</f>
        <v>910122.89999999991</v>
      </c>
      <c r="I98" s="161">
        <f>I99</f>
        <v>55739.9</v>
      </c>
      <c r="J98" s="161">
        <f>J99</f>
        <v>56299</v>
      </c>
      <c r="K98" s="155"/>
      <c r="L98" s="155"/>
      <c r="M98" s="155"/>
      <c r="N98" s="156"/>
      <c r="O98" s="155"/>
      <c r="P98" s="155"/>
      <c r="Q98" s="155"/>
      <c r="R98" s="155"/>
      <c r="S98" s="29"/>
      <c r="T98" s="30"/>
      <c r="U98" s="30"/>
      <c r="V98" s="30"/>
      <c r="W98" s="30"/>
      <c r="X98" s="30"/>
      <c r="Y98" s="30"/>
      <c r="Z98" s="30"/>
      <c r="AA98" s="30"/>
      <c r="AB98" s="30"/>
      <c r="AC98" s="30"/>
      <c r="AD98" s="30"/>
      <c r="AE98" s="30"/>
      <c r="AF98" s="30"/>
    </row>
    <row r="99" spans="1:32" s="164" customFormat="1" x14ac:dyDescent="0.25">
      <c r="A99" s="31">
        <v>3</v>
      </c>
      <c r="B99" s="32">
        <v>1</v>
      </c>
      <c r="C99" s="32"/>
      <c r="D99" s="32"/>
      <c r="E99" s="160" t="s">
        <v>230</v>
      </c>
      <c r="F99" s="41">
        <f>SUM(F100:F102)</f>
        <v>153323.30000000002</v>
      </c>
      <c r="G99" s="41">
        <f>SUM(G100:G102)</f>
        <v>509875.64</v>
      </c>
      <c r="H99" s="41">
        <f>SUM(H100:H102)</f>
        <v>910122.89999999991</v>
      </c>
      <c r="I99" s="41">
        <f>SUM(I100:I102)</f>
        <v>55739.9</v>
      </c>
      <c r="J99" s="41">
        <f>SUM(J100:J102)</f>
        <v>56299</v>
      </c>
      <c r="K99" s="155"/>
      <c r="L99" s="155"/>
      <c r="M99" s="155"/>
      <c r="N99" s="156"/>
      <c r="O99" s="155"/>
      <c r="P99" s="155"/>
      <c r="Q99" s="155"/>
      <c r="R99" s="155"/>
      <c r="S99" s="68"/>
      <c r="T99" s="163"/>
      <c r="U99" s="163"/>
      <c r="V99" s="163"/>
      <c r="W99" s="163"/>
      <c r="X99" s="163"/>
      <c r="Y99" s="163"/>
      <c r="Z99" s="163"/>
      <c r="AA99" s="163"/>
      <c r="AB99" s="163"/>
      <c r="AC99" s="163"/>
      <c r="AD99" s="163"/>
      <c r="AE99" s="163"/>
      <c r="AF99" s="163"/>
    </row>
    <row r="100" spans="1:32" ht="22.5" x14ac:dyDescent="0.25">
      <c r="A100" s="35">
        <v>3</v>
      </c>
      <c r="B100" s="36">
        <v>1</v>
      </c>
      <c r="C100" s="46">
        <v>1</v>
      </c>
      <c r="D100" s="46"/>
      <c r="E100" s="47" t="s">
        <v>62</v>
      </c>
      <c r="F100" s="44">
        <v>1509.2</v>
      </c>
      <c r="G100" s="44">
        <v>2000</v>
      </c>
      <c r="H100" s="44">
        <v>6416.2</v>
      </c>
      <c r="I100" s="44">
        <v>28462.9</v>
      </c>
      <c r="J100" s="44">
        <v>28530.9</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ht="22.5" x14ac:dyDescent="0.25">
      <c r="A101" s="35">
        <v>3</v>
      </c>
      <c r="B101" s="36">
        <v>1</v>
      </c>
      <c r="C101" s="46">
        <v>1</v>
      </c>
      <c r="D101" s="34">
        <v>2</v>
      </c>
      <c r="E101" s="50" t="s">
        <v>231</v>
      </c>
      <c r="F101" s="44">
        <v>151814.1</v>
      </c>
      <c r="G101" s="44">
        <v>507875.64</v>
      </c>
      <c r="H101" s="44">
        <v>903706.7</v>
      </c>
      <c r="I101" s="44">
        <v>27277</v>
      </c>
      <c r="J101" s="44">
        <v>27768.1</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3</v>
      </c>
      <c r="E102" s="50" t="s">
        <v>232</v>
      </c>
      <c r="F102" s="44">
        <v>0</v>
      </c>
      <c r="G102" s="44"/>
      <c r="H102" s="44"/>
      <c r="I102" s="44"/>
      <c r="J102" s="44"/>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x14ac:dyDescent="0.25">
      <c r="A103" s="35">
        <v>3</v>
      </c>
      <c r="B103" s="36">
        <v>1</v>
      </c>
      <c r="C103" s="46">
        <v>1</v>
      </c>
      <c r="D103" s="34">
        <v>7</v>
      </c>
      <c r="E103" s="50" t="s">
        <v>233</v>
      </c>
      <c r="F103" s="161">
        <f>F104+F106</f>
        <v>231614.6</v>
      </c>
      <c r="G103" s="161">
        <f>G104+G106</f>
        <v>185303.34000000003</v>
      </c>
      <c r="H103" s="161">
        <f>H104+H106</f>
        <v>137668.5</v>
      </c>
      <c r="I103" s="161">
        <f>I104+I106</f>
        <v>115445</v>
      </c>
      <c r="J103" s="161">
        <f>J104+J106</f>
        <v>137836.20000000001</v>
      </c>
      <c r="K103" s="157"/>
      <c r="L103" s="157"/>
      <c r="M103" s="157"/>
      <c r="N103" s="157"/>
      <c r="O103" s="157"/>
      <c r="P103" s="157"/>
      <c r="Q103" s="157"/>
      <c r="R103" s="157"/>
      <c r="S103" s="29"/>
      <c r="T103" s="30"/>
      <c r="U103" s="30"/>
      <c r="V103" s="30"/>
      <c r="W103" s="30"/>
      <c r="X103" s="30"/>
      <c r="Y103" s="30"/>
      <c r="Z103" s="30"/>
      <c r="AA103" s="30"/>
      <c r="AB103" s="30"/>
      <c r="AC103" s="30"/>
      <c r="AD103" s="30"/>
      <c r="AE103" s="30"/>
      <c r="AF103" s="30"/>
    </row>
    <row r="104" spans="1:32" s="164" customFormat="1" x14ac:dyDescent="0.25">
      <c r="A104" s="31">
        <v>3</v>
      </c>
      <c r="B104" s="32">
        <v>3</v>
      </c>
      <c r="C104" s="32"/>
      <c r="D104" s="32"/>
      <c r="E104" s="160" t="s">
        <v>234</v>
      </c>
      <c r="F104" s="41">
        <f>F105</f>
        <v>222826.1</v>
      </c>
      <c r="G104" s="41">
        <f>G105</f>
        <v>182303.14</v>
      </c>
      <c r="H104" s="41">
        <f>H105</f>
        <v>130058.6</v>
      </c>
      <c r="I104" s="41">
        <f>I105</f>
        <v>45242</v>
      </c>
      <c r="J104" s="41">
        <f>J105</f>
        <v>65765.600000000006</v>
      </c>
      <c r="K104" s="155"/>
      <c r="L104" s="155"/>
      <c r="M104" s="155"/>
      <c r="N104" s="156"/>
      <c r="O104" s="155"/>
      <c r="P104" s="155"/>
      <c r="Q104" s="155"/>
      <c r="R104" s="155"/>
      <c r="S104" s="68"/>
      <c r="T104" s="163"/>
      <c r="U104" s="163"/>
      <c r="V104" s="163"/>
      <c r="W104" s="163"/>
      <c r="X104" s="163"/>
      <c r="Y104" s="163"/>
      <c r="Z104" s="163"/>
      <c r="AA104" s="163"/>
      <c r="AB104" s="163"/>
      <c r="AC104" s="163"/>
      <c r="AD104" s="163"/>
      <c r="AE104" s="163"/>
      <c r="AF104" s="163"/>
    </row>
    <row r="105" spans="1:32" x14ac:dyDescent="0.25">
      <c r="A105" s="35">
        <v>3</v>
      </c>
      <c r="B105" s="36">
        <v>3</v>
      </c>
      <c r="C105" s="46">
        <v>1</v>
      </c>
      <c r="D105" s="46"/>
      <c r="E105" s="47" t="s">
        <v>235</v>
      </c>
      <c r="F105" s="44">
        <v>222826.1</v>
      </c>
      <c r="G105" s="44">
        <v>182303.14</v>
      </c>
      <c r="H105" s="44">
        <v>130058.6</v>
      </c>
      <c r="I105" s="44">
        <v>45242</v>
      </c>
      <c r="J105" s="44">
        <v>65765.600000000006</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1</v>
      </c>
      <c r="D106" s="34">
        <v>1</v>
      </c>
      <c r="E106" s="50" t="s">
        <v>236</v>
      </c>
      <c r="F106" s="41">
        <f>F107</f>
        <v>8788.5</v>
      </c>
      <c r="G106" s="41">
        <f>G107</f>
        <v>3000.2</v>
      </c>
      <c r="H106" s="41">
        <f>H107</f>
        <v>7609.9</v>
      </c>
      <c r="I106" s="41">
        <f>I107</f>
        <v>70203</v>
      </c>
      <c r="J106" s="41">
        <f>J107</f>
        <v>72070.600000000006</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x14ac:dyDescent="0.25">
      <c r="A107" s="35">
        <v>3</v>
      </c>
      <c r="B107" s="36">
        <v>3</v>
      </c>
      <c r="C107" s="46">
        <v>2</v>
      </c>
      <c r="D107" s="41"/>
      <c r="E107" s="108" t="s">
        <v>237</v>
      </c>
      <c r="F107" s="44">
        <v>8788.5</v>
      </c>
      <c r="G107" s="44">
        <v>3000.2</v>
      </c>
      <c r="H107" s="44">
        <v>7609.9</v>
      </c>
      <c r="I107" s="44">
        <v>70203</v>
      </c>
      <c r="J107" s="44">
        <v>72070.600000000006</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8" spans="1:32" x14ac:dyDescent="0.25">
      <c r="A108" s="35">
        <v>3</v>
      </c>
      <c r="B108" s="36">
        <v>3</v>
      </c>
      <c r="C108" s="46">
        <v>2</v>
      </c>
      <c r="D108" s="34">
        <v>2</v>
      </c>
      <c r="E108" s="50" t="s">
        <v>238</v>
      </c>
      <c r="F108" s="44">
        <v>14146.8</v>
      </c>
      <c r="G108" s="44">
        <v>8788.5</v>
      </c>
      <c r="H108" s="44">
        <v>3000.2</v>
      </c>
      <c r="I108" s="44">
        <v>4943</v>
      </c>
      <c r="J108" s="44">
        <v>7609.9</v>
      </c>
      <c r="K108" s="157"/>
      <c r="L108" s="157"/>
      <c r="M108" s="157"/>
      <c r="N108" s="157"/>
      <c r="O108" s="157"/>
      <c r="P108" s="157"/>
      <c r="Q108" s="157"/>
      <c r="R108" s="157"/>
      <c r="S108" s="29"/>
      <c r="T108" s="30"/>
      <c r="U108" s="30"/>
      <c r="V108" s="30"/>
      <c r="W108" s="30"/>
      <c r="X108" s="30"/>
      <c r="Y108" s="30"/>
      <c r="Z108" s="30"/>
      <c r="AA108" s="30"/>
      <c r="AB108" s="30"/>
      <c r="AC108" s="30"/>
      <c r="AD108" s="30"/>
      <c r="AE108" s="30"/>
      <c r="AF108" s="30"/>
    </row>
    <row r="109" spans="1:32" x14ac:dyDescent="0.25">
      <c r="F109" s="30"/>
      <c r="G109" s="30"/>
      <c r="H109" s="30"/>
      <c r="I109" s="30"/>
      <c r="J109" s="30"/>
    </row>
    <row r="110" spans="1:32" x14ac:dyDescent="0.25">
      <c r="F110" s="30"/>
      <c r="G110" s="30"/>
      <c r="H110" s="30"/>
      <c r="I110" s="30"/>
      <c r="J110" s="30"/>
      <c r="L110" s="64"/>
    </row>
    <row r="111" spans="1:32" x14ac:dyDescent="0.25">
      <c r="E111" s="63"/>
      <c r="S111" s="60"/>
    </row>
    <row r="112" spans="1:32" x14ac:dyDescent="0.25">
      <c r="E112" s="63"/>
      <c r="F112" s="64"/>
      <c r="G112" s="64"/>
      <c r="H112" s="64"/>
      <c r="I112" s="64"/>
      <c r="J112" s="64"/>
      <c r="K112" s="64"/>
      <c r="L112" s="64"/>
      <c r="M112" s="64"/>
      <c r="N112" s="110"/>
      <c r="O112" s="64"/>
      <c r="P112" s="64"/>
      <c r="Q112" s="64"/>
      <c r="R112" s="64"/>
      <c r="S112" s="64"/>
    </row>
    <row r="113" spans="5:19" x14ac:dyDescent="0.25">
      <c r="G113" s="60"/>
      <c r="S113" s="60"/>
    </row>
    <row r="114" spans="5:19" x14ac:dyDescent="0.25">
      <c r="G114" s="60"/>
    </row>
    <row r="115" spans="5:19" x14ac:dyDescent="0.25">
      <c r="E115" s="63"/>
      <c r="S115" s="29"/>
    </row>
    <row r="116" spans="5:19" x14ac:dyDescent="0.25">
      <c r="E116" s="63"/>
      <c r="F116" s="64"/>
      <c r="G116" s="68"/>
      <c r="H116" s="68"/>
      <c r="I116" s="68"/>
      <c r="J116" s="68"/>
      <c r="K116" s="68"/>
      <c r="L116" s="68"/>
      <c r="M116" s="68"/>
      <c r="N116" s="111"/>
      <c r="O116" s="68"/>
      <c r="P116" s="68"/>
      <c r="Q116" s="68"/>
      <c r="R116" s="68"/>
      <c r="S116" s="68"/>
    </row>
    <row r="117" spans="5:19" x14ac:dyDescent="0.25">
      <c r="G117" s="60"/>
      <c r="S117" s="29"/>
    </row>
    <row r="119" spans="5:19" x14ac:dyDescent="0.25">
      <c r="L119" s="64"/>
    </row>
    <row r="120" spans="5:19" x14ac:dyDescent="0.25">
      <c r="H120" s="29"/>
      <c r="I120" s="29"/>
      <c r="J120" s="29"/>
      <c r="K120" s="29"/>
      <c r="L120" s="29"/>
      <c r="M120" s="29"/>
      <c r="N120" s="112"/>
      <c r="O120" s="29"/>
      <c r="P120" s="29"/>
      <c r="Q120" s="29"/>
      <c r="R120" s="29"/>
    </row>
  </sheetData>
  <mergeCells count="11">
    <mergeCell ref="D9:E9"/>
    <mergeCell ref="E3:H3"/>
    <mergeCell ref="D1:P1"/>
    <mergeCell ref="P2:R2"/>
    <mergeCell ref="A6:E6"/>
    <mergeCell ref="F6:F9"/>
    <mergeCell ref="G6:G9"/>
    <mergeCell ref="H6:H9"/>
    <mergeCell ref="I6:J8"/>
    <mergeCell ref="B7:E7"/>
    <mergeCell ref="C8:E8"/>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in="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F119"/>
  <sheetViews>
    <sheetView tabSelected="1" view="pageBreakPreview" topLeftCell="D3" zoomScaleNormal="100" zoomScaleSheetLayoutView="100" workbookViewId="0">
      <selection activeCell="H119" sqref="H119"/>
    </sheetView>
  </sheetViews>
  <sheetFormatPr defaultColWidth="8.85546875" defaultRowHeight="11.25" x14ac:dyDescent="0.25"/>
  <cols>
    <col min="1" max="1" width="2.140625" style="58" bestFit="1" customWidth="1"/>
    <col min="2" max="3" width="2" style="58" bestFit="1" customWidth="1"/>
    <col min="4" max="4" width="2.85546875" style="58" customWidth="1"/>
    <col min="5" max="5" width="63.85546875" style="59" customWidth="1"/>
    <col min="6" max="6" width="14.42578125" style="60" bestFit="1" customWidth="1"/>
    <col min="7" max="7" width="13.28515625" style="29" customWidth="1"/>
    <col min="8" max="8" width="13.5703125" style="60" customWidth="1"/>
    <col min="9" max="9" width="10.5703125" style="60" customWidth="1"/>
    <col min="10" max="10" width="11" style="60" customWidth="1"/>
    <col min="11"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8.85546875" style="2"/>
  </cols>
  <sheetData>
    <row r="1" spans="1:32" ht="10.9" hidden="1" x14ac:dyDescent="0.3">
      <c r="A1" s="75"/>
      <c r="B1" s="75"/>
      <c r="C1" s="75"/>
      <c r="D1" s="188" t="s">
        <v>0</v>
      </c>
      <c r="E1" s="188"/>
      <c r="F1" s="188"/>
      <c r="G1" s="188"/>
      <c r="H1" s="188"/>
      <c r="I1" s="188"/>
      <c r="J1" s="188"/>
      <c r="K1" s="188"/>
      <c r="L1" s="188"/>
      <c r="M1" s="188"/>
      <c r="N1" s="188"/>
      <c r="O1" s="188"/>
      <c r="P1" s="188"/>
      <c r="Q1" s="76"/>
      <c r="R1" s="76"/>
    </row>
    <row r="2" spans="1:32" ht="10.9" hidden="1" x14ac:dyDescent="0.3">
      <c r="A2" s="77"/>
      <c r="B2" s="77"/>
      <c r="C2" s="77"/>
      <c r="D2" s="78"/>
      <c r="E2" s="79"/>
      <c r="F2" s="80"/>
      <c r="G2" s="81"/>
      <c r="H2" s="80"/>
      <c r="I2" s="80"/>
      <c r="J2" s="80"/>
      <c r="K2" s="80"/>
      <c r="L2" s="82"/>
      <c r="M2" s="82"/>
      <c r="N2" s="83"/>
      <c r="O2" s="82"/>
      <c r="P2" s="189" t="s">
        <v>1</v>
      </c>
      <c r="Q2" s="189"/>
      <c r="R2" s="189"/>
    </row>
    <row r="3" spans="1:32" ht="15.75" customHeight="1" x14ac:dyDescent="0.25">
      <c r="A3" s="77"/>
      <c r="B3" s="77"/>
      <c r="C3" s="77"/>
      <c r="D3" s="77"/>
      <c r="E3" s="187" t="s">
        <v>268</v>
      </c>
      <c r="F3" s="187"/>
      <c r="G3" s="187"/>
      <c r="H3" s="159"/>
      <c r="I3" s="159"/>
      <c r="J3" s="159"/>
      <c r="K3" s="159"/>
      <c r="L3" s="159"/>
      <c r="M3" s="159"/>
      <c r="N3" s="159"/>
      <c r="O3" s="159"/>
      <c r="P3" s="84"/>
      <c r="Q3" s="84"/>
      <c r="R3" s="84"/>
    </row>
    <row r="4" spans="1:32" ht="10.9" hidden="1" x14ac:dyDescent="0.3">
      <c r="A4" s="77"/>
      <c r="B4" s="77"/>
      <c r="C4" s="77"/>
      <c r="D4" s="85"/>
      <c r="E4" s="86"/>
      <c r="F4" s="13"/>
      <c r="G4" s="85"/>
      <c r="H4" s="87"/>
      <c r="I4" s="85"/>
      <c r="J4" s="85"/>
      <c r="K4" s="85"/>
      <c r="L4" s="85"/>
      <c r="M4" s="85"/>
      <c r="N4" s="88"/>
      <c r="O4" s="89"/>
      <c r="P4" s="84"/>
      <c r="Q4" s="84"/>
      <c r="R4" s="84"/>
    </row>
    <row r="5" spans="1:32" x14ac:dyDescent="0.25">
      <c r="A5" s="77"/>
      <c r="B5" s="77"/>
      <c r="C5" s="77"/>
      <c r="D5" s="77"/>
      <c r="E5" s="90"/>
      <c r="F5" s="91"/>
      <c r="G5" s="91"/>
      <c r="H5" s="91"/>
      <c r="I5" s="91"/>
      <c r="J5" s="91"/>
      <c r="K5" s="91"/>
      <c r="L5" s="92"/>
      <c r="M5" s="92"/>
      <c r="N5" s="93"/>
      <c r="O5" s="84"/>
      <c r="P5" s="84"/>
      <c r="Q5" s="84"/>
      <c r="R5" s="84"/>
    </row>
    <row r="6" spans="1:32" ht="15" customHeight="1" x14ac:dyDescent="0.25">
      <c r="A6" s="190" t="s">
        <v>2</v>
      </c>
      <c r="B6" s="190"/>
      <c r="C6" s="190"/>
      <c r="D6" s="190"/>
      <c r="E6" s="190"/>
      <c r="F6" s="197" t="s">
        <v>254</v>
      </c>
      <c r="G6" s="191" t="s">
        <v>256</v>
      </c>
      <c r="H6" s="191" t="s">
        <v>259</v>
      </c>
      <c r="I6" s="193" t="s">
        <v>260</v>
      </c>
      <c r="J6" s="193"/>
      <c r="K6" s="2"/>
      <c r="L6" s="2"/>
      <c r="M6" s="2"/>
      <c r="N6" s="2"/>
      <c r="O6" s="2"/>
      <c r="P6" s="2"/>
      <c r="Q6" s="2"/>
      <c r="R6" s="2"/>
    </row>
    <row r="7" spans="1:32" x14ac:dyDescent="0.25">
      <c r="A7" s="21"/>
      <c r="B7" s="194" t="s">
        <v>5</v>
      </c>
      <c r="C7" s="194"/>
      <c r="D7" s="194"/>
      <c r="E7" s="194"/>
      <c r="F7" s="198"/>
      <c r="G7" s="191"/>
      <c r="H7" s="191"/>
      <c r="I7" s="193"/>
      <c r="J7" s="193"/>
      <c r="K7" s="2"/>
      <c r="L7" s="2"/>
      <c r="M7" s="2"/>
      <c r="N7" s="2"/>
      <c r="O7" s="2"/>
      <c r="P7" s="2"/>
      <c r="Q7" s="2"/>
      <c r="R7" s="2"/>
    </row>
    <row r="8" spans="1:32" x14ac:dyDescent="0.25">
      <c r="A8" s="21"/>
      <c r="B8" s="21"/>
      <c r="C8" s="195" t="s">
        <v>6</v>
      </c>
      <c r="D8" s="195"/>
      <c r="E8" s="195"/>
      <c r="F8" s="198"/>
      <c r="G8" s="191"/>
      <c r="H8" s="191"/>
      <c r="I8" s="193"/>
      <c r="J8" s="193"/>
      <c r="K8" s="2"/>
      <c r="L8" s="2"/>
      <c r="M8" s="2"/>
      <c r="N8" s="2"/>
      <c r="O8" s="2"/>
      <c r="P8" s="2"/>
      <c r="Q8" s="2"/>
      <c r="R8" s="2"/>
    </row>
    <row r="9" spans="1:32" x14ac:dyDescent="0.25">
      <c r="A9" s="21"/>
      <c r="B9" s="21"/>
      <c r="C9" s="21"/>
      <c r="D9" s="186" t="s">
        <v>7</v>
      </c>
      <c r="E9" s="186"/>
      <c r="F9" s="199"/>
      <c r="G9" s="191"/>
      <c r="H9" s="191"/>
      <c r="I9" s="154" t="s">
        <v>162</v>
      </c>
      <c r="J9" s="23" t="s">
        <v>163</v>
      </c>
      <c r="K9" s="10"/>
      <c r="L9" s="10"/>
      <c r="M9" s="10"/>
      <c r="N9" s="20"/>
      <c r="O9" s="10"/>
      <c r="P9" s="10"/>
      <c r="Q9" s="10"/>
      <c r="R9" s="10"/>
    </row>
    <row r="10" spans="1:32" x14ac:dyDescent="0.25">
      <c r="A10" s="25"/>
      <c r="B10" s="94"/>
      <c r="C10" s="25"/>
      <c r="D10" s="25"/>
      <c r="E10" s="27" t="s">
        <v>20</v>
      </c>
      <c r="F10" s="28">
        <f>F11+F57+F97</f>
        <v>5784325.7500000009</v>
      </c>
      <c r="G10" s="28">
        <f>G11+G57+G97</f>
        <v>7211099.2300000004</v>
      </c>
      <c r="H10" s="28">
        <f>H11+H57+H97</f>
        <v>9168190.4000000004</v>
      </c>
      <c r="I10" s="28">
        <f>I11+I57+I97</f>
        <v>16556915.599999998</v>
      </c>
      <c r="J10" s="28">
        <f>J11+J57+J97</f>
        <v>16733544.399999997</v>
      </c>
      <c r="K10" s="155"/>
      <c r="L10" s="155"/>
      <c r="M10" s="155"/>
      <c r="N10" s="156"/>
      <c r="O10" s="155"/>
      <c r="P10" s="155"/>
      <c r="Q10" s="155"/>
      <c r="R10" s="155"/>
      <c r="S10" s="29"/>
      <c r="T10" s="30"/>
      <c r="U10" s="30"/>
      <c r="V10" s="30"/>
      <c r="W10" s="30"/>
      <c r="X10" s="30"/>
      <c r="Y10" s="30"/>
      <c r="Z10" s="30"/>
      <c r="AA10" s="30"/>
      <c r="AB10" s="30"/>
      <c r="AC10" s="30"/>
      <c r="AD10" s="30"/>
      <c r="AE10" s="30"/>
      <c r="AF10" s="30"/>
    </row>
    <row r="11" spans="1:32" x14ac:dyDescent="0.25">
      <c r="A11" s="95">
        <v>1</v>
      </c>
      <c r="B11" s="95"/>
      <c r="C11" s="96"/>
      <c r="D11" s="97"/>
      <c r="E11" s="27" t="s">
        <v>21</v>
      </c>
      <c r="F11" s="28">
        <f>F12+F19+F22+F34+F51+F54</f>
        <v>4838031.8500000006</v>
      </c>
      <c r="G11" s="28">
        <f>G12+G19+G22+G34+G51+G54</f>
        <v>6593995.7000000002</v>
      </c>
      <c r="H11" s="28">
        <f>H12+H19+H22+H34+H51+H54</f>
        <v>8067129.4000000004</v>
      </c>
      <c r="I11" s="28">
        <f>I12+I19+I22+I34+I51+I54</f>
        <v>15974568.999999998</v>
      </c>
      <c r="J11" s="28">
        <f>J12+J19+J22+J34+J51+J54</f>
        <v>16127462.799999997</v>
      </c>
      <c r="K11" s="155"/>
      <c r="L11" s="155"/>
      <c r="M11" s="155"/>
      <c r="N11" s="156"/>
      <c r="O11" s="155"/>
      <c r="P11" s="155"/>
      <c r="Q11" s="155"/>
      <c r="R11" s="155"/>
      <c r="S11" s="29"/>
      <c r="T11" s="30"/>
      <c r="U11" s="30"/>
      <c r="V11" s="30"/>
      <c r="W11" s="30"/>
      <c r="X11" s="30"/>
      <c r="Y11" s="30"/>
      <c r="Z11" s="30"/>
      <c r="AA11" s="30"/>
      <c r="AB11" s="30"/>
      <c r="AC11" s="30"/>
      <c r="AD11" s="30"/>
      <c r="AE11" s="30"/>
      <c r="AF11" s="30"/>
    </row>
    <row r="12" spans="1:32" ht="10.5" customHeight="1" x14ac:dyDescent="0.25">
      <c r="A12" s="35">
        <v>1</v>
      </c>
      <c r="B12" s="98">
        <v>1</v>
      </c>
      <c r="C12" s="36"/>
      <c r="D12" s="98"/>
      <c r="E12" s="160" t="s">
        <v>22</v>
      </c>
      <c r="F12" s="161">
        <f>F15+F13</f>
        <v>958693.95</v>
      </c>
      <c r="G12" s="161">
        <f>G15+G13</f>
        <v>2141180.7000000002</v>
      </c>
      <c r="H12" s="161">
        <f>H15+H13</f>
        <v>2526797.2000000002</v>
      </c>
      <c r="I12" s="161">
        <f>I15+I13</f>
        <v>13906656.299999999</v>
      </c>
      <c r="J12" s="161">
        <f>J15+J13</f>
        <v>13949351.899999999</v>
      </c>
      <c r="K12" s="157"/>
      <c r="L12" s="157"/>
      <c r="M12" s="157"/>
      <c r="N12" s="158"/>
      <c r="O12" s="157"/>
      <c r="P12" s="157"/>
      <c r="Q12" s="157"/>
      <c r="R12" s="157"/>
      <c r="S12" s="29"/>
      <c r="T12" s="30"/>
      <c r="U12" s="30"/>
      <c r="V12" s="30"/>
      <c r="W12" s="30"/>
      <c r="X12" s="30"/>
      <c r="Y12" s="30"/>
      <c r="Z12" s="30"/>
      <c r="AA12" s="30"/>
      <c r="AB12" s="30"/>
      <c r="AC12" s="30"/>
      <c r="AD12" s="30"/>
      <c r="AE12" s="30"/>
      <c r="AF12" s="30"/>
    </row>
    <row r="13" spans="1:32" ht="10.5" customHeight="1" x14ac:dyDescent="0.25">
      <c r="A13" s="35">
        <v>1</v>
      </c>
      <c r="B13" s="98">
        <v>1</v>
      </c>
      <c r="C13" s="174">
        <v>1</v>
      </c>
      <c r="D13" s="175"/>
      <c r="E13" s="176" t="s">
        <v>246</v>
      </c>
      <c r="F13" s="177">
        <f>F14</f>
        <v>320346</v>
      </c>
      <c r="G13" s="177">
        <f>G14</f>
        <v>859180.2</v>
      </c>
      <c r="H13" s="177">
        <f>H14</f>
        <v>948790.4</v>
      </c>
      <c r="I13" s="177">
        <f>I14</f>
        <v>5471466.5999999996</v>
      </c>
      <c r="J13" s="177">
        <f>J14</f>
        <v>5066209.05</v>
      </c>
      <c r="K13" s="157"/>
      <c r="L13" s="157"/>
      <c r="M13" s="157"/>
      <c r="N13" s="158"/>
      <c r="O13" s="157"/>
      <c r="P13" s="157"/>
      <c r="Q13" s="157"/>
      <c r="R13" s="157"/>
      <c r="S13" s="29"/>
      <c r="T13" s="30"/>
      <c r="U13" s="30"/>
      <c r="V13" s="30"/>
      <c r="W13" s="30"/>
      <c r="X13" s="30"/>
      <c r="Y13" s="30"/>
      <c r="Z13" s="30"/>
      <c r="AA13" s="30"/>
      <c r="AB13" s="30"/>
      <c r="AC13" s="30"/>
      <c r="AD13" s="30"/>
      <c r="AE13" s="30"/>
      <c r="AF13" s="30"/>
    </row>
    <row r="14" spans="1:32" ht="22.5" x14ac:dyDescent="0.25">
      <c r="A14" s="35">
        <v>1</v>
      </c>
      <c r="B14" s="98">
        <v>1</v>
      </c>
      <c r="C14" s="174">
        <v>1</v>
      </c>
      <c r="D14" s="171">
        <v>1</v>
      </c>
      <c r="E14" s="172" t="s">
        <v>247</v>
      </c>
      <c r="F14" s="170">
        <v>320346</v>
      </c>
      <c r="G14" s="170">
        <v>859180.2</v>
      </c>
      <c r="H14" s="170">
        <v>948790.4</v>
      </c>
      <c r="I14" s="170">
        <v>5471466.5999999996</v>
      </c>
      <c r="J14" s="170">
        <v>5066209.05</v>
      </c>
      <c r="K14" s="157"/>
      <c r="L14" s="157"/>
      <c r="M14" s="157"/>
      <c r="N14" s="158"/>
      <c r="O14" s="157"/>
      <c r="P14" s="157"/>
      <c r="Q14" s="157"/>
      <c r="R14" s="157"/>
      <c r="S14" s="29"/>
      <c r="T14" s="30"/>
      <c r="U14" s="30"/>
      <c r="V14" s="30"/>
      <c r="W14" s="30"/>
      <c r="X14" s="30"/>
      <c r="Y14" s="30"/>
      <c r="Z14" s="30"/>
      <c r="AA14" s="30"/>
      <c r="AB14" s="30"/>
      <c r="AC14" s="30"/>
      <c r="AD14" s="30"/>
      <c r="AE14" s="30"/>
      <c r="AF14" s="30"/>
    </row>
    <row r="15" spans="1:32" x14ac:dyDescent="0.25">
      <c r="A15" s="35">
        <v>1</v>
      </c>
      <c r="B15" s="36">
        <v>1</v>
      </c>
      <c r="C15" s="33">
        <v>2</v>
      </c>
      <c r="D15" s="46"/>
      <c r="E15" s="169" t="s">
        <v>23</v>
      </c>
      <c r="F15" s="173">
        <f>SUM(F17:F18)</f>
        <v>638347.94999999995</v>
      </c>
      <c r="G15" s="173">
        <f>SUM(G17:G18)</f>
        <v>1282000.5</v>
      </c>
      <c r="H15" s="173">
        <f>SUM(H17:H18)</f>
        <v>1578006.8</v>
      </c>
      <c r="I15" s="41">
        <f>SUM(I16:I18)</f>
        <v>8435189.6999999993</v>
      </c>
      <c r="J15" s="41">
        <f>SUM(J16:J18)</f>
        <v>8883142.8499999996</v>
      </c>
      <c r="K15" s="157"/>
      <c r="L15" s="157"/>
      <c r="M15" s="157"/>
      <c r="N15" s="157"/>
      <c r="O15" s="157"/>
      <c r="P15" s="157"/>
      <c r="Q15" s="157"/>
      <c r="R15" s="157"/>
      <c r="S15" s="29"/>
      <c r="T15" s="30"/>
      <c r="U15" s="30"/>
      <c r="V15" s="30"/>
      <c r="W15" s="30"/>
      <c r="X15" s="30"/>
      <c r="Y15" s="30"/>
      <c r="Z15" s="30"/>
      <c r="AA15" s="30"/>
      <c r="AB15" s="30"/>
      <c r="AC15" s="30"/>
      <c r="AD15" s="30"/>
      <c r="AE15" s="30"/>
      <c r="AF15" s="30"/>
    </row>
    <row r="16" spans="1:32" x14ac:dyDescent="0.25">
      <c r="A16" s="35">
        <v>1</v>
      </c>
      <c r="B16" s="36">
        <v>1</v>
      </c>
      <c r="C16" s="33">
        <v>2</v>
      </c>
      <c r="D16" s="39">
        <v>1</v>
      </c>
      <c r="E16" s="43" t="s">
        <v>257</v>
      </c>
      <c r="F16" s="44"/>
      <c r="G16" s="44"/>
      <c r="H16" s="44">
        <v>6903519.3499999996</v>
      </c>
      <c r="I16" s="44">
        <v>6861176.4000000004</v>
      </c>
      <c r="J16" s="44">
        <v>6903519.3499999996</v>
      </c>
      <c r="K16" s="157"/>
      <c r="L16" s="157"/>
      <c r="M16" s="157"/>
      <c r="N16" s="157"/>
      <c r="O16" s="157"/>
      <c r="P16" s="157"/>
      <c r="Q16" s="157"/>
      <c r="R16" s="157"/>
      <c r="S16" s="29"/>
      <c r="T16" s="30"/>
      <c r="U16" s="30"/>
      <c r="V16" s="30"/>
      <c r="W16" s="30"/>
      <c r="X16" s="30"/>
      <c r="Y16" s="30"/>
      <c r="Z16" s="30"/>
      <c r="AA16" s="30"/>
      <c r="AB16" s="30"/>
      <c r="AC16" s="30"/>
      <c r="AD16" s="30"/>
      <c r="AE16" s="30"/>
      <c r="AF16" s="30"/>
    </row>
    <row r="17" spans="1:32" x14ac:dyDescent="0.25">
      <c r="A17" s="35">
        <v>1</v>
      </c>
      <c r="B17" s="36">
        <v>1</v>
      </c>
      <c r="C17" s="33">
        <v>2</v>
      </c>
      <c r="D17" s="39">
        <v>2</v>
      </c>
      <c r="E17" s="43" t="s">
        <v>24</v>
      </c>
      <c r="F17" s="44">
        <v>612402.75</v>
      </c>
      <c r="G17" s="44">
        <v>1253127</v>
      </c>
      <c r="H17" s="44">
        <v>1549785</v>
      </c>
      <c r="I17" s="44">
        <v>1503628.3</v>
      </c>
      <c r="J17" s="44">
        <v>1907344.1</v>
      </c>
      <c r="K17" s="157"/>
      <c r="L17" s="157"/>
      <c r="M17" s="157"/>
      <c r="N17" s="157"/>
      <c r="O17" s="157"/>
      <c r="P17" s="157"/>
      <c r="Q17" s="157"/>
      <c r="R17" s="157"/>
      <c r="S17" s="29"/>
      <c r="T17" s="30"/>
      <c r="U17" s="30"/>
      <c r="V17" s="30"/>
      <c r="W17" s="30"/>
      <c r="X17" s="30"/>
      <c r="Y17" s="30"/>
      <c r="Z17" s="30"/>
      <c r="AA17" s="30"/>
      <c r="AB17" s="30"/>
      <c r="AC17" s="30"/>
      <c r="AD17" s="30"/>
      <c r="AE17" s="30"/>
      <c r="AF17" s="30"/>
    </row>
    <row r="18" spans="1:32" ht="22.5" x14ac:dyDescent="0.25">
      <c r="A18" s="35">
        <v>1</v>
      </c>
      <c r="B18" s="36">
        <v>1</v>
      </c>
      <c r="C18" s="33">
        <v>2</v>
      </c>
      <c r="D18" s="39">
        <v>5</v>
      </c>
      <c r="E18" s="49" t="s">
        <v>65</v>
      </c>
      <c r="F18" s="44">
        <v>25945.200000000001</v>
      </c>
      <c r="G18" s="44">
        <v>28873.5</v>
      </c>
      <c r="H18" s="44">
        <v>28221.8</v>
      </c>
      <c r="I18" s="44">
        <v>70385</v>
      </c>
      <c r="J18" s="44">
        <v>72279.399999999994</v>
      </c>
      <c r="K18" s="157"/>
      <c r="L18" s="157"/>
      <c r="M18" s="157"/>
      <c r="N18" s="157"/>
      <c r="O18" s="157"/>
      <c r="P18" s="157"/>
      <c r="Q18" s="157"/>
      <c r="R18" s="157"/>
      <c r="S18" s="29"/>
      <c r="T18" s="30"/>
      <c r="U18" s="30"/>
      <c r="V18" s="30"/>
      <c r="W18" s="30"/>
      <c r="X18" s="30"/>
      <c r="Y18" s="30"/>
      <c r="Z18" s="30"/>
      <c r="AA18" s="30"/>
      <c r="AB18" s="30"/>
      <c r="AC18" s="30"/>
      <c r="AD18" s="30"/>
      <c r="AE18" s="30"/>
      <c r="AF18" s="30"/>
    </row>
    <row r="19" spans="1:32" x14ac:dyDescent="0.25">
      <c r="A19" s="31">
        <v>1</v>
      </c>
      <c r="B19" s="32">
        <v>3</v>
      </c>
      <c r="C19" s="162"/>
      <c r="D19" s="32"/>
      <c r="E19" s="160" t="s">
        <v>66</v>
      </c>
      <c r="F19" s="161">
        <f>F20</f>
        <v>1854879.5</v>
      </c>
      <c r="G19" s="161">
        <f>G20</f>
        <v>2522438.2000000002</v>
      </c>
      <c r="H19" s="161">
        <f>H20</f>
        <v>3302485.6</v>
      </c>
      <c r="I19" s="161">
        <f>I20</f>
        <v>0</v>
      </c>
      <c r="J19" s="161">
        <f>J20</f>
        <v>0</v>
      </c>
      <c r="K19" s="157"/>
      <c r="L19" s="157"/>
      <c r="M19" s="157"/>
      <c r="N19" s="158"/>
      <c r="O19" s="157"/>
      <c r="P19" s="157"/>
      <c r="Q19" s="157"/>
      <c r="R19" s="157"/>
      <c r="S19" s="29"/>
      <c r="T19" s="30"/>
      <c r="U19" s="30"/>
      <c r="V19" s="30"/>
      <c r="W19" s="30"/>
      <c r="X19" s="30"/>
      <c r="Y19" s="30"/>
      <c r="Z19" s="30"/>
      <c r="AA19" s="30"/>
      <c r="AB19" s="30"/>
      <c r="AC19" s="30"/>
      <c r="AD19" s="30"/>
      <c r="AE19" s="30"/>
      <c r="AF19" s="30"/>
    </row>
    <row r="20" spans="1:32" x14ac:dyDescent="0.25">
      <c r="A20" s="35">
        <v>1</v>
      </c>
      <c r="B20" s="36">
        <v>3</v>
      </c>
      <c r="C20" s="33">
        <v>1</v>
      </c>
      <c r="D20" s="46"/>
      <c r="E20" s="47" t="s">
        <v>66</v>
      </c>
      <c r="F20" s="41">
        <f>SUM(F21)</f>
        <v>1854879.5</v>
      </c>
      <c r="G20" s="41">
        <f>SUM(G21)</f>
        <v>2522438.2000000002</v>
      </c>
      <c r="H20" s="41">
        <f>SUM(H21)</f>
        <v>3302485.6</v>
      </c>
      <c r="I20" s="41">
        <f>SUM(I21)</f>
        <v>0</v>
      </c>
      <c r="J20" s="41">
        <f>SUM(J21)</f>
        <v>0</v>
      </c>
      <c r="K20" s="157"/>
      <c r="L20" s="157"/>
      <c r="M20" s="157"/>
      <c r="N20" s="158"/>
      <c r="O20" s="157"/>
      <c r="P20" s="157"/>
      <c r="Q20" s="157"/>
      <c r="R20" s="157"/>
      <c r="S20" s="29"/>
      <c r="T20" s="30"/>
      <c r="U20" s="30"/>
      <c r="V20" s="30"/>
      <c r="W20" s="30"/>
      <c r="X20" s="30"/>
      <c r="Y20" s="30"/>
      <c r="Z20" s="30"/>
      <c r="AA20" s="30"/>
      <c r="AB20" s="30"/>
      <c r="AC20" s="30"/>
      <c r="AD20" s="30"/>
      <c r="AE20" s="30"/>
      <c r="AF20" s="30"/>
    </row>
    <row r="21" spans="1:32" x14ac:dyDescent="0.25">
      <c r="A21" s="35">
        <v>1</v>
      </c>
      <c r="B21" s="36">
        <v>3</v>
      </c>
      <c r="C21" s="33">
        <v>1</v>
      </c>
      <c r="D21" s="39">
        <v>1</v>
      </c>
      <c r="E21" s="43" t="s">
        <v>66</v>
      </c>
      <c r="F21" s="44">
        <v>1854879.5</v>
      </c>
      <c r="G21" s="44">
        <v>2522438.2000000002</v>
      </c>
      <c r="H21" s="44">
        <v>3302485.6</v>
      </c>
      <c r="I21" s="44"/>
      <c r="J21" s="44"/>
      <c r="K21" s="157"/>
      <c r="L21" s="157"/>
      <c r="M21" s="157"/>
      <c r="N21" s="157"/>
      <c r="O21" s="157"/>
      <c r="P21" s="157"/>
      <c r="Q21" s="157"/>
      <c r="R21" s="157"/>
      <c r="S21" s="29"/>
      <c r="T21" s="30"/>
      <c r="U21" s="30"/>
      <c r="V21" s="30"/>
      <c r="W21" s="30"/>
      <c r="X21" s="30"/>
      <c r="Y21" s="30"/>
      <c r="Z21" s="30"/>
      <c r="AA21" s="30"/>
      <c r="AB21" s="30"/>
      <c r="AC21" s="30"/>
      <c r="AD21" s="30"/>
      <c r="AE21" s="30"/>
      <c r="AF21" s="30"/>
    </row>
    <row r="22" spans="1:32" x14ac:dyDescent="0.25">
      <c r="A22" s="31">
        <v>1</v>
      </c>
      <c r="B22" s="32">
        <v>4</v>
      </c>
      <c r="C22" s="32"/>
      <c r="D22" s="32"/>
      <c r="E22" s="160" t="s">
        <v>25</v>
      </c>
      <c r="F22" s="161">
        <f>F23+F26+F29+F32</f>
        <v>1802143.1</v>
      </c>
      <c r="G22" s="161">
        <f>G23+G26+G29+G32</f>
        <v>1665534.3</v>
      </c>
      <c r="H22" s="161">
        <f>H23+H26+H29+H32</f>
        <v>1968717.5</v>
      </c>
      <c r="I22" s="161">
        <f>I23+I26+I29+I32</f>
        <v>1860931</v>
      </c>
      <c r="J22" s="161">
        <f>J23+J26+J29+J32</f>
        <v>1953455.9</v>
      </c>
      <c r="K22" s="157"/>
      <c r="L22" s="157"/>
      <c r="M22" s="157"/>
      <c r="N22" s="158"/>
      <c r="O22" s="157"/>
      <c r="P22" s="157"/>
      <c r="Q22" s="157"/>
      <c r="R22" s="157"/>
      <c r="S22" s="29"/>
      <c r="T22" s="30"/>
      <c r="U22" s="30"/>
      <c r="V22" s="30"/>
      <c r="W22" s="30"/>
      <c r="X22" s="30"/>
      <c r="Y22" s="30"/>
      <c r="Z22" s="30"/>
      <c r="AA22" s="30"/>
      <c r="AB22" s="30"/>
      <c r="AC22" s="30"/>
      <c r="AD22" s="30"/>
      <c r="AE22" s="30"/>
      <c r="AF22" s="30"/>
    </row>
    <row r="23" spans="1:32" x14ac:dyDescent="0.25">
      <c r="A23" s="35">
        <v>1</v>
      </c>
      <c r="B23" s="36">
        <v>4</v>
      </c>
      <c r="C23" s="33">
        <v>1</v>
      </c>
      <c r="D23" s="46"/>
      <c r="E23" s="47" t="s">
        <v>26</v>
      </c>
      <c r="F23" s="41">
        <f>SUM(F24:F25)</f>
        <v>1474448.2000000002</v>
      </c>
      <c r="G23" s="41">
        <f>SUM(G24:G25)</f>
        <v>1273898.9000000001</v>
      </c>
      <c r="H23" s="41">
        <f>SUM(H24:H25)</f>
        <v>1499800.1</v>
      </c>
      <c r="I23" s="41">
        <f>SUM(I24:I25)</f>
        <v>1482399.7</v>
      </c>
      <c r="J23" s="41">
        <f>SUM(J24:J25)</f>
        <v>1495759.7</v>
      </c>
      <c r="K23" s="157"/>
      <c r="L23" s="157"/>
      <c r="M23" s="157"/>
      <c r="N23" s="158"/>
      <c r="O23" s="157"/>
      <c r="P23" s="157"/>
      <c r="Q23" s="157"/>
      <c r="R23" s="157"/>
      <c r="S23" s="29"/>
      <c r="T23" s="30"/>
      <c r="U23" s="30"/>
      <c r="V23" s="30"/>
      <c r="W23" s="30"/>
      <c r="X23" s="30"/>
      <c r="Y23" s="30"/>
      <c r="Z23" s="30"/>
      <c r="AA23" s="30"/>
      <c r="AB23" s="30"/>
      <c r="AC23" s="30"/>
      <c r="AD23" s="30"/>
      <c r="AE23" s="30"/>
      <c r="AF23" s="30"/>
    </row>
    <row r="24" spans="1:32" x14ac:dyDescent="0.25">
      <c r="A24" s="35">
        <v>1</v>
      </c>
      <c r="B24" s="36">
        <v>4</v>
      </c>
      <c r="C24" s="33">
        <v>1</v>
      </c>
      <c r="D24" s="39">
        <v>1</v>
      </c>
      <c r="E24" s="49" t="s">
        <v>67</v>
      </c>
      <c r="F24" s="44">
        <v>1457362.1</v>
      </c>
      <c r="G24" s="44">
        <v>1257103.6000000001</v>
      </c>
      <c r="H24" s="44">
        <v>1477717.1</v>
      </c>
      <c r="I24" s="44">
        <v>1466294</v>
      </c>
      <c r="J24" s="44">
        <v>1477940.5</v>
      </c>
      <c r="K24" s="157"/>
      <c r="L24" s="157"/>
      <c r="M24" s="157"/>
      <c r="N24" s="157"/>
      <c r="O24" s="157"/>
      <c r="P24" s="157"/>
      <c r="Q24" s="157"/>
      <c r="R24" s="157"/>
      <c r="S24" s="29"/>
      <c r="T24" s="30"/>
      <c r="U24" s="30"/>
      <c r="V24" s="30"/>
      <c r="W24" s="30"/>
      <c r="X24" s="30"/>
      <c r="Y24" s="30"/>
      <c r="Z24" s="30"/>
      <c r="AA24" s="30"/>
      <c r="AB24" s="30"/>
      <c r="AC24" s="30"/>
      <c r="AD24" s="30"/>
      <c r="AE24" s="30"/>
      <c r="AF24" s="30"/>
    </row>
    <row r="25" spans="1:32" x14ac:dyDescent="0.25">
      <c r="A25" s="35">
        <v>1</v>
      </c>
      <c r="B25" s="36">
        <v>4</v>
      </c>
      <c r="C25" s="33">
        <v>1</v>
      </c>
      <c r="D25" s="39">
        <v>2</v>
      </c>
      <c r="E25" s="49" t="s">
        <v>27</v>
      </c>
      <c r="F25" s="44">
        <v>17086.099999999999</v>
      </c>
      <c r="G25" s="44">
        <v>16795.3</v>
      </c>
      <c r="H25" s="44">
        <v>22083</v>
      </c>
      <c r="I25" s="44">
        <v>16105.7</v>
      </c>
      <c r="J25" s="44">
        <v>17819.2</v>
      </c>
      <c r="K25" s="157"/>
      <c r="L25" s="157"/>
      <c r="M25" s="157"/>
      <c r="N25" s="157"/>
      <c r="O25" s="157"/>
      <c r="P25" s="157"/>
      <c r="Q25" s="157"/>
      <c r="R25" s="157"/>
      <c r="S25" s="29"/>
      <c r="T25" s="30"/>
      <c r="U25" s="30"/>
      <c r="V25" s="30"/>
      <c r="W25" s="30"/>
      <c r="X25" s="30"/>
      <c r="Y25" s="30"/>
      <c r="Z25" s="30"/>
      <c r="AA25" s="30"/>
      <c r="AB25" s="30"/>
      <c r="AC25" s="30"/>
      <c r="AD25" s="30"/>
      <c r="AE25" s="30"/>
      <c r="AF25" s="30"/>
    </row>
    <row r="26" spans="1:32" x14ac:dyDescent="0.25">
      <c r="A26" s="35">
        <v>1</v>
      </c>
      <c r="B26" s="36">
        <v>4</v>
      </c>
      <c r="C26" s="33">
        <v>3</v>
      </c>
      <c r="D26" s="46"/>
      <c r="E26" s="47" t="s">
        <v>28</v>
      </c>
      <c r="F26" s="41">
        <f>SUM(F27:F27)</f>
        <v>55800.7</v>
      </c>
      <c r="G26" s="41">
        <f>SUM(G27:G27)</f>
        <v>49462.7</v>
      </c>
      <c r="H26" s="41">
        <f>SUM(H27:H27)</f>
        <v>63154.2</v>
      </c>
      <c r="I26" s="41">
        <f>SUM(I27:I27)</f>
        <v>12705</v>
      </c>
      <c r="J26" s="41">
        <f>SUM(J27:J27)</f>
        <v>28202</v>
      </c>
      <c r="K26" s="157"/>
      <c r="L26" s="157"/>
      <c r="M26" s="157"/>
      <c r="N26" s="157"/>
      <c r="O26" s="157"/>
      <c r="P26" s="157"/>
      <c r="Q26" s="157"/>
      <c r="R26" s="157"/>
      <c r="S26" s="29"/>
      <c r="T26" s="30"/>
      <c r="U26" s="30"/>
      <c r="V26" s="30"/>
      <c r="W26" s="30"/>
      <c r="X26" s="30"/>
      <c r="Y26" s="30"/>
      <c r="Z26" s="30"/>
      <c r="AA26" s="30"/>
      <c r="AB26" s="30"/>
      <c r="AC26" s="30"/>
      <c r="AD26" s="30"/>
      <c r="AE26" s="30"/>
      <c r="AF26" s="30"/>
    </row>
    <row r="27" spans="1:32" x14ac:dyDescent="0.25">
      <c r="A27" s="35">
        <v>1</v>
      </c>
      <c r="B27" s="36">
        <v>4</v>
      </c>
      <c r="C27" s="33">
        <v>3</v>
      </c>
      <c r="D27" s="34">
        <v>2</v>
      </c>
      <c r="E27" s="50" t="s">
        <v>28</v>
      </c>
      <c r="F27" s="44">
        <v>55800.7</v>
      </c>
      <c r="G27" s="44">
        <v>49462.7</v>
      </c>
      <c r="H27" s="44">
        <v>63154.2</v>
      </c>
      <c r="I27" s="44">
        <v>12705</v>
      </c>
      <c r="J27" s="44">
        <v>28202</v>
      </c>
      <c r="K27" s="157"/>
      <c r="L27" s="157"/>
      <c r="M27" s="157"/>
      <c r="N27" s="157"/>
      <c r="O27" s="157"/>
      <c r="P27" s="157"/>
      <c r="Q27" s="157"/>
      <c r="R27" s="157"/>
      <c r="S27" s="29"/>
      <c r="T27" s="30"/>
      <c r="U27" s="30"/>
      <c r="V27" s="30"/>
      <c r="W27" s="30"/>
      <c r="X27" s="30"/>
      <c r="Y27" s="30"/>
      <c r="Z27" s="30"/>
      <c r="AA27" s="30"/>
      <c r="AB27" s="30"/>
      <c r="AC27" s="30"/>
      <c r="AD27" s="30"/>
      <c r="AE27" s="30"/>
      <c r="AF27" s="30"/>
    </row>
    <row r="28" spans="1:32" x14ac:dyDescent="0.25">
      <c r="A28" s="35">
        <v>1</v>
      </c>
      <c r="B28" s="36">
        <v>4</v>
      </c>
      <c r="C28" s="33">
        <v>3</v>
      </c>
      <c r="D28" s="34">
        <v>9</v>
      </c>
      <c r="E28" s="50" t="s">
        <v>164</v>
      </c>
      <c r="F28" s="44"/>
      <c r="G28" s="44"/>
      <c r="H28" s="44"/>
      <c r="I28" s="44"/>
      <c r="J28" s="44"/>
      <c r="K28" s="157"/>
      <c r="L28" s="157"/>
      <c r="M28" s="157"/>
      <c r="N28" s="157"/>
      <c r="O28" s="157"/>
      <c r="P28" s="157"/>
      <c r="Q28" s="157"/>
      <c r="R28" s="157"/>
      <c r="S28" s="29"/>
      <c r="T28" s="30"/>
      <c r="U28" s="30"/>
      <c r="V28" s="30"/>
      <c r="W28" s="30"/>
      <c r="X28" s="30"/>
      <c r="Y28" s="30"/>
      <c r="Z28" s="30"/>
      <c r="AA28" s="30"/>
      <c r="AB28" s="30"/>
      <c r="AC28" s="30"/>
      <c r="AD28" s="30"/>
      <c r="AE28" s="30"/>
      <c r="AF28" s="30"/>
    </row>
    <row r="29" spans="1:32" x14ac:dyDescent="0.25">
      <c r="A29" s="35">
        <v>1</v>
      </c>
      <c r="B29" s="36">
        <v>4</v>
      </c>
      <c r="C29" s="33">
        <v>4</v>
      </c>
      <c r="D29" s="46"/>
      <c r="E29" s="47" t="s">
        <v>29</v>
      </c>
      <c r="F29" s="41">
        <f>SUM(F30:F31)</f>
        <v>271805.3</v>
      </c>
      <c r="G29" s="41">
        <f>SUM(G30:G31)</f>
        <v>335990.8</v>
      </c>
      <c r="H29" s="41">
        <f>SUM(H30:H31)</f>
        <v>398626.6</v>
      </c>
      <c r="I29" s="41">
        <f>SUM(I30:I31)</f>
        <v>359240.3</v>
      </c>
      <c r="J29" s="41">
        <f>SUM(J30:J31)</f>
        <v>418272.1</v>
      </c>
      <c r="K29" s="157"/>
      <c r="L29" s="157"/>
      <c r="M29" s="157"/>
      <c r="N29" s="157"/>
      <c r="O29" s="157"/>
      <c r="P29" s="157"/>
      <c r="Q29" s="157"/>
      <c r="R29" s="157"/>
      <c r="S29" s="29"/>
      <c r="T29" s="30"/>
      <c r="U29" s="30"/>
      <c r="V29" s="30"/>
      <c r="W29" s="30"/>
      <c r="X29" s="30"/>
      <c r="Y29" s="30"/>
      <c r="Z29" s="30"/>
      <c r="AA29" s="30"/>
      <c r="AB29" s="30"/>
      <c r="AC29" s="30"/>
      <c r="AD29" s="30"/>
      <c r="AE29" s="30"/>
      <c r="AF29" s="30"/>
    </row>
    <row r="30" spans="1:32" x14ac:dyDescent="0.25">
      <c r="A30" s="35">
        <v>1</v>
      </c>
      <c r="B30" s="36">
        <v>4</v>
      </c>
      <c r="C30" s="33">
        <v>4</v>
      </c>
      <c r="D30" s="34">
        <v>1</v>
      </c>
      <c r="E30" s="50" t="s">
        <v>30</v>
      </c>
      <c r="F30" s="44">
        <v>30569.9</v>
      </c>
      <c r="G30" s="44">
        <v>36398.6</v>
      </c>
      <c r="H30" s="44">
        <v>45129.8</v>
      </c>
      <c r="I30" s="44">
        <v>4588</v>
      </c>
      <c r="J30" s="44">
        <v>14465.1</v>
      </c>
      <c r="K30" s="157"/>
      <c r="L30" s="157"/>
      <c r="M30" s="157"/>
      <c r="N30" s="157"/>
      <c r="O30" s="157"/>
      <c r="P30" s="157"/>
      <c r="Q30" s="157"/>
      <c r="R30" s="157"/>
      <c r="S30" s="29"/>
      <c r="T30" s="30"/>
      <c r="U30" s="30"/>
      <c r="V30" s="30"/>
      <c r="W30" s="30"/>
      <c r="X30" s="30"/>
      <c r="Y30" s="30"/>
      <c r="Z30" s="30"/>
      <c r="AA30" s="30"/>
      <c r="AB30" s="30"/>
      <c r="AC30" s="30"/>
      <c r="AD30" s="30"/>
      <c r="AE30" s="30"/>
      <c r="AF30" s="30"/>
    </row>
    <row r="31" spans="1:32" x14ac:dyDescent="0.25">
      <c r="A31" s="35">
        <v>1</v>
      </c>
      <c r="B31" s="36">
        <v>4</v>
      </c>
      <c r="C31" s="33">
        <v>4</v>
      </c>
      <c r="D31" s="34">
        <v>2</v>
      </c>
      <c r="E31" s="50" t="s">
        <v>31</v>
      </c>
      <c r="F31" s="44">
        <v>241235.4</v>
      </c>
      <c r="G31" s="44">
        <v>299592.2</v>
      </c>
      <c r="H31" s="44">
        <v>353496.8</v>
      </c>
      <c r="I31" s="44">
        <v>354652.3</v>
      </c>
      <c r="J31" s="44">
        <v>403807</v>
      </c>
      <c r="K31" s="157"/>
      <c r="L31" s="157"/>
      <c r="M31" s="157"/>
      <c r="N31" s="157"/>
      <c r="O31" s="157"/>
      <c r="P31" s="157"/>
      <c r="Q31" s="157"/>
      <c r="R31" s="157"/>
      <c r="S31" s="29"/>
      <c r="T31" s="30"/>
      <c r="U31" s="30"/>
      <c r="V31" s="30"/>
      <c r="W31" s="30"/>
      <c r="X31" s="30"/>
      <c r="Y31" s="30"/>
      <c r="Z31" s="30"/>
      <c r="AA31" s="30"/>
      <c r="AB31" s="30"/>
      <c r="AC31" s="30"/>
      <c r="AD31" s="30"/>
      <c r="AE31" s="30"/>
      <c r="AF31" s="30"/>
    </row>
    <row r="32" spans="1:32" x14ac:dyDescent="0.25">
      <c r="A32" s="35">
        <v>1</v>
      </c>
      <c r="B32" s="36">
        <v>4</v>
      </c>
      <c r="C32" s="33">
        <v>5</v>
      </c>
      <c r="D32" s="46"/>
      <c r="E32" s="47" t="s">
        <v>68</v>
      </c>
      <c r="F32" s="41">
        <f>F33</f>
        <v>88.9</v>
      </c>
      <c r="G32" s="41">
        <f>G33</f>
        <v>6181.9</v>
      </c>
      <c r="H32" s="41">
        <f>H33</f>
        <v>7136.6</v>
      </c>
      <c r="I32" s="41">
        <f>I33</f>
        <v>6586</v>
      </c>
      <c r="J32" s="41">
        <f>J33</f>
        <v>11222.1</v>
      </c>
      <c r="K32" s="157"/>
      <c r="L32" s="157"/>
      <c r="M32" s="157"/>
      <c r="N32" s="158"/>
      <c r="O32" s="157"/>
      <c r="P32" s="157"/>
      <c r="Q32" s="157"/>
      <c r="R32" s="157"/>
      <c r="S32" s="29"/>
      <c r="T32" s="30"/>
      <c r="U32" s="30"/>
      <c r="V32" s="30"/>
      <c r="W32" s="30"/>
      <c r="X32" s="30"/>
      <c r="Y32" s="30"/>
      <c r="Z32" s="30"/>
      <c r="AA32" s="30"/>
      <c r="AB32" s="30"/>
      <c r="AC32" s="30"/>
      <c r="AD32" s="30"/>
      <c r="AE32" s="30"/>
      <c r="AF32" s="30"/>
    </row>
    <row r="33" spans="1:32" x14ac:dyDescent="0.25">
      <c r="A33" s="35">
        <v>1</v>
      </c>
      <c r="B33" s="36">
        <v>4</v>
      </c>
      <c r="C33" s="33">
        <v>5</v>
      </c>
      <c r="D33" s="34">
        <v>1</v>
      </c>
      <c r="E33" s="50" t="s">
        <v>68</v>
      </c>
      <c r="F33" s="44">
        <v>88.9</v>
      </c>
      <c r="G33" s="44">
        <v>6181.9</v>
      </c>
      <c r="H33" s="44">
        <v>7136.6</v>
      </c>
      <c r="I33" s="44">
        <v>6586</v>
      </c>
      <c r="J33" s="44">
        <v>11222.1</v>
      </c>
      <c r="K33" s="157"/>
      <c r="L33" s="157"/>
      <c r="M33" s="157"/>
      <c r="N33" s="157"/>
      <c r="O33" s="157"/>
      <c r="P33" s="157"/>
      <c r="Q33" s="157"/>
      <c r="R33" s="157"/>
      <c r="S33" s="29"/>
      <c r="T33" s="30"/>
      <c r="U33" s="30"/>
      <c r="V33" s="30"/>
      <c r="W33" s="30"/>
      <c r="X33" s="30"/>
      <c r="Y33" s="30"/>
      <c r="Z33" s="30"/>
      <c r="AA33" s="30"/>
      <c r="AB33" s="30"/>
      <c r="AC33" s="30"/>
      <c r="AD33" s="30"/>
      <c r="AE33" s="30"/>
      <c r="AF33" s="30"/>
    </row>
    <row r="34" spans="1:32" x14ac:dyDescent="0.25">
      <c r="A34" s="31">
        <v>1</v>
      </c>
      <c r="B34" s="32">
        <v>5</v>
      </c>
      <c r="C34" s="162"/>
      <c r="D34" s="32"/>
      <c r="E34" s="160" t="s">
        <v>69</v>
      </c>
      <c r="F34" s="161">
        <f>F35+F39+F42+F49</f>
        <v>148276</v>
      </c>
      <c r="G34" s="161">
        <f>G35+G39+G42+G49</f>
        <v>186195.6</v>
      </c>
      <c r="H34" s="161">
        <f>H35+H39+H42+H49</f>
        <v>184511.5</v>
      </c>
      <c r="I34" s="161">
        <f>I35+I39+I42+I49</f>
        <v>130516.70000000001</v>
      </c>
      <c r="J34" s="161">
        <f>J35+J39+J42+J49</f>
        <v>146441.60000000001</v>
      </c>
      <c r="K34" s="157"/>
      <c r="L34" s="157"/>
      <c r="M34" s="157"/>
      <c r="N34" s="158"/>
      <c r="O34" s="157"/>
      <c r="P34" s="157"/>
      <c r="Q34" s="157"/>
      <c r="R34" s="157"/>
      <c r="S34" s="29"/>
      <c r="T34" s="30"/>
      <c r="U34" s="30"/>
      <c r="V34" s="30"/>
      <c r="W34" s="30"/>
      <c r="X34" s="30"/>
      <c r="Y34" s="30"/>
      <c r="Z34" s="30"/>
      <c r="AA34" s="30"/>
      <c r="AB34" s="30"/>
      <c r="AC34" s="30"/>
      <c r="AD34" s="30"/>
      <c r="AE34" s="30"/>
      <c r="AF34" s="30"/>
    </row>
    <row r="35" spans="1:32" x14ac:dyDescent="0.25">
      <c r="A35" s="35">
        <v>1</v>
      </c>
      <c r="B35" s="36">
        <v>5</v>
      </c>
      <c r="C35" s="33">
        <v>2</v>
      </c>
      <c r="D35" s="46"/>
      <c r="E35" s="47" t="s">
        <v>70</v>
      </c>
      <c r="F35" s="41">
        <f>SUM(F36:F38)</f>
        <v>10263.6</v>
      </c>
      <c r="G35" s="41">
        <f>SUM(G36:G38)</f>
        <v>10337.5</v>
      </c>
      <c r="H35" s="41">
        <f>SUM(H36:H38)</f>
        <v>11450</v>
      </c>
      <c r="I35" s="41">
        <f>SUM(I36:I38)</f>
        <v>11661</v>
      </c>
      <c r="J35" s="41">
        <f>SUM(J36:J38)</f>
        <v>12353.5</v>
      </c>
      <c r="K35" s="157"/>
      <c r="L35" s="157"/>
      <c r="M35" s="157"/>
      <c r="N35" s="158"/>
      <c r="O35" s="157"/>
      <c r="P35" s="157"/>
      <c r="Q35" s="157"/>
      <c r="R35" s="157"/>
      <c r="S35" s="29"/>
      <c r="T35" s="30"/>
      <c r="U35" s="30"/>
      <c r="V35" s="30"/>
      <c r="W35" s="30"/>
      <c r="X35" s="30"/>
      <c r="Y35" s="30"/>
      <c r="Z35" s="30"/>
      <c r="AA35" s="30"/>
      <c r="AB35" s="30"/>
      <c r="AC35" s="30"/>
      <c r="AD35" s="30"/>
      <c r="AE35" s="30"/>
      <c r="AF35" s="30"/>
    </row>
    <row r="36" spans="1:32" ht="22.5" hidden="1" customHeight="1" x14ac:dyDescent="0.25">
      <c r="A36" s="35">
        <v>1</v>
      </c>
      <c r="B36" s="36">
        <v>5</v>
      </c>
      <c r="C36" s="33">
        <v>2</v>
      </c>
      <c r="D36" s="34">
        <v>74</v>
      </c>
      <c r="E36" s="50" t="s">
        <v>71</v>
      </c>
      <c r="F36" s="44"/>
      <c r="G36" s="44"/>
      <c r="H36" s="44"/>
      <c r="I36" s="44"/>
      <c r="J36" s="44"/>
      <c r="K36" s="157"/>
      <c r="L36" s="157"/>
      <c r="M36" s="157"/>
      <c r="N36" s="157"/>
      <c r="O36" s="157"/>
      <c r="P36" s="157"/>
      <c r="Q36" s="157"/>
      <c r="R36" s="157"/>
      <c r="T36" s="30"/>
      <c r="U36" s="30"/>
      <c r="V36" s="30"/>
      <c r="W36" s="30"/>
      <c r="X36" s="30"/>
      <c r="Y36" s="30"/>
      <c r="Z36" s="30"/>
      <c r="AA36" s="30"/>
      <c r="AB36" s="30"/>
      <c r="AC36" s="30"/>
      <c r="AD36" s="30"/>
      <c r="AE36" s="30"/>
      <c r="AF36" s="30"/>
    </row>
    <row r="37" spans="1:32" ht="33.75" hidden="1" customHeight="1" x14ac:dyDescent="0.25">
      <c r="A37" s="35">
        <v>1</v>
      </c>
      <c r="B37" s="36">
        <v>5</v>
      </c>
      <c r="C37" s="33">
        <v>2</v>
      </c>
      <c r="D37" s="34">
        <v>75</v>
      </c>
      <c r="E37" s="50" t="s">
        <v>72</v>
      </c>
      <c r="F37" s="44"/>
      <c r="G37" s="44"/>
      <c r="H37" s="44"/>
      <c r="I37" s="44"/>
      <c r="J37" s="44"/>
      <c r="K37" s="157"/>
      <c r="L37" s="157"/>
      <c r="M37" s="157"/>
      <c r="N37" s="157"/>
      <c r="O37" s="157"/>
      <c r="P37" s="157"/>
      <c r="Q37" s="157"/>
      <c r="R37" s="157"/>
      <c r="T37" s="30"/>
      <c r="U37" s="30"/>
      <c r="V37" s="30"/>
      <c r="W37" s="30"/>
      <c r="X37" s="30"/>
      <c r="Y37" s="30"/>
      <c r="Z37" s="30"/>
      <c r="AA37" s="30"/>
      <c r="AB37" s="30"/>
      <c r="AC37" s="30"/>
      <c r="AD37" s="30"/>
      <c r="AE37" s="30"/>
      <c r="AF37" s="30"/>
    </row>
    <row r="38" spans="1:32" s="104" customFormat="1" ht="22.5" x14ac:dyDescent="0.25">
      <c r="A38" s="99">
        <v>1</v>
      </c>
      <c r="B38" s="100">
        <v>5</v>
      </c>
      <c r="C38" s="101">
        <v>2</v>
      </c>
      <c r="D38" s="102">
        <v>84</v>
      </c>
      <c r="E38" s="103" t="s">
        <v>73</v>
      </c>
      <c r="F38" s="44">
        <v>10263.6</v>
      </c>
      <c r="G38" s="44">
        <v>10337.5</v>
      </c>
      <c r="H38" s="44">
        <v>11450</v>
      </c>
      <c r="I38" s="44">
        <v>11661</v>
      </c>
      <c r="J38" s="44">
        <v>12353.5</v>
      </c>
      <c r="K38" s="157"/>
      <c r="L38" s="157"/>
      <c r="M38" s="157"/>
      <c r="N38" s="157"/>
      <c r="O38" s="157"/>
      <c r="P38" s="157"/>
      <c r="Q38" s="157"/>
      <c r="R38" s="157"/>
      <c r="T38" s="30"/>
      <c r="U38" s="30"/>
      <c r="V38" s="30"/>
      <c r="W38" s="30"/>
      <c r="X38" s="30"/>
      <c r="Y38" s="30"/>
      <c r="Z38" s="30"/>
      <c r="AA38" s="30"/>
      <c r="AB38" s="30"/>
      <c r="AC38" s="30"/>
      <c r="AD38" s="30"/>
      <c r="AE38" s="30"/>
      <c r="AF38" s="30"/>
    </row>
    <row r="39" spans="1:32" x14ac:dyDescent="0.25">
      <c r="A39" s="35">
        <v>1</v>
      </c>
      <c r="B39" s="36">
        <v>5</v>
      </c>
      <c r="C39" s="46">
        <v>3</v>
      </c>
      <c r="D39" s="46" t="s">
        <v>49</v>
      </c>
      <c r="E39" s="47" t="s">
        <v>74</v>
      </c>
      <c r="F39" s="41">
        <f>SUM(F41:F41)</f>
        <v>56912.9</v>
      </c>
      <c r="G39" s="41">
        <f>SUM(G41:G41)</f>
        <v>89476.800000000003</v>
      </c>
      <c r="H39" s="41">
        <f>SUM(H41:H41)</f>
        <v>88217.1</v>
      </c>
      <c r="I39" s="41">
        <f>I40+I41</f>
        <v>84551.3</v>
      </c>
      <c r="J39" s="41">
        <f>J40+J41</f>
        <v>98733.5</v>
      </c>
      <c r="K39" s="157"/>
      <c r="L39" s="157"/>
      <c r="M39" s="157"/>
      <c r="N39" s="158"/>
      <c r="O39" s="157"/>
      <c r="P39" s="157"/>
      <c r="Q39" s="157"/>
      <c r="R39" s="157"/>
      <c r="S39" s="29"/>
      <c r="T39" s="30"/>
      <c r="U39" s="30"/>
      <c r="V39" s="30"/>
      <c r="W39" s="30"/>
      <c r="X39" s="30"/>
      <c r="Y39" s="30"/>
      <c r="Z39" s="30"/>
      <c r="AA39" s="30"/>
      <c r="AB39" s="30"/>
      <c r="AC39" s="30"/>
      <c r="AD39" s="30"/>
      <c r="AE39" s="30"/>
      <c r="AF39" s="30"/>
    </row>
    <row r="40" spans="1:32" x14ac:dyDescent="0.25">
      <c r="A40" s="35">
        <v>1</v>
      </c>
      <c r="B40" s="36">
        <v>5</v>
      </c>
      <c r="C40" s="46">
        <v>3</v>
      </c>
      <c r="D40" s="34">
        <v>10</v>
      </c>
      <c r="E40" s="50" t="s">
        <v>258</v>
      </c>
      <c r="F40" s="44">
        <v>78343.899999999994</v>
      </c>
      <c r="G40" s="44">
        <v>76034.100000000006</v>
      </c>
      <c r="H40" s="44">
        <v>27051.9</v>
      </c>
      <c r="I40" s="44">
        <v>14701.7</v>
      </c>
      <c r="J40" s="44">
        <v>27051.9</v>
      </c>
      <c r="K40" s="157"/>
      <c r="L40" s="157"/>
      <c r="M40" s="157"/>
      <c r="N40" s="158"/>
      <c r="O40" s="157"/>
      <c r="P40" s="157"/>
      <c r="Q40" s="157"/>
      <c r="R40" s="157"/>
      <c r="S40" s="29"/>
      <c r="T40" s="30"/>
      <c r="U40" s="30"/>
      <c r="V40" s="30"/>
      <c r="W40" s="30"/>
      <c r="X40" s="30"/>
      <c r="Y40" s="30"/>
      <c r="Z40" s="30"/>
      <c r="AA40" s="30"/>
      <c r="AB40" s="30"/>
      <c r="AC40" s="30"/>
      <c r="AD40" s="30"/>
      <c r="AE40" s="30"/>
      <c r="AF40" s="30"/>
    </row>
    <row r="41" spans="1:32" x14ac:dyDescent="0.25">
      <c r="A41" s="35">
        <v>1</v>
      </c>
      <c r="B41" s="36">
        <v>5</v>
      </c>
      <c r="C41" s="46">
        <v>3</v>
      </c>
      <c r="D41" s="34">
        <v>15</v>
      </c>
      <c r="E41" s="50" t="s">
        <v>75</v>
      </c>
      <c r="F41" s="44">
        <v>56912.9</v>
      </c>
      <c r="G41" s="44">
        <v>89476.800000000003</v>
      </c>
      <c r="H41" s="44">
        <v>88217.1</v>
      </c>
      <c r="I41" s="44">
        <v>69849.600000000006</v>
      </c>
      <c r="J41" s="44">
        <v>71681.600000000006</v>
      </c>
      <c r="K41" s="157"/>
      <c r="L41" s="157"/>
      <c r="M41" s="157"/>
      <c r="N41" s="157"/>
      <c r="O41" s="157"/>
      <c r="P41" s="157"/>
      <c r="Q41" s="157"/>
      <c r="R41" s="157"/>
      <c r="S41" s="29"/>
      <c r="T41" s="30"/>
      <c r="U41" s="30"/>
      <c r="V41" s="30"/>
      <c r="W41" s="30"/>
      <c r="X41" s="30"/>
      <c r="Y41" s="30"/>
      <c r="Z41" s="30"/>
      <c r="AA41" s="30"/>
      <c r="AB41" s="30"/>
      <c r="AC41" s="30"/>
      <c r="AD41" s="30"/>
      <c r="AE41" s="30"/>
      <c r="AF41" s="30"/>
    </row>
    <row r="42" spans="1:32" x14ac:dyDescent="0.25">
      <c r="A42" s="35">
        <v>1</v>
      </c>
      <c r="B42" s="36">
        <v>5</v>
      </c>
      <c r="C42" s="46">
        <v>4</v>
      </c>
      <c r="D42" s="46"/>
      <c r="E42" s="47" t="s">
        <v>32</v>
      </c>
      <c r="F42" s="41">
        <f>SUM(F43:F48)</f>
        <v>81099.5</v>
      </c>
      <c r="G42" s="41">
        <f>SUM(G43:G48)</f>
        <v>86381.3</v>
      </c>
      <c r="H42" s="41">
        <f>SUM(H43:H48)</f>
        <v>84844.4</v>
      </c>
      <c r="I42" s="41">
        <f>SUM(I43:I48)</f>
        <v>34304.400000000001</v>
      </c>
      <c r="J42" s="41">
        <f>SUM(J43:J48)</f>
        <v>35354.6</v>
      </c>
      <c r="K42" s="157"/>
      <c r="L42" s="157"/>
      <c r="M42" s="157"/>
      <c r="N42" s="157"/>
      <c r="O42" s="157"/>
      <c r="P42" s="157"/>
      <c r="Q42" s="157"/>
      <c r="R42" s="157"/>
      <c r="S42" s="29"/>
      <c r="T42" s="30"/>
      <c r="U42" s="30"/>
      <c r="V42" s="30"/>
      <c r="W42" s="30"/>
      <c r="X42" s="30"/>
      <c r="Y42" s="30"/>
      <c r="Z42" s="30"/>
      <c r="AA42" s="30"/>
      <c r="AB42" s="30"/>
      <c r="AC42" s="30"/>
      <c r="AD42" s="30"/>
      <c r="AE42" s="30"/>
      <c r="AF42" s="30"/>
    </row>
    <row r="43" spans="1:32" x14ac:dyDescent="0.25">
      <c r="A43" s="35">
        <v>1</v>
      </c>
      <c r="B43" s="36">
        <v>5</v>
      </c>
      <c r="C43" s="46">
        <v>4</v>
      </c>
      <c r="D43" s="34">
        <v>2</v>
      </c>
      <c r="E43" s="50" t="s">
        <v>76</v>
      </c>
      <c r="F43" s="44">
        <v>10554.9</v>
      </c>
      <c r="G43" s="44">
        <v>18813.8</v>
      </c>
      <c r="H43" s="44">
        <v>13069.1</v>
      </c>
      <c r="I43" s="44">
        <v>16751.5</v>
      </c>
      <c r="J43" s="44">
        <v>16973.3</v>
      </c>
      <c r="K43" s="157"/>
      <c r="L43" s="157"/>
      <c r="M43" s="157"/>
      <c r="N43" s="157"/>
      <c r="O43" s="157"/>
      <c r="P43" s="157"/>
      <c r="Q43" s="157"/>
      <c r="R43" s="157"/>
      <c r="S43" s="29"/>
      <c r="T43" s="30"/>
      <c r="U43" s="30"/>
      <c r="V43" s="30"/>
      <c r="W43" s="30"/>
      <c r="X43" s="30"/>
      <c r="Y43" s="30"/>
      <c r="Z43" s="30"/>
      <c r="AA43" s="30"/>
      <c r="AB43" s="30"/>
      <c r="AC43" s="30"/>
      <c r="AD43" s="30"/>
      <c r="AE43" s="30"/>
      <c r="AF43" s="30"/>
    </row>
    <row r="44" spans="1:32" x14ac:dyDescent="0.25">
      <c r="A44" s="35">
        <v>1</v>
      </c>
      <c r="B44" s="36">
        <v>5</v>
      </c>
      <c r="C44" s="46">
        <v>4</v>
      </c>
      <c r="D44" s="34">
        <v>4</v>
      </c>
      <c r="E44" s="50" t="s">
        <v>77</v>
      </c>
      <c r="F44" s="44">
        <v>0</v>
      </c>
      <c r="G44" s="44"/>
      <c r="H44" s="44"/>
      <c r="I44" s="44"/>
      <c r="J44" s="44"/>
      <c r="K44" s="157"/>
      <c r="L44" s="157"/>
      <c r="M44" s="157"/>
      <c r="N44" s="157"/>
      <c r="O44" s="157"/>
      <c r="P44" s="157"/>
      <c r="Q44" s="157"/>
      <c r="R44" s="157"/>
      <c r="S44" s="29"/>
      <c r="T44" s="30"/>
      <c r="U44" s="30"/>
      <c r="V44" s="30"/>
      <c r="W44" s="30"/>
      <c r="X44" s="30"/>
      <c r="Y44" s="30"/>
      <c r="Z44" s="30"/>
      <c r="AA44" s="30"/>
      <c r="AB44" s="30"/>
      <c r="AC44" s="30"/>
      <c r="AD44" s="30"/>
      <c r="AE44" s="30"/>
      <c r="AF44" s="30"/>
    </row>
    <row r="45" spans="1:32" ht="67.5" hidden="1" customHeight="1" x14ac:dyDescent="0.25">
      <c r="A45" s="35">
        <v>1</v>
      </c>
      <c r="B45" s="36">
        <v>5</v>
      </c>
      <c r="C45" s="46">
        <v>4</v>
      </c>
      <c r="D45" s="34">
        <v>25</v>
      </c>
      <c r="E45" s="50" t="s">
        <v>78</v>
      </c>
      <c r="F45" s="44"/>
      <c r="G45" s="44"/>
      <c r="H45" s="44"/>
      <c r="I45" s="44"/>
      <c r="J45" s="44"/>
      <c r="K45" s="157"/>
      <c r="L45" s="157"/>
      <c r="M45" s="157"/>
      <c r="N45" s="157"/>
      <c r="O45" s="157"/>
      <c r="P45" s="157"/>
      <c r="Q45" s="157"/>
      <c r="R45" s="157"/>
      <c r="S45" s="29"/>
      <c r="T45" s="30"/>
      <c r="U45" s="30"/>
      <c r="V45" s="30"/>
      <c r="W45" s="30"/>
      <c r="X45" s="30"/>
      <c r="Y45" s="30"/>
      <c r="Z45" s="30"/>
      <c r="AA45" s="30"/>
      <c r="AB45" s="30"/>
      <c r="AC45" s="30"/>
      <c r="AD45" s="30"/>
      <c r="AE45" s="30"/>
      <c r="AF45" s="30"/>
    </row>
    <row r="46" spans="1:32" x14ac:dyDescent="0.25">
      <c r="A46" s="35">
        <v>1</v>
      </c>
      <c r="B46" s="36">
        <v>5</v>
      </c>
      <c r="C46" s="46">
        <v>4</v>
      </c>
      <c r="D46" s="34">
        <v>29</v>
      </c>
      <c r="E46" s="50" t="s">
        <v>79</v>
      </c>
      <c r="F46" s="44">
        <v>1003.4</v>
      </c>
      <c r="G46" s="44">
        <v>827.7</v>
      </c>
      <c r="H46" s="44">
        <v>1260.4000000000001</v>
      </c>
      <c r="I46" s="44">
        <v>1115</v>
      </c>
      <c r="J46" s="44">
        <v>1381.6</v>
      </c>
      <c r="K46" s="157"/>
      <c r="L46" s="157"/>
      <c r="M46" s="157"/>
      <c r="N46" s="157"/>
      <c r="O46" s="157"/>
      <c r="P46" s="157"/>
      <c r="Q46" s="157"/>
      <c r="R46" s="157"/>
      <c r="T46" s="30"/>
      <c r="U46" s="30"/>
      <c r="V46" s="30"/>
      <c r="W46" s="30"/>
      <c r="X46" s="30"/>
      <c r="Y46" s="30"/>
      <c r="Z46" s="30"/>
      <c r="AA46" s="30"/>
      <c r="AB46" s="30"/>
      <c r="AC46" s="30"/>
      <c r="AD46" s="30"/>
      <c r="AE46" s="30"/>
      <c r="AF46" s="30"/>
    </row>
    <row r="47" spans="1:32" ht="56.25" x14ac:dyDescent="0.25">
      <c r="A47" s="35">
        <v>1</v>
      </c>
      <c r="B47" s="36">
        <v>5</v>
      </c>
      <c r="C47" s="46">
        <v>4</v>
      </c>
      <c r="D47" s="34">
        <v>30</v>
      </c>
      <c r="E47" s="50" t="s">
        <v>33</v>
      </c>
      <c r="F47" s="44">
        <v>11131.8</v>
      </c>
      <c r="G47" s="44">
        <v>9811</v>
      </c>
      <c r="H47" s="44">
        <v>7437.9</v>
      </c>
      <c r="I47" s="44">
        <v>8741</v>
      </c>
      <c r="J47" s="44">
        <v>9302.7000000000007</v>
      </c>
      <c r="K47" s="157"/>
      <c r="L47" s="157"/>
      <c r="M47" s="157"/>
      <c r="N47" s="157"/>
      <c r="O47" s="157"/>
      <c r="P47" s="157"/>
      <c r="Q47" s="157"/>
      <c r="R47" s="157"/>
      <c r="T47" s="30"/>
      <c r="U47" s="30"/>
      <c r="V47" s="30"/>
      <c r="W47" s="30"/>
      <c r="X47" s="30"/>
      <c r="Y47" s="30"/>
      <c r="Z47" s="30"/>
      <c r="AA47" s="30"/>
      <c r="AB47" s="30"/>
      <c r="AC47" s="30"/>
      <c r="AD47" s="30"/>
      <c r="AE47" s="30"/>
      <c r="AF47" s="30"/>
    </row>
    <row r="48" spans="1:32" x14ac:dyDescent="0.25">
      <c r="A48" s="35">
        <v>1</v>
      </c>
      <c r="B48" s="36">
        <v>5</v>
      </c>
      <c r="C48" s="46">
        <v>4</v>
      </c>
      <c r="D48" s="34">
        <v>34</v>
      </c>
      <c r="E48" s="50" t="s">
        <v>80</v>
      </c>
      <c r="F48" s="44">
        <v>58409.4</v>
      </c>
      <c r="G48" s="44">
        <v>56928.800000000003</v>
      </c>
      <c r="H48" s="44">
        <v>63077</v>
      </c>
      <c r="I48" s="44">
        <v>7696.9</v>
      </c>
      <c r="J48" s="44">
        <v>7697</v>
      </c>
      <c r="K48" s="157"/>
      <c r="L48" s="157"/>
      <c r="M48" s="157"/>
      <c r="N48" s="157"/>
      <c r="O48" s="157"/>
      <c r="P48" s="157"/>
      <c r="Q48" s="157"/>
      <c r="R48" s="157"/>
      <c r="T48" s="30"/>
      <c r="U48" s="30"/>
      <c r="V48" s="30"/>
      <c r="W48" s="30"/>
      <c r="X48" s="30"/>
      <c r="Y48" s="30"/>
      <c r="Z48" s="30"/>
      <c r="AA48" s="30"/>
      <c r="AB48" s="30"/>
      <c r="AC48" s="30"/>
      <c r="AD48" s="30"/>
      <c r="AE48" s="30"/>
      <c r="AF48" s="30"/>
    </row>
    <row r="49" spans="1:32" x14ac:dyDescent="0.25">
      <c r="A49" s="35">
        <v>1</v>
      </c>
      <c r="B49" s="36">
        <v>5</v>
      </c>
      <c r="C49" s="46">
        <v>5</v>
      </c>
      <c r="D49" s="46"/>
      <c r="E49" s="47" t="s">
        <v>81</v>
      </c>
      <c r="F49" s="41">
        <f>F50</f>
        <v>0</v>
      </c>
      <c r="G49" s="41">
        <f>G50</f>
        <v>0</v>
      </c>
      <c r="H49" s="41">
        <f>H50</f>
        <v>0</v>
      </c>
      <c r="I49" s="41">
        <f>I50</f>
        <v>0</v>
      </c>
      <c r="J49" s="41">
        <f>J50</f>
        <v>0</v>
      </c>
      <c r="K49" s="157"/>
      <c r="L49" s="157"/>
      <c r="M49" s="157"/>
      <c r="N49" s="158"/>
      <c r="O49" s="157"/>
      <c r="P49" s="157"/>
      <c r="Q49" s="157"/>
      <c r="R49" s="157"/>
      <c r="S49" s="29"/>
      <c r="T49" s="30"/>
      <c r="U49" s="30"/>
      <c r="V49" s="30"/>
      <c r="W49" s="30"/>
      <c r="X49" s="30"/>
      <c r="Y49" s="30"/>
      <c r="Z49" s="30"/>
      <c r="AA49" s="30"/>
      <c r="AB49" s="30"/>
      <c r="AC49" s="30"/>
      <c r="AD49" s="30"/>
      <c r="AE49" s="30"/>
      <c r="AF49" s="30"/>
    </row>
    <row r="50" spans="1:32" x14ac:dyDescent="0.25">
      <c r="A50" s="35">
        <v>1</v>
      </c>
      <c r="B50" s="36">
        <v>5</v>
      </c>
      <c r="C50" s="46">
        <v>5</v>
      </c>
      <c r="D50" s="34">
        <v>2</v>
      </c>
      <c r="E50" s="50" t="s">
        <v>82</v>
      </c>
      <c r="F50" s="44"/>
      <c r="G50" s="44"/>
      <c r="H50" s="44"/>
      <c r="I50" s="44">
        <v>0</v>
      </c>
      <c r="J50" s="44"/>
      <c r="K50" s="157"/>
      <c r="L50" s="157"/>
      <c r="M50" s="157"/>
      <c r="N50" s="157"/>
      <c r="O50" s="157"/>
      <c r="P50" s="157"/>
      <c r="Q50" s="157"/>
      <c r="R50" s="157"/>
      <c r="S50" s="29"/>
      <c r="T50" s="30"/>
      <c r="U50" s="30"/>
      <c r="V50" s="30"/>
      <c r="W50" s="30"/>
      <c r="X50" s="30"/>
      <c r="Y50" s="30"/>
      <c r="Z50" s="30"/>
      <c r="AA50" s="30"/>
      <c r="AB50" s="30"/>
      <c r="AC50" s="30"/>
      <c r="AD50" s="30"/>
      <c r="AE50" s="30"/>
      <c r="AF50" s="30"/>
    </row>
    <row r="51" spans="1:32" x14ac:dyDescent="0.25">
      <c r="A51" s="31">
        <v>1</v>
      </c>
      <c r="B51" s="32">
        <v>7</v>
      </c>
      <c r="C51" s="32"/>
      <c r="D51" s="32"/>
      <c r="E51" s="160" t="s">
        <v>83</v>
      </c>
      <c r="F51" s="161">
        <f t="shared" ref="F51:J52" si="0">F52</f>
        <v>3.5</v>
      </c>
      <c r="G51" s="161">
        <f t="shared" si="0"/>
        <v>33.4</v>
      </c>
      <c r="H51" s="161">
        <f t="shared" si="0"/>
        <v>0</v>
      </c>
      <c r="I51" s="161">
        <f t="shared" si="0"/>
        <v>0</v>
      </c>
      <c r="J51" s="161">
        <f t="shared" si="0"/>
        <v>30.2</v>
      </c>
      <c r="K51" s="157"/>
      <c r="L51" s="157"/>
      <c r="M51" s="157"/>
      <c r="N51" s="158"/>
      <c r="O51" s="157"/>
      <c r="P51" s="157"/>
      <c r="Q51" s="157"/>
      <c r="R51" s="157"/>
      <c r="S51" s="29"/>
      <c r="T51" s="30"/>
      <c r="U51" s="30"/>
      <c r="V51" s="30"/>
      <c r="W51" s="30"/>
      <c r="X51" s="30"/>
      <c r="Y51" s="30"/>
      <c r="Z51" s="30"/>
      <c r="AA51" s="30"/>
      <c r="AB51" s="30"/>
      <c r="AC51" s="30"/>
      <c r="AD51" s="30"/>
      <c r="AE51" s="30"/>
      <c r="AF51" s="30"/>
    </row>
    <row r="52" spans="1:32" x14ac:dyDescent="0.25">
      <c r="A52" s="35">
        <v>1</v>
      </c>
      <c r="B52" s="36">
        <v>7</v>
      </c>
      <c r="C52" s="46">
        <v>1</v>
      </c>
      <c r="D52" s="46"/>
      <c r="E52" s="47" t="s">
        <v>83</v>
      </c>
      <c r="F52" s="41">
        <f t="shared" si="0"/>
        <v>3.5</v>
      </c>
      <c r="G52" s="41">
        <f t="shared" si="0"/>
        <v>33.4</v>
      </c>
      <c r="H52" s="41">
        <f t="shared" si="0"/>
        <v>0</v>
      </c>
      <c r="I52" s="41">
        <f t="shared" si="0"/>
        <v>0</v>
      </c>
      <c r="J52" s="41">
        <f t="shared" si="0"/>
        <v>30.2</v>
      </c>
      <c r="K52" s="157"/>
      <c r="L52" s="157"/>
      <c r="M52" s="157"/>
      <c r="N52" s="158"/>
      <c r="O52" s="157"/>
      <c r="P52" s="157"/>
      <c r="Q52" s="157"/>
      <c r="R52" s="157"/>
      <c r="S52" s="29"/>
      <c r="T52" s="30"/>
      <c r="U52" s="30"/>
      <c r="V52" s="30"/>
      <c r="W52" s="30"/>
      <c r="X52" s="30"/>
      <c r="Y52" s="30"/>
      <c r="Z52" s="30"/>
      <c r="AA52" s="30"/>
      <c r="AB52" s="30"/>
      <c r="AC52" s="30"/>
      <c r="AD52" s="30"/>
      <c r="AE52" s="30"/>
      <c r="AF52" s="30"/>
    </row>
    <row r="53" spans="1:32" x14ac:dyDescent="0.25">
      <c r="A53" s="35">
        <v>1</v>
      </c>
      <c r="B53" s="36">
        <v>7</v>
      </c>
      <c r="C53" s="46">
        <v>1</v>
      </c>
      <c r="D53" s="34">
        <v>10</v>
      </c>
      <c r="E53" s="50" t="s">
        <v>84</v>
      </c>
      <c r="F53" s="44">
        <v>3.5</v>
      </c>
      <c r="G53" s="44">
        <v>33.4</v>
      </c>
      <c r="H53" s="44"/>
      <c r="I53" s="44"/>
      <c r="J53" s="44">
        <v>30.2</v>
      </c>
      <c r="K53" s="157"/>
      <c r="L53" s="157"/>
      <c r="M53" s="157"/>
      <c r="N53" s="157"/>
      <c r="O53" s="157"/>
      <c r="P53" s="157"/>
      <c r="Q53" s="157"/>
      <c r="R53" s="157"/>
      <c r="S53" s="29"/>
      <c r="T53" s="30"/>
      <c r="U53" s="30"/>
      <c r="V53" s="30"/>
      <c r="W53" s="30"/>
      <c r="X53" s="30"/>
      <c r="Y53" s="30"/>
      <c r="Z53" s="30"/>
      <c r="AA53" s="30"/>
      <c r="AB53" s="30"/>
      <c r="AC53" s="30"/>
      <c r="AD53" s="30"/>
      <c r="AE53" s="30"/>
      <c r="AF53" s="30"/>
    </row>
    <row r="54" spans="1:32" ht="31.5" x14ac:dyDescent="0.25">
      <c r="A54" s="31">
        <v>1</v>
      </c>
      <c r="B54" s="32">
        <v>8</v>
      </c>
      <c r="C54" s="32"/>
      <c r="D54" s="32"/>
      <c r="E54" s="160" t="s">
        <v>85</v>
      </c>
      <c r="F54" s="161">
        <f>F55</f>
        <v>74035.8</v>
      </c>
      <c r="G54" s="161">
        <f>G55</f>
        <v>78613.5</v>
      </c>
      <c r="H54" s="161">
        <f>H55</f>
        <v>84617.600000000006</v>
      </c>
      <c r="I54" s="161">
        <f>I55</f>
        <v>76465</v>
      </c>
      <c r="J54" s="161">
        <f>J55</f>
        <v>78183.199999999997</v>
      </c>
      <c r="K54" s="157"/>
      <c r="L54" s="157"/>
      <c r="M54" s="157"/>
      <c r="N54" s="158"/>
      <c r="O54" s="157"/>
      <c r="P54" s="157"/>
      <c r="Q54" s="157"/>
      <c r="R54" s="157"/>
      <c r="S54" s="29"/>
      <c r="T54" s="30"/>
      <c r="U54" s="30"/>
      <c r="V54" s="30"/>
      <c r="W54" s="30"/>
      <c r="X54" s="30"/>
      <c r="Y54" s="30"/>
      <c r="Z54" s="30"/>
      <c r="AA54" s="30"/>
      <c r="AB54" s="30"/>
      <c r="AC54" s="30"/>
      <c r="AD54" s="30"/>
      <c r="AE54" s="30"/>
      <c r="AF54" s="30"/>
    </row>
    <row r="55" spans="1:32" x14ac:dyDescent="0.25">
      <c r="A55" s="35">
        <v>1</v>
      </c>
      <c r="B55" s="36">
        <v>8</v>
      </c>
      <c r="C55" s="46">
        <v>1</v>
      </c>
      <c r="D55" s="46"/>
      <c r="E55" s="47" t="s">
        <v>86</v>
      </c>
      <c r="F55" s="41">
        <f>SUM(F56:F56)</f>
        <v>74035.8</v>
      </c>
      <c r="G55" s="41">
        <f>SUM(G56:G56)</f>
        <v>78613.5</v>
      </c>
      <c r="H55" s="41">
        <f>SUM(H56:H56)</f>
        <v>84617.600000000006</v>
      </c>
      <c r="I55" s="41">
        <f>SUM(I56:I56)</f>
        <v>76465</v>
      </c>
      <c r="J55" s="41">
        <f>SUM(J56:J56)</f>
        <v>78183.199999999997</v>
      </c>
      <c r="K55" s="157"/>
      <c r="L55" s="157"/>
      <c r="M55" s="157"/>
      <c r="N55" s="157"/>
      <c r="O55" s="157"/>
      <c r="P55" s="157"/>
      <c r="Q55" s="157"/>
      <c r="R55" s="157"/>
      <c r="S55" s="29"/>
      <c r="T55" s="30"/>
      <c r="U55" s="30"/>
      <c r="V55" s="30"/>
      <c r="W55" s="30"/>
      <c r="X55" s="30"/>
      <c r="Y55" s="30"/>
      <c r="Z55" s="30"/>
      <c r="AA55" s="30"/>
      <c r="AB55" s="30"/>
      <c r="AC55" s="30"/>
      <c r="AD55" s="30"/>
      <c r="AE55" s="30"/>
      <c r="AF55" s="30"/>
    </row>
    <row r="56" spans="1:32" ht="13.5" customHeight="1" x14ac:dyDescent="0.25">
      <c r="A56" s="35">
        <v>1</v>
      </c>
      <c r="B56" s="36">
        <v>8</v>
      </c>
      <c r="C56" s="46">
        <v>1</v>
      </c>
      <c r="D56" s="34">
        <v>26</v>
      </c>
      <c r="E56" s="50" t="s">
        <v>87</v>
      </c>
      <c r="F56" s="44">
        <v>74035.8</v>
      </c>
      <c r="G56" s="44">
        <v>78613.5</v>
      </c>
      <c r="H56" s="44">
        <v>84617.600000000006</v>
      </c>
      <c r="I56" s="44">
        <v>76465</v>
      </c>
      <c r="J56" s="44">
        <v>78183.199999999997</v>
      </c>
      <c r="K56" s="157"/>
      <c r="L56" s="157"/>
      <c r="M56" s="157"/>
      <c r="N56" s="157"/>
      <c r="O56" s="157"/>
      <c r="P56" s="157"/>
      <c r="Q56" s="157"/>
      <c r="R56" s="157"/>
      <c r="S56" s="29"/>
      <c r="T56" s="30"/>
      <c r="U56" s="30"/>
      <c r="V56" s="30"/>
      <c r="W56" s="30"/>
      <c r="X56" s="30"/>
      <c r="Y56" s="30"/>
      <c r="Z56" s="30"/>
      <c r="AA56" s="30"/>
      <c r="AB56" s="30"/>
      <c r="AC56" s="30"/>
      <c r="AD56" s="30"/>
      <c r="AE56" s="30"/>
      <c r="AF56" s="30"/>
    </row>
    <row r="57" spans="1:32" x14ac:dyDescent="0.25">
      <c r="A57" s="105">
        <v>2</v>
      </c>
      <c r="B57" s="105"/>
      <c r="C57" s="54"/>
      <c r="D57" s="55"/>
      <c r="E57" s="27" t="s">
        <v>34</v>
      </c>
      <c r="F57" s="28">
        <f>F58+F72+F75+F78+F85+F90</f>
        <v>561355.99999999988</v>
      </c>
      <c r="G57" s="28">
        <f>G58+G72+G75+G78+G85+G90</f>
        <v>-78075.449999999983</v>
      </c>
      <c r="H57" s="28">
        <f>H58+H72+H75+H78+H85+H90</f>
        <v>53269.600000000006</v>
      </c>
      <c r="I57" s="28">
        <f>I58+I72+I75+I78+I85+I90</f>
        <v>411161.7</v>
      </c>
      <c r="J57" s="28">
        <f>J58+J72+J75+J78+J85+J90</f>
        <v>411946.40000000008</v>
      </c>
      <c r="K57" s="155"/>
      <c r="L57" s="155"/>
      <c r="M57" s="155"/>
      <c r="N57" s="156"/>
      <c r="O57" s="155"/>
      <c r="P57" s="155"/>
      <c r="Q57" s="155"/>
      <c r="R57" s="155"/>
      <c r="S57" s="29"/>
      <c r="T57" s="30"/>
      <c r="U57" s="30"/>
      <c r="V57" s="30"/>
      <c r="W57" s="30"/>
      <c r="X57" s="30"/>
      <c r="Y57" s="30"/>
      <c r="Z57" s="30"/>
      <c r="AA57" s="30"/>
      <c r="AB57" s="30"/>
      <c r="AC57" s="30"/>
      <c r="AD57" s="30"/>
      <c r="AE57" s="30"/>
      <c r="AF57" s="30"/>
    </row>
    <row r="58" spans="1:32" x14ac:dyDescent="0.25">
      <c r="A58" s="31">
        <v>2</v>
      </c>
      <c r="B58" s="32">
        <v>1</v>
      </c>
      <c r="C58" s="32"/>
      <c r="D58" s="32"/>
      <c r="E58" s="160" t="s">
        <v>35</v>
      </c>
      <c r="F58" s="161">
        <f>F59+F61+F65+F69</f>
        <v>7582.2</v>
      </c>
      <c r="G58" s="161">
        <f>G59+G61+G65+G69</f>
        <v>6933.0500000000011</v>
      </c>
      <c r="H58" s="161">
        <f>H59+H61+H65+H69</f>
        <v>10187.500000000002</v>
      </c>
      <c r="I58" s="161">
        <f>I59+I61+I65+I69</f>
        <v>378050.3</v>
      </c>
      <c r="J58" s="161">
        <f>J59+J61+J65+J69</f>
        <v>378588.4</v>
      </c>
      <c r="K58" s="157"/>
      <c r="L58" s="157"/>
      <c r="M58" s="157"/>
      <c r="N58" s="157"/>
      <c r="O58" s="157"/>
      <c r="P58" s="157"/>
      <c r="Q58" s="157"/>
      <c r="R58" s="157"/>
      <c r="S58" s="29"/>
      <c r="T58" s="30"/>
      <c r="U58" s="30"/>
      <c r="V58" s="30"/>
      <c r="W58" s="30"/>
      <c r="X58" s="30"/>
      <c r="Y58" s="30"/>
      <c r="Z58" s="30"/>
      <c r="AA58" s="30"/>
      <c r="AB58" s="30"/>
      <c r="AC58" s="30"/>
      <c r="AD58" s="30"/>
      <c r="AE58" s="30"/>
      <c r="AF58" s="30"/>
    </row>
    <row r="59" spans="1:32" x14ac:dyDescent="0.25">
      <c r="A59" s="35">
        <v>2</v>
      </c>
      <c r="B59" s="36">
        <v>1</v>
      </c>
      <c r="C59" s="46">
        <v>1</v>
      </c>
      <c r="D59" s="166"/>
      <c r="E59" s="167" t="s">
        <v>36</v>
      </c>
      <c r="F59" s="168">
        <f>F60</f>
        <v>4.3499999999999996</v>
      </c>
      <c r="G59" s="168">
        <f>G60</f>
        <v>0</v>
      </c>
      <c r="H59" s="168">
        <f>H60</f>
        <v>31.1</v>
      </c>
      <c r="I59" s="168">
        <f>I60</f>
        <v>0</v>
      </c>
      <c r="J59" s="168">
        <f>J60</f>
        <v>0</v>
      </c>
      <c r="K59" s="157"/>
      <c r="L59" s="157"/>
      <c r="M59" s="157"/>
      <c r="N59" s="157"/>
      <c r="O59" s="157"/>
      <c r="P59" s="157"/>
      <c r="Q59" s="157"/>
      <c r="R59" s="157"/>
      <c r="S59" s="29"/>
      <c r="T59" s="30"/>
      <c r="U59" s="30"/>
      <c r="V59" s="30"/>
      <c r="W59" s="30"/>
      <c r="X59" s="30"/>
      <c r="Y59" s="30"/>
      <c r="Z59" s="30"/>
      <c r="AA59" s="30"/>
      <c r="AB59" s="30"/>
      <c r="AC59" s="30"/>
      <c r="AD59" s="30"/>
      <c r="AE59" s="30"/>
      <c r="AF59" s="30"/>
    </row>
    <row r="60" spans="1:32" x14ac:dyDescent="0.25">
      <c r="A60" s="35">
        <v>2</v>
      </c>
      <c r="B60" s="36">
        <v>1</v>
      </c>
      <c r="C60" s="46">
        <v>1</v>
      </c>
      <c r="D60" s="34">
        <v>2</v>
      </c>
      <c r="E60" s="50" t="s">
        <v>37</v>
      </c>
      <c r="F60" s="44">
        <v>4.3499999999999996</v>
      </c>
      <c r="G60" s="44"/>
      <c r="H60" s="44">
        <v>31.1</v>
      </c>
      <c r="I60" s="44"/>
      <c r="J60" s="44"/>
      <c r="K60" s="157"/>
      <c r="L60" s="157"/>
      <c r="M60" s="157"/>
      <c r="N60" s="157"/>
      <c r="O60" s="157"/>
      <c r="P60" s="157"/>
      <c r="Q60" s="157"/>
      <c r="R60" s="157"/>
      <c r="S60" s="29"/>
      <c r="T60" s="30"/>
      <c r="U60" s="30"/>
      <c r="V60" s="30"/>
      <c r="W60" s="30"/>
      <c r="X60" s="30"/>
      <c r="Y60" s="30"/>
      <c r="Z60" s="30"/>
      <c r="AA60" s="30"/>
      <c r="AB60" s="30"/>
      <c r="AC60" s="30"/>
      <c r="AD60" s="30"/>
      <c r="AE60" s="30"/>
      <c r="AF60" s="30"/>
    </row>
    <row r="61" spans="1:32" x14ac:dyDescent="0.25">
      <c r="A61" s="35">
        <v>2</v>
      </c>
      <c r="B61" s="36">
        <v>1</v>
      </c>
      <c r="C61" s="46">
        <v>5</v>
      </c>
      <c r="D61" s="46"/>
      <c r="E61" s="47" t="s">
        <v>91</v>
      </c>
      <c r="F61" s="41">
        <f>SUM(F62:F64)</f>
        <v>5146.6499999999996</v>
      </c>
      <c r="G61" s="41">
        <f>SUM(G62:G64)</f>
        <v>6823.85</v>
      </c>
      <c r="H61" s="41">
        <f>SUM(H62:H64)</f>
        <v>9886.3000000000011</v>
      </c>
      <c r="I61" s="41">
        <f>SUM(I62:I64)</f>
        <v>15054.3</v>
      </c>
      <c r="J61" s="41">
        <f>SUM(J62:J64)</f>
        <v>15529.3</v>
      </c>
      <c r="K61" s="157"/>
      <c r="L61" s="157"/>
      <c r="M61" s="157"/>
      <c r="N61" s="157"/>
      <c r="O61" s="157"/>
      <c r="P61" s="157"/>
      <c r="Q61" s="157"/>
      <c r="R61" s="157"/>
      <c r="S61" s="29"/>
      <c r="T61" s="30"/>
      <c r="U61" s="30"/>
      <c r="V61" s="30"/>
      <c r="W61" s="30"/>
      <c r="X61" s="30"/>
      <c r="Y61" s="30"/>
      <c r="Z61" s="30"/>
      <c r="AA61" s="30"/>
      <c r="AB61" s="30"/>
      <c r="AC61" s="30"/>
      <c r="AD61" s="30"/>
      <c r="AE61" s="30"/>
      <c r="AF61" s="30"/>
    </row>
    <row r="62" spans="1:32" ht="45" x14ac:dyDescent="0.25">
      <c r="A62" s="35">
        <v>2</v>
      </c>
      <c r="B62" s="36">
        <v>1</v>
      </c>
      <c r="C62" s="46">
        <v>5</v>
      </c>
      <c r="D62" s="34">
        <v>8</v>
      </c>
      <c r="E62" s="50" t="s">
        <v>92</v>
      </c>
      <c r="F62" s="44">
        <v>146.65</v>
      </c>
      <c r="G62" s="44">
        <v>157.55000000000001</v>
      </c>
      <c r="H62" s="44">
        <v>734.2</v>
      </c>
      <c r="I62" s="44">
        <v>138.30000000000001</v>
      </c>
      <c r="J62" s="44">
        <v>139.1</v>
      </c>
      <c r="K62" s="157"/>
      <c r="L62" s="157"/>
      <c r="M62" s="157"/>
      <c r="N62" s="157"/>
      <c r="O62" s="157"/>
      <c r="P62" s="157"/>
      <c r="Q62" s="157"/>
      <c r="R62" s="157"/>
      <c r="S62" s="29"/>
      <c r="T62" s="30"/>
      <c r="U62" s="30"/>
      <c r="V62" s="30"/>
      <c r="W62" s="30"/>
      <c r="X62" s="30"/>
      <c r="Y62" s="30"/>
      <c r="Z62" s="30"/>
      <c r="AA62" s="30"/>
      <c r="AB62" s="30"/>
      <c r="AC62" s="30"/>
      <c r="AD62" s="30"/>
      <c r="AE62" s="30"/>
      <c r="AF62" s="30"/>
    </row>
    <row r="63" spans="1:32" ht="45" x14ac:dyDescent="0.25">
      <c r="A63" s="35">
        <v>2</v>
      </c>
      <c r="B63" s="36">
        <v>1</v>
      </c>
      <c r="C63" s="46">
        <v>5</v>
      </c>
      <c r="D63" s="34">
        <v>9</v>
      </c>
      <c r="E63" s="50" t="s">
        <v>93</v>
      </c>
      <c r="F63" s="44">
        <v>4905.3</v>
      </c>
      <c r="G63" s="44">
        <v>6485.3</v>
      </c>
      <c r="H63" s="44">
        <v>8894.4</v>
      </c>
      <c r="I63" s="44">
        <v>14709</v>
      </c>
      <c r="J63" s="44">
        <v>15128.9</v>
      </c>
      <c r="K63" s="157"/>
      <c r="L63" s="157"/>
      <c r="M63" s="157"/>
      <c r="N63" s="157"/>
      <c r="O63" s="157"/>
      <c r="P63" s="157"/>
      <c r="Q63" s="157"/>
      <c r="R63" s="157"/>
      <c r="S63" s="29"/>
      <c r="T63" s="30"/>
      <c r="U63" s="30"/>
      <c r="V63" s="30"/>
      <c r="W63" s="30"/>
      <c r="X63" s="30"/>
      <c r="Y63" s="30"/>
      <c r="Z63" s="30"/>
      <c r="AA63" s="30"/>
      <c r="AB63" s="30"/>
      <c r="AC63" s="30"/>
      <c r="AD63" s="30"/>
      <c r="AE63" s="30"/>
      <c r="AF63" s="30"/>
    </row>
    <row r="64" spans="1:32" ht="22.5" x14ac:dyDescent="0.25">
      <c r="A64" s="35">
        <v>2</v>
      </c>
      <c r="B64" s="36">
        <v>1</v>
      </c>
      <c r="C64" s="46">
        <v>5</v>
      </c>
      <c r="D64" s="34">
        <v>10</v>
      </c>
      <c r="E64" s="50" t="s">
        <v>41</v>
      </c>
      <c r="F64" s="44">
        <v>94.7</v>
      </c>
      <c r="G64" s="44">
        <v>181</v>
      </c>
      <c r="H64" s="44">
        <v>257.7</v>
      </c>
      <c r="I64" s="44">
        <v>207</v>
      </c>
      <c r="J64" s="44">
        <v>261.3</v>
      </c>
      <c r="K64" s="157"/>
      <c r="L64" s="157"/>
      <c r="M64" s="157"/>
      <c r="N64" s="157"/>
      <c r="O64" s="157"/>
      <c r="P64" s="157"/>
      <c r="Q64" s="157"/>
      <c r="R64" s="157"/>
      <c r="S64" s="29"/>
      <c r="T64" s="30"/>
      <c r="U64" s="30"/>
      <c r="V64" s="30"/>
      <c r="W64" s="30"/>
      <c r="X64" s="30"/>
      <c r="Y64" s="30"/>
      <c r="Z64" s="30"/>
      <c r="AA64" s="30"/>
      <c r="AB64" s="30"/>
      <c r="AC64" s="30"/>
      <c r="AD64" s="30"/>
      <c r="AE64" s="30"/>
      <c r="AF64" s="30"/>
    </row>
    <row r="65" spans="1:32" x14ac:dyDescent="0.25">
      <c r="A65" s="35">
        <v>2</v>
      </c>
      <c r="B65" s="36">
        <v>1</v>
      </c>
      <c r="C65" s="46">
        <v>7</v>
      </c>
      <c r="D65" s="46"/>
      <c r="E65" s="47" t="s">
        <v>94</v>
      </c>
      <c r="F65" s="41">
        <f>SUM(F66:F68)</f>
        <v>2355.8000000000002</v>
      </c>
      <c r="G65" s="41">
        <f>SUM(G66:G68)</f>
        <v>15.35</v>
      </c>
      <c r="H65" s="41">
        <f>SUM(H66:H68)</f>
        <v>14.9</v>
      </c>
      <c r="I65" s="41">
        <f>SUM(I66:I68)</f>
        <v>647</v>
      </c>
      <c r="J65" s="41">
        <f>SUM(J66:J68)</f>
        <v>663.7</v>
      </c>
      <c r="K65" s="157"/>
      <c r="L65" s="157"/>
      <c r="M65" s="157"/>
      <c r="N65" s="157"/>
      <c r="O65" s="157"/>
      <c r="P65" s="157"/>
      <c r="Q65" s="157"/>
      <c r="R65" s="157"/>
      <c r="S65" s="29"/>
      <c r="T65" s="30"/>
      <c r="U65" s="30"/>
      <c r="V65" s="30"/>
      <c r="W65" s="30"/>
      <c r="X65" s="30"/>
      <c r="Y65" s="30"/>
      <c r="Z65" s="30"/>
      <c r="AA65" s="30"/>
      <c r="AB65" s="30"/>
      <c r="AC65" s="30"/>
      <c r="AD65" s="30"/>
      <c r="AE65" s="30"/>
      <c r="AF65" s="30"/>
    </row>
    <row r="66" spans="1:32" ht="22.5" x14ac:dyDescent="0.25">
      <c r="A66" s="35">
        <v>2</v>
      </c>
      <c r="B66" s="36">
        <v>1</v>
      </c>
      <c r="C66" s="46">
        <v>7</v>
      </c>
      <c r="D66" s="34">
        <v>6</v>
      </c>
      <c r="E66" s="50" t="s">
        <v>43</v>
      </c>
      <c r="F66" s="44">
        <v>0</v>
      </c>
      <c r="G66" s="44"/>
      <c r="H66" s="44"/>
      <c r="I66" s="44"/>
      <c r="J66" s="44"/>
      <c r="K66" s="157"/>
      <c r="L66" s="157"/>
      <c r="M66" s="157"/>
      <c r="N66" s="157"/>
      <c r="O66" s="157"/>
      <c r="P66" s="157"/>
      <c r="Q66" s="157"/>
      <c r="R66" s="157"/>
      <c r="S66" s="29"/>
      <c r="T66" s="30"/>
      <c r="U66" s="30"/>
      <c r="V66" s="30"/>
      <c r="W66" s="30"/>
      <c r="X66" s="30"/>
      <c r="Y66" s="30"/>
      <c r="Z66" s="30"/>
      <c r="AA66" s="30"/>
      <c r="AB66" s="30"/>
      <c r="AC66" s="30"/>
      <c r="AD66" s="30"/>
      <c r="AE66" s="30"/>
      <c r="AF66" s="30"/>
    </row>
    <row r="67" spans="1:32" ht="22.15" customHeight="1" x14ac:dyDescent="0.25">
      <c r="A67" s="35">
        <v>2</v>
      </c>
      <c r="B67" s="36">
        <v>1</v>
      </c>
      <c r="C67" s="46">
        <v>7</v>
      </c>
      <c r="D67" s="34">
        <v>13</v>
      </c>
      <c r="E67" s="50" t="s">
        <v>44</v>
      </c>
      <c r="F67" s="44">
        <v>15.8</v>
      </c>
      <c r="G67" s="44">
        <v>15.35</v>
      </c>
      <c r="H67" s="44">
        <v>14.9</v>
      </c>
      <c r="I67" s="44">
        <v>647</v>
      </c>
      <c r="J67" s="44">
        <v>663.7</v>
      </c>
      <c r="K67" s="157"/>
      <c r="L67" s="157"/>
      <c r="M67" s="157"/>
      <c r="N67" s="157"/>
      <c r="O67" s="157"/>
      <c r="P67" s="157"/>
      <c r="Q67" s="157"/>
      <c r="R67" s="157"/>
      <c r="S67" s="29"/>
      <c r="T67" s="30"/>
      <c r="U67" s="30"/>
      <c r="V67" s="30"/>
      <c r="W67" s="30"/>
      <c r="X67" s="30"/>
      <c r="Y67" s="30"/>
      <c r="Z67" s="30"/>
      <c r="AA67" s="30"/>
      <c r="AB67" s="30"/>
      <c r="AC67" s="30"/>
      <c r="AD67" s="30"/>
      <c r="AE67" s="30"/>
      <c r="AF67" s="30"/>
    </row>
    <row r="68" spans="1:32" ht="33.75" customHeight="1" x14ac:dyDescent="0.25">
      <c r="A68" s="35">
        <v>2</v>
      </c>
      <c r="B68" s="36">
        <v>1</v>
      </c>
      <c r="C68" s="46">
        <v>7</v>
      </c>
      <c r="D68" s="34">
        <v>19</v>
      </c>
      <c r="E68" s="50" t="s">
        <v>245</v>
      </c>
      <c r="F68" s="44">
        <v>2340</v>
      </c>
      <c r="G68" s="44"/>
      <c r="H68" s="44"/>
      <c r="I68" s="44"/>
      <c r="J68" s="44"/>
      <c r="K68" s="157"/>
      <c r="L68" s="157"/>
      <c r="M68" s="157"/>
      <c r="N68" s="157"/>
      <c r="O68" s="157"/>
      <c r="P68" s="157"/>
      <c r="Q68" s="157"/>
      <c r="R68" s="157"/>
      <c r="S68" s="29"/>
      <c r="T68" s="30"/>
      <c r="U68" s="30"/>
      <c r="V68" s="30"/>
      <c r="W68" s="30"/>
      <c r="X68" s="30"/>
      <c r="Y68" s="30"/>
      <c r="Z68" s="30"/>
      <c r="AA68" s="30"/>
      <c r="AB68" s="30"/>
      <c r="AC68" s="30"/>
      <c r="AD68" s="30"/>
      <c r="AE68" s="30"/>
      <c r="AF68" s="30"/>
    </row>
    <row r="69" spans="1:32" ht="12.6" customHeight="1" x14ac:dyDescent="0.25">
      <c r="A69" s="35">
        <v>2</v>
      </c>
      <c r="B69" s="36">
        <v>1</v>
      </c>
      <c r="C69" s="46">
        <v>9</v>
      </c>
      <c r="D69" s="46" t="s">
        <v>49</v>
      </c>
      <c r="E69" s="47" t="s">
        <v>97</v>
      </c>
      <c r="F69" s="41">
        <f>SUM(F70:F71)</f>
        <v>75.400000000000006</v>
      </c>
      <c r="G69" s="41">
        <f>SUM(G70:G71)</f>
        <v>93.85</v>
      </c>
      <c r="H69" s="41">
        <f>SUM(H70:H71)</f>
        <v>255.2</v>
      </c>
      <c r="I69" s="41">
        <f>SUM(I70:I71)</f>
        <v>362349</v>
      </c>
      <c r="J69" s="41">
        <f>SUM(J70:J71)</f>
        <v>362395.4</v>
      </c>
      <c r="K69" s="157"/>
      <c r="L69" s="157"/>
      <c r="M69" s="157"/>
      <c r="N69" s="157"/>
      <c r="O69" s="157"/>
      <c r="P69" s="157"/>
      <c r="Q69" s="157"/>
      <c r="R69" s="157"/>
      <c r="S69" s="29"/>
      <c r="T69" s="30"/>
      <c r="U69" s="30"/>
      <c r="V69" s="30"/>
      <c r="W69" s="30"/>
      <c r="X69" s="30"/>
      <c r="Y69" s="30"/>
      <c r="Z69" s="30"/>
      <c r="AA69" s="30"/>
      <c r="AB69" s="30"/>
      <c r="AC69" s="30"/>
      <c r="AD69" s="30"/>
      <c r="AE69" s="30"/>
      <c r="AF69" s="30"/>
    </row>
    <row r="70" spans="1:32" ht="45" x14ac:dyDescent="0.25">
      <c r="A70" s="35">
        <v>2</v>
      </c>
      <c r="B70" s="36">
        <v>1</v>
      </c>
      <c r="C70" s="46">
        <v>9</v>
      </c>
      <c r="D70" s="34">
        <v>7</v>
      </c>
      <c r="E70" s="50" t="s">
        <v>98</v>
      </c>
      <c r="F70" s="44">
        <v>0</v>
      </c>
      <c r="G70" s="44">
        <v>0</v>
      </c>
      <c r="H70" s="44">
        <v>0</v>
      </c>
      <c r="I70" s="44">
        <v>362133</v>
      </c>
      <c r="J70" s="44">
        <v>362133</v>
      </c>
      <c r="K70" s="157"/>
      <c r="L70" s="157"/>
      <c r="M70" s="157"/>
      <c r="N70" s="157"/>
      <c r="O70" s="157"/>
      <c r="P70" s="157"/>
      <c r="Q70" s="157"/>
      <c r="R70" s="157"/>
      <c r="S70" s="29"/>
      <c r="T70" s="30"/>
      <c r="U70" s="30"/>
      <c r="V70" s="30"/>
      <c r="W70" s="30"/>
      <c r="X70" s="30"/>
      <c r="Y70" s="30"/>
      <c r="Z70" s="30"/>
      <c r="AA70" s="30"/>
      <c r="AB70" s="30"/>
      <c r="AC70" s="30"/>
      <c r="AD70" s="30"/>
      <c r="AE70" s="30"/>
      <c r="AF70" s="30"/>
    </row>
    <row r="71" spans="1:32" x14ac:dyDescent="0.25">
      <c r="A71" s="35">
        <v>2</v>
      </c>
      <c r="B71" s="36">
        <v>1</v>
      </c>
      <c r="C71" s="46">
        <v>9</v>
      </c>
      <c r="D71" s="34">
        <v>10</v>
      </c>
      <c r="E71" s="50" t="s">
        <v>99</v>
      </c>
      <c r="F71" s="44">
        <v>75.400000000000006</v>
      </c>
      <c r="G71" s="44">
        <v>93.85</v>
      </c>
      <c r="H71" s="44">
        <v>255.2</v>
      </c>
      <c r="I71" s="44">
        <v>216</v>
      </c>
      <c r="J71" s="44">
        <v>262.39999999999998</v>
      </c>
      <c r="K71" s="157"/>
      <c r="L71" s="157"/>
      <c r="M71" s="157"/>
      <c r="N71" s="157"/>
      <c r="O71" s="157"/>
      <c r="P71" s="157"/>
      <c r="Q71" s="157"/>
      <c r="R71" s="157"/>
      <c r="S71" s="29"/>
      <c r="T71" s="30"/>
      <c r="U71" s="30"/>
      <c r="V71" s="30"/>
      <c r="W71" s="30"/>
      <c r="X71" s="30"/>
      <c r="Y71" s="30"/>
      <c r="Z71" s="30"/>
      <c r="AA71" s="30"/>
      <c r="AB71" s="30"/>
      <c r="AC71" s="30"/>
      <c r="AD71" s="30"/>
      <c r="AE71" s="30"/>
      <c r="AF71" s="30"/>
    </row>
    <row r="72" spans="1:32" ht="21" x14ac:dyDescent="0.25">
      <c r="A72" s="31">
        <v>2</v>
      </c>
      <c r="B72" s="32">
        <v>2</v>
      </c>
      <c r="C72" s="32"/>
      <c r="D72" s="32"/>
      <c r="E72" s="160" t="s">
        <v>46</v>
      </c>
      <c r="F72" s="161">
        <f t="shared" ref="F72:J73" si="1">F73</f>
        <v>0</v>
      </c>
      <c r="G72" s="161">
        <f t="shared" si="1"/>
        <v>0</v>
      </c>
      <c r="H72" s="161">
        <f t="shared" si="1"/>
        <v>0</v>
      </c>
      <c r="I72" s="161">
        <f t="shared" si="1"/>
        <v>0</v>
      </c>
      <c r="J72" s="161">
        <f t="shared" si="1"/>
        <v>0</v>
      </c>
      <c r="K72" s="157"/>
      <c r="L72" s="157"/>
      <c r="M72" s="157"/>
      <c r="N72" s="158"/>
      <c r="O72" s="157"/>
      <c r="P72" s="157"/>
      <c r="Q72" s="157"/>
      <c r="R72" s="157"/>
      <c r="S72" s="29"/>
      <c r="T72" s="30"/>
      <c r="U72" s="30"/>
      <c r="V72" s="30"/>
      <c r="W72" s="30"/>
      <c r="X72" s="30"/>
      <c r="Y72" s="30"/>
      <c r="Z72" s="30"/>
      <c r="AA72" s="30"/>
      <c r="AB72" s="30"/>
      <c r="AC72" s="30"/>
      <c r="AD72" s="30"/>
      <c r="AE72" s="30"/>
      <c r="AF72" s="30"/>
    </row>
    <row r="73" spans="1:32" ht="22.5" x14ac:dyDescent="0.25">
      <c r="A73" s="35">
        <v>2</v>
      </c>
      <c r="B73" s="36">
        <v>2</v>
      </c>
      <c r="C73" s="46">
        <v>1</v>
      </c>
      <c r="D73" s="46"/>
      <c r="E73" s="47" t="s">
        <v>46</v>
      </c>
      <c r="F73" s="41">
        <f t="shared" si="1"/>
        <v>0</v>
      </c>
      <c r="G73" s="41">
        <f t="shared" si="1"/>
        <v>0</v>
      </c>
      <c r="H73" s="41">
        <f t="shared" si="1"/>
        <v>0</v>
      </c>
      <c r="I73" s="41">
        <f t="shared" si="1"/>
        <v>0</v>
      </c>
      <c r="J73" s="41">
        <f t="shared" si="1"/>
        <v>0</v>
      </c>
      <c r="K73" s="157"/>
      <c r="L73" s="157"/>
      <c r="M73" s="157"/>
      <c r="N73" s="158"/>
      <c r="O73" s="157"/>
      <c r="P73" s="157"/>
      <c r="Q73" s="157"/>
      <c r="R73" s="157"/>
      <c r="S73" s="29"/>
      <c r="T73" s="30"/>
      <c r="U73" s="30"/>
      <c r="V73" s="30"/>
      <c r="W73" s="30"/>
      <c r="X73" s="30"/>
      <c r="Y73" s="30"/>
      <c r="Z73" s="30"/>
      <c r="AA73" s="30"/>
      <c r="AB73" s="30"/>
      <c r="AC73" s="30"/>
      <c r="AD73" s="30"/>
      <c r="AE73" s="30"/>
      <c r="AF73" s="30"/>
    </row>
    <row r="74" spans="1:32" ht="22.5" x14ac:dyDescent="0.25">
      <c r="A74" s="35">
        <v>2</v>
      </c>
      <c r="B74" s="36">
        <v>2</v>
      </c>
      <c r="C74" s="46">
        <v>1</v>
      </c>
      <c r="D74" s="34">
        <v>2</v>
      </c>
      <c r="E74" s="50" t="s">
        <v>100</v>
      </c>
      <c r="F74" s="44">
        <v>0</v>
      </c>
      <c r="G74" s="44">
        <v>0</v>
      </c>
      <c r="H74" s="44">
        <v>0</v>
      </c>
      <c r="I74" s="44"/>
      <c r="J74" s="44"/>
      <c r="K74" s="157"/>
      <c r="L74" s="157"/>
      <c r="M74" s="157"/>
      <c r="N74" s="157"/>
      <c r="O74" s="157"/>
      <c r="P74" s="157"/>
      <c r="Q74" s="157"/>
      <c r="R74" s="157"/>
      <c r="S74" s="29"/>
      <c r="T74" s="30"/>
      <c r="U74" s="30"/>
      <c r="V74" s="30"/>
      <c r="W74" s="30"/>
      <c r="X74" s="30"/>
      <c r="Y74" s="30"/>
      <c r="Z74" s="30"/>
      <c r="AA74" s="30"/>
      <c r="AB74" s="30"/>
      <c r="AC74" s="30"/>
      <c r="AD74" s="30"/>
      <c r="AE74" s="30"/>
      <c r="AF74" s="30"/>
    </row>
    <row r="75" spans="1:32" s="164" customFormat="1" ht="31.5" x14ac:dyDescent="0.25">
      <c r="A75" s="31">
        <v>2</v>
      </c>
      <c r="B75" s="32">
        <v>3</v>
      </c>
      <c r="C75" s="32"/>
      <c r="D75" s="32"/>
      <c r="E75" s="160" t="s">
        <v>48</v>
      </c>
      <c r="F75" s="161">
        <f t="shared" ref="F75:J76" si="2">F76</f>
        <v>2224.1999999999998</v>
      </c>
      <c r="G75" s="161">
        <f t="shared" si="2"/>
        <v>1696.4</v>
      </c>
      <c r="H75" s="161">
        <f t="shared" si="2"/>
        <v>1918.6</v>
      </c>
      <c r="I75" s="161">
        <f t="shared" si="2"/>
        <v>410</v>
      </c>
      <c r="J75" s="161">
        <f t="shared" si="2"/>
        <v>410.7</v>
      </c>
      <c r="K75" s="155"/>
      <c r="L75" s="155"/>
      <c r="M75" s="155"/>
      <c r="N75" s="156"/>
      <c r="O75" s="155"/>
      <c r="P75" s="155"/>
      <c r="Q75" s="155"/>
      <c r="R75" s="155"/>
      <c r="S75" s="68"/>
      <c r="T75" s="163"/>
      <c r="U75" s="163"/>
      <c r="V75" s="163"/>
      <c r="W75" s="163"/>
      <c r="X75" s="163"/>
      <c r="Y75" s="163"/>
      <c r="Z75" s="163"/>
      <c r="AA75" s="163"/>
      <c r="AB75" s="163"/>
      <c r="AC75" s="163"/>
      <c r="AD75" s="163"/>
      <c r="AE75" s="163"/>
      <c r="AF75" s="163"/>
    </row>
    <row r="76" spans="1:32" ht="22.5" x14ac:dyDescent="0.25">
      <c r="A76" s="35">
        <v>2</v>
      </c>
      <c r="B76" s="36">
        <v>3</v>
      </c>
      <c r="C76" s="46">
        <v>1</v>
      </c>
      <c r="D76" s="46" t="s">
        <v>49</v>
      </c>
      <c r="E76" s="47" t="s">
        <v>48</v>
      </c>
      <c r="F76" s="41">
        <f t="shared" si="2"/>
        <v>2224.1999999999998</v>
      </c>
      <c r="G76" s="41">
        <f t="shared" si="2"/>
        <v>1696.4</v>
      </c>
      <c r="H76" s="41">
        <f t="shared" si="2"/>
        <v>1918.6</v>
      </c>
      <c r="I76" s="41">
        <f t="shared" si="2"/>
        <v>410</v>
      </c>
      <c r="J76" s="41">
        <f t="shared" si="2"/>
        <v>410.7</v>
      </c>
      <c r="K76" s="157"/>
      <c r="L76" s="157"/>
      <c r="M76" s="157"/>
      <c r="N76" s="158"/>
      <c r="O76" s="157"/>
      <c r="P76" s="157"/>
      <c r="Q76" s="157"/>
      <c r="R76" s="157"/>
      <c r="S76" s="29"/>
      <c r="T76" s="30"/>
      <c r="U76" s="30"/>
      <c r="V76" s="30"/>
      <c r="W76" s="30"/>
      <c r="X76" s="30"/>
      <c r="Y76" s="30"/>
      <c r="Z76" s="30"/>
      <c r="AA76" s="30"/>
      <c r="AB76" s="30"/>
      <c r="AC76" s="30"/>
      <c r="AD76" s="30"/>
      <c r="AE76" s="30"/>
      <c r="AF76" s="30"/>
    </row>
    <row r="77" spans="1:32" ht="22.5" x14ac:dyDescent="0.25">
      <c r="A77" s="35">
        <v>2</v>
      </c>
      <c r="B77" s="36">
        <v>3</v>
      </c>
      <c r="C77" s="46">
        <v>1</v>
      </c>
      <c r="D77" s="34">
        <v>2</v>
      </c>
      <c r="E77" s="50" t="s">
        <v>50</v>
      </c>
      <c r="F77" s="44">
        <v>2224.1999999999998</v>
      </c>
      <c r="G77" s="44">
        <v>1696.4</v>
      </c>
      <c r="H77" s="44">
        <v>1918.6</v>
      </c>
      <c r="I77" s="44">
        <v>410</v>
      </c>
      <c r="J77" s="44">
        <v>410.7</v>
      </c>
      <c r="K77" s="157"/>
      <c r="L77" s="157"/>
      <c r="M77" s="157"/>
      <c r="N77" s="157"/>
      <c r="O77" s="157"/>
      <c r="P77" s="157"/>
      <c r="Q77" s="157"/>
      <c r="R77" s="157"/>
      <c r="S77" s="29"/>
      <c r="T77" s="30"/>
      <c r="U77" s="30"/>
      <c r="V77" s="30"/>
      <c r="W77" s="30"/>
      <c r="X77" s="30"/>
      <c r="Y77" s="30"/>
      <c r="Z77" s="30"/>
      <c r="AA77" s="30"/>
      <c r="AB77" s="30"/>
      <c r="AC77" s="30"/>
      <c r="AD77" s="30"/>
      <c r="AE77" s="30"/>
      <c r="AF77" s="30"/>
    </row>
    <row r="78" spans="1:32" s="164" customFormat="1" ht="42" x14ac:dyDescent="0.25">
      <c r="A78" s="31">
        <v>2</v>
      </c>
      <c r="B78" s="32">
        <v>4</v>
      </c>
      <c r="C78" s="32"/>
      <c r="D78" s="32"/>
      <c r="E78" s="160" t="s">
        <v>51</v>
      </c>
      <c r="F78" s="161">
        <f>F79</f>
        <v>471.8</v>
      </c>
      <c r="G78" s="161">
        <f>G79</f>
        <v>226.9</v>
      </c>
      <c r="H78" s="161">
        <f>H79</f>
        <v>1267.2</v>
      </c>
      <c r="I78" s="161">
        <f>I79</f>
        <v>305.5</v>
      </c>
      <c r="J78" s="161">
        <f>J79</f>
        <v>347.4</v>
      </c>
      <c r="K78" s="155"/>
      <c r="L78" s="155"/>
      <c r="M78" s="155"/>
      <c r="N78" s="156"/>
      <c r="O78" s="155"/>
      <c r="P78" s="155"/>
      <c r="Q78" s="155"/>
      <c r="R78" s="155"/>
      <c r="S78" s="68"/>
      <c r="T78" s="163"/>
      <c r="U78" s="163"/>
      <c r="V78" s="163"/>
      <c r="W78" s="163"/>
      <c r="X78" s="163"/>
      <c r="Y78" s="163"/>
      <c r="Z78" s="163"/>
      <c r="AA78" s="163"/>
      <c r="AB78" s="163"/>
      <c r="AC78" s="163"/>
      <c r="AD78" s="163"/>
      <c r="AE78" s="163"/>
      <c r="AF78" s="163"/>
    </row>
    <row r="79" spans="1:32" ht="45" x14ac:dyDescent="0.25">
      <c r="A79" s="35">
        <v>2</v>
      </c>
      <c r="B79" s="36">
        <v>4</v>
      </c>
      <c r="C79" s="46">
        <v>1</v>
      </c>
      <c r="D79" s="46"/>
      <c r="E79" s="47" t="s">
        <v>52</v>
      </c>
      <c r="F79" s="41">
        <f>SUM(F80:F84)</f>
        <v>471.8</v>
      </c>
      <c r="G79" s="41">
        <f>SUM(G80:G84)</f>
        <v>226.9</v>
      </c>
      <c r="H79" s="41">
        <f>SUM(H80:H84)</f>
        <v>1267.2</v>
      </c>
      <c r="I79" s="208">
        <f t="shared" ref="I79:J79" si="3">I80+I81+I82+I83</f>
        <v>305.5</v>
      </c>
      <c r="J79" s="208">
        <f t="shared" si="3"/>
        <v>347.4</v>
      </c>
      <c r="K79" s="157"/>
      <c r="L79" s="157"/>
      <c r="M79" s="157"/>
      <c r="N79" s="157"/>
      <c r="O79" s="157"/>
      <c r="P79" s="157"/>
      <c r="Q79" s="157"/>
      <c r="R79" s="157"/>
      <c r="S79" s="29"/>
      <c r="T79" s="30"/>
      <c r="U79" s="30"/>
      <c r="V79" s="30"/>
      <c r="W79" s="30"/>
      <c r="X79" s="30"/>
      <c r="Y79" s="30"/>
      <c r="Z79" s="30"/>
      <c r="AA79" s="30"/>
      <c r="AB79" s="30"/>
      <c r="AC79" s="30"/>
      <c r="AD79" s="30"/>
      <c r="AE79" s="30"/>
      <c r="AF79" s="30"/>
    </row>
    <row r="80" spans="1:32" ht="22.5" x14ac:dyDescent="0.25">
      <c r="A80" s="35">
        <v>2</v>
      </c>
      <c r="B80" s="36">
        <v>4</v>
      </c>
      <c r="C80" s="46">
        <v>1</v>
      </c>
      <c r="D80" s="34">
        <v>14</v>
      </c>
      <c r="E80" s="50" t="s">
        <v>53</v>
      </c>
      <c r="F80" s="44">
        <v>316.10000000000002</v>
      </c>
      <c r="G80" s="44">
        <v>57.5</v>
      </c>
      <c r="H80" s="44">
        <v>1177.3</v>
      </c>
      <c r="I80" s="44">
        <v>228</v>
      </c>
      <c r="J80" s="44">
        <v>269.39999999999998</v>
      </c>
      <c r="K80" s="157"/>
      <c r="L80" s="157"/>
      <c r="M80" s="157"/>
      <c r="N80" s="157"/>
      <c r="O80" s="157"/>
      <c r="P80" s="157"/>
      <c r="Q80" s="157"/>
      <c r="R80" s="157"/>
      <c r="S80" s="29"/>
      <c r="T80" s="30"/>
      <c r="U80" s="30"/>
      <c r="V80" s="30"/>
      <c r="W80" s="30"/>
      <c r="X80" s="30"/>
      <c r="Y80" s="30"/>
      <c r="Z80" s="30"/>
      <c r="AA80" s="30"/>
      <c r="AB80" s="30"/>
      <c r="AC80" s="30"/>
      <c r="AD80" s="30"/>
      <c r="AE80" s="30"/>
      <c r="AF80" s="30"/>
    </row>
    <row r="81" spans="1:32" ht="22.5" x14ac:dyDescent="0.25">
      <c r="A81" s="35">
        <v>2</v>
      </c>
      <c r="B81" s="36">
        <v>4</v>
      </c>
      <c r="C81" s="46">
        <v>1</v>
      </c>
      <c r="D81" s="34">
        <v>18</v>
      </c>
      <c r="E81" s="50" t="s">
        <v>101</v>
      </c>
      <c r="F81" s="44">
        <v>74.400000000000006</v>
      </c>
      <c r="G81" s="44">
        <v>133.6</v>
      </c>
      <c r="H81" s="44">
        <v>89.9</v>
      </c>
      <c r="I81" s="44">
        <v>77.5</v>
      </c>
      <c r="J81" s="44">
        <v>78</v>
      </c>
      <c r="K81" s="157"/>
      <c r="L81" s="157"/>
      <c r="M81" s="157"/>
      <c r="N81" s="157"/>
      <c r="O81" s="157"/>
      <c r="P81" s="157"/>
      <c r="Q81" s="157"/>
      <c r="R81" s="157"/>
      <c r="S81" s="29"/>
      <c r="T81" s="30"/>
      <c r="U81" s="30"/>
      <c r="V81" s="30"/>
      <c r="W81" s="30"/>
      <c r="X81" s="30"/>
      <c r="Y81" s="30"/>
      <c r="Z81" s="30"/>
      <c r="AA81" s="30"/>
      <c r="AB81" s="30"/>
      <c r="AC81" s="30"/>
      <c r="AD81" s="30"/>
      <c r="AE81" s="30"/>
      <c r="AF81" s="30"/>
    </row>
    <row r="82" spans="1:32" ht="45" x14ac:dyDescent="0.25">
      <c r="A82" s="35">
        <v>2</v>
      </c>
      <c r="B82" s="36">
        <v>4</v>
      </c>
      <c r="C82" s="46">
        <v>1</v>
      </c>
      <c r="D82" s="34">
        <v>54</v>
      </c>
      <c r="E82" s="50" t="s">
        <v>102</v>
      </c>
      <c r="F82" s="44">
        <v>35.799999999999997</v>
      </c>
      <c r="G82" s="44">
        <v>17.3</v>
      </c>
      <c r="H82" s="44"/>
      <c r="I82" s="44"/>
      <c r="J82" s="44"/>
      <c r="K82" s="157"/>
      <c r="L82" s="157"/>
      <c r="M82" s="157"/>
      <c r="N82" s="157"/>
      <c r="O82" s="157"/>
      <c r="P82" s="157"/>
      <c r="Q82" s="157"/>
      <c r="R82" s="157"/>
      <c r="S82" s="29"/>
      <c r="T82" s="30"/>
      <c r="U82" s="30"/>
      <c r="V82" s="30"/>
      <c r="W82" s="30"/>
      <c r="X82" s="30"/>
      <c r="Y82" s="30"/>
      <c r="Z82" s="30"/>
      <c r="AA82" s="30"/>
      <c r="AB82" s="30"/>
      <c r="AC82" s="30"/>
      <c r="AD82" s="30"/>
      <c r="AE82" s="30"/>
      <c r="AF82" s="30"/>
    </row>
    <row r="83" spans="1:32" ht="22.5" x14ac:dyDescent="0.25">
      <c r="A83" s="35">
        <v>2</v>
      </c>
      <c r="B83" s="36">
        <v>4</v>
      </c>
      <c r="C83" s="46">
        <v>1</v>
      </c>
      <c r="D83" s="34">
        <v>70</v>
      </c>
      <c r="E83" s="50" t="s">
        <v>54</v>
      </c>
      <c r="F83" s="44">
        <v>45.5</v>
      </c>
      <c r="G83" s="44">
        <v>18.5</v>
      </c>
      <c r="H83" s="44"/>
      <c r="I83" s="44"/>
      <c r="J83" s="44"/>
      <c r="K83" s="157"/>
      <c r="L83" s="157"/>
      <c r="M83" s="157"/>
      <c r="N83" s="157"/>
      <c r="O83" s="157"/>
      <c r="P83" s="157"/>
      <c r="Q83" s="157"/>
      <c r="R83" s="157"/>
      <c r="S83" s="29"/>
      <c r="T83" s="30"/>
      <c r="U83" s="30"/>
      <c r="V83" s="30"/>
      <c r="W83" s="30"/>
      <c r="X83" s="30"/>
      <c r="Y83" s="30"/>
      <c r="Z83" s="30"/>
      <c r="AA83" s="30"/>
      <c r="AB83" s="30"/>
      <c r="AC83" s="30"/>
      <c r="AD83" s="30"/>
      <c r="AE83" s="30"/>
      <c r="AF83" s="30"/>
    </row>
    <row r="84" spans="1:32" ht="33.75" hidden="1" customHeight="1" x14ac:dyDescent="0.25">
      <c r="A84" s="35">
        <v>2</v>
      </c>
      <c r="B84" s="36">
        <v>4</v>
      </c>
      <c r="C84" s="46">
        <v>1</v>
      </c>
      <c r="D84" s="34">
        <v>71</v>
      </c>
      <c r="E84" s="50" t="s">
        <v>103</v>
      </c>
      <c r="F84" s="44">
        <f>'районный бюджет'!F82</f>
        <v>0</v>
      </c>
      <c r="G84" s="44">
        <f>'районный бюджет'!G82</f>
        <v>0</v>
      </c>
      <c r="H84" s="44">
        <f>'районный бюджет'!H82</f>
        <v>0</v>
      </c>
      <c r="I84" s="44">
        <f>'[1]районный бюджет'!I82</f>
        <v>0</v>
      </c>
      <c r="J84" s="44">
        <f>'[1]районный бюджет'!J82</f>
        <v>0</v>
      </c>
      <c r="K84" s="157"/>
      <c r="L84" s="157"/>
      <c r="M84" s="157"/>
      <c r="N84" s="157"/>
      <c r="O84" s="157"/>
      <c r="P84" s="157"/>
      <c r="Q84" s="157"/>
      <c r="R84" s="157"/>
      <c r="S84" s="29"/>
      <c r="T84" s="30"/>
      <c r="U84" s="30"/>
      <c r="V84" s="30"/>
      <c r="W84" s="30"/>
      <c r="X84" s="30"/>
      <c r="Y84" s="30"/>
      <c r="Z84" s="30"/>
      <c r="AA84" s="30"/>
      <c r="AB84" s="30"/>
      <c r="AC84" s="30"/>
      <c r="AD84" s="30"/>
      <c r="AE84" s="30"/>
      <c r="AF84" s="30"/>
    </row>
    <row r="85" spans="1:32" ht="11.25" customHeight="1" x14ac:dyDescent="0.25">
      <c r="A85" s="35">
        <v>2</v>
      </c>
      <c r="B85" s="36">
        <v>5</v>
      </c>
      <c r="C85" s="36"/>
      <c r="D85" s="36"/>
      <c r="E85" s="37" t="s">
        <v>104</v>
      </c>
      <c r="F85" s="38">
        <f>F86+F88</f>
        <v>0</v>
      </c>
      <c r="G85" s="38">
        <f>G86+G88</f>
        <v>0</v>
      </c>
      <c r="H85" s="38">
        <f>H86+H88</f>
        <v>0</v>
      </c>
      <c r="I85" s="38">
        <f>I86+I88</f>
        <v>0</v>
      </c>
      <c r="J85" s="38">
        <f>J86+J88</f>
        <v>0</v>
      </c>
      <c r="K85" s="157"/>
      <c r="L85" s="157"/>
      <c r="M85" s="157"/>
      <c r="N85" s="158"/>
      <c r="O85" s="157"/>
      <c r="P85" s="157"/>
      <c r="Q85" s="157"/>
      <c r="R85" s="157"/>
      <c r="S85" s="29"/>
      <c r="T85" s="30"/>
      <c r="U85" s="30"/>
      <c r="V85" s="30"/>
      <c r="W85" s="30"/>
      <c r="X85" s="30"/>
      <c r="Y85" s="30"/>
      <c r="Z85" s="30"/>
      <c r="AA85" s="30"/>
      <c r="AB85" s="30"/>
      <c r="AC85" s="30"/>
      <c r="AD85" s="30"/>
      <c r="AE85" s="30"/>
      <c r="AF85" s="30"/>
    </row>
    <row r="86" spans="1:32" ht="11.25" customHeight="1" x14ac:dyDescent="0.25">
      <c r="A86" s="35">
        <v>2</v>
      </c>
      <c r="B86" s="36">
        <v>5</v>
      </c>
      <c r="C86" s="46">
        <v>1</v>
      </c>
      <c r="D86" s="46"/>
      <c r="E86" s="47" t="s">
        <v>105</v>
      </c>
      <c r="F86" s="41">
        <f>F87</f>
        <v>0</v>
      </c>
      <c r="G86" s="41">
        <f>G87</f>
        <v>0</v>
      </c>
      <c r="H86" s="41">
        <f>H87</f>
        <v>0</v>
      </c>
      <c r="I86" s="41">
        <f>I87</f>
        <v>0</v>
      </c>
      <c r="J86" s="41">
        <f>J87</f>
        <v>0</v>
      </c>
      <c r="K86" s="157"/>
      <c r="L86" s="157"/>
      <c r="M86" s="157"/>
      <c r="N86" s="158"/>
      <c r="O86" s="157"/>
      <c r="P86" s="157"/>
      <c r="Q86" s="157"/>
      <c r="R86" s="157"/>
      <c r="S86" s="29"/>
      <c r="T86" s="30"/>
      <c r="U86" s="30"/>
      <c r="V86" s="30"/>
      <c r="W86" s="30"/>
      <c r="X86" s="30"/>
      <c r="Y86" s="30"/>
      <c r="Z86" s="30"/>
      <c r="AA86" s="30"/>
      <c r="AB86" s="30"/>
      <c r="AC86" s="30"/>
      <c r="AD86" s="30"/>
      <c r="AE86" s="30"/>
      <c r="AF86" s="30"/>
    </row>
    <row r="87" spans="1:32" ht="11.25" customHeight="1" x14ac:dyDescent="0.25">
      <c r="A87" s="35">
        <v>2</v>
      </c>
      <c r="B87" s="36">
        <v>5</v>
      </c>
      <c r="C87" s="46">
        <v>1</v>
      </c>
      <c r="D87" s="106">
        <v>2</v>
      </c>
      <c r="E87" s="50" t="s">
        <v>106</v>
      </c>
      <c r="F87" s="44">
        <f>'районный бюджет'!F85</f>
        <v>0</v>
      </c>
      <c r="G87" s="44">
        <f>'районный бюджет'!G85</f>
        <v>0</v>
      </c>
      <c r="H87" s="44">
        <f>'районный бюджет'!H85</f>
        <v>0</v>
      </c>
      <c r="I87" s="44">
        <f>'[1]районный бюджет'!I85</f>
        <v>0</v>
      </c>
      <c r="J87" s="44">
        <f>'[1]районный бюджет'!J85</f>
        <v>0</v>
      </c>
      <c r="K87" s="157"/>
      <c r="L87" s="157"/>
      <c r="M87" s="157"/>
      <c r="N87" s="157"/>
      <c r="O87" s="157"/>
      <c r="P87" s="157"/>
      <c r="Q87" s="157"/>
      <c r="R87" s="157"/>
      <c r="S87" s="29"/>
      <c r="T87" s="30"/>
      <c r="U87" s="30"/>
      <c r="V87" s="30"/>
      <c r="W87" s="30"/>
      <c r="X87" s="30"/>
      <c r="Y87" s="30"/>
      <c r="Z87" s="30"/>
      <c r="AA87" s="30"/>
      <c r="AB87" s="30"/>
      <c r="AC87" s="30"/>
      <c r="AD87" s="30"/>
      <c r="AE87" s="30"/>
      <c r="AF87" s="30"/>
    </row>
    <row r="88" spans="1:32" ht="11.25" customHeight="1" x14ac:dyDescent="0.25">
      <c r="A88" s="35">
        <v>2</v>
      </c>
      <c r="B88" s="36">
        <v>5</v>
      </c>
      <c r="C88" s="46">
        <v>2</v>
      </c>
      <c r="D88" s="46"/>
      <c r="E88" s="47" t="s">
        <v>107</v>
      </c>
      <c r="F88" s="41">
        <f>F89</f>
        <v>0</v>
      </c>
      <c r="G88" s="41">
        <f>G89</f>
        <v>0</v>
      </c>
      <c r="H88" s="41">
        <f>H89</f>
        <v>0</v>
      </c>
      <c r="I88" s="41">
        <f>I89</f>
        <v>0</v>
      </c>
      <c r="J88" s="41">
        <f>J89</f>
        <v>0</v>
      </c>
      <c r="K88" s="157"/>
      <c r="L88" s="157"/>
      <c r="M88" s="157"/>
      <c r="N88" s="158"/>
      <c r="O88" s="157"/>
      <c r="P88" s="157"/>
      <c r="Q88" s="157"/>
      <c r="R88" s="157"/>
      <c r="S88" s="29"/>
      <c r="T88" s="30"/>
      <c r="U88" s="30"/>
      <c r="V88" s="30"/>
      <c r="W88" s="30"/>
      <c r="X88" s="30"/>
      <c r="Y88" s="30"/>
      <c r="Z88" s="30"/>
      <c r="AA88" s="30"/>
      <c r="AB88" s="30"/>
      <c r="AC88" s="30"/>
      <c r="AD88" s="30"/>
      <c r="AE88" s="30"/>
      <c r="AF88" s="30"/>
    </row>
    <row r="89" spans="1:32" ht="11.25" customHeight="1" x14ac:dyDescent="0.25">
      <c r="A89" s="35">
        <v>2</v>
      </c>
      <c r="B89" s="36">
        <v>5</v>
      </c>
      <c r="C89" s="46">
        <v>2</v>
      </c>
      <c r="D89" s="34">
        <v>2</v>
      </c>
      <c r="E89" s="50" t="s">
        <v>106</v>
      </c>
      <c r="F89" s="44">
        <f>'районный бюджет'!F87</f>
        <v>0</v>
      </c>
      <c r="G89" s="44">
        <f>'районный бюджет'!G87</f>
        <v>0</v>
      </c>
      <c r="H89" s="44">
        <f>'районный бюджет'!H87</f>
        <v>0</v>
      </c>
      <c r="I89" s="44">
        <f>'[1]районный бюджет'!I87</f>
        <v>0</v>
      </c>
      <c r="J89" s="44">
        <f>'[1]районный бюджет'!J87</f>
        <v>0</v>
      </c>
      <c r="K89" s="157"/>
      <c r="L89" s="157"/>
      <c r="M89" s="157"/>
      <c r="N89" s="157"/>
      <c r="O89" s="157"/>
      <c r="P89" s="157"/>
      <c r="Q89" s="157"/>
      <c r="R89" s="157"/>
      <c r="S89" s="29"/>
      <c r="T89" s="30"/>
      <c r="U89" s="30"/>
      <c r="V89" s="30"/>
      <c r="W89" s="30"/>
      <c r="X89" s="30"/>
      <c r="Y89" s="30"/>
      <c r="Z89" s="30"/>
      <c r="AA89" s="30"/>
      <c r="AB89" s="30"/>
      <c r="AC89" s="30"/>
      <c r="AD89" s="30"/>
      <c r="AE89" s="30"/>
      <c r="AF89" s="30"/>
    </row>
    <row r="90" spans="1:32" s="164" customFormat="1" ht="10.5" x14ac:dyDescent="0.25">
      <c r="A90" s="31">
        <v>2</v>
      </c>
      <c r="B90" s="32">
        <v>6</v>
      </c>
      <c r="C90" s="32"/>
      <c r="D90" s="32"/>
      <c r="E90" s="160" t="s">
        <v>55</v>
      </c>
      <c r="F90" s="161">
        <f>F91</f>
        <v>551077.79999999993</v>
      </c>
      <c r="G90" s="161">
        <f>G91</f>
        <v>-86931.799999999988</v>
      </c>
      <c r="H90" s="161">
        <f>H91</f>
        <v>39896.300000000003</v>
      </c>
      <c r="I90" s="161">
        <f>I91</f>
        <v>32395.9</v>
      </c>
      <c r="J90" s="161">
        <f>J91</f>
        <v>32599.9</v>
      </c>
      <c r="K90" s="155"/>
      <c r="L90" s="155"/>
      <c r="M90" s="155"/>
      <c r="N90" s="156"/>
      <c r="O90" s="155"/>
      <c r="P90" s="155"/>
      <c r="Q90" s="155"/>
      <c r="R90" s="155"/>
      <c r="S90" s="68"/>
      <c r="T90" s="163"/>
      <c r="U90" s="163"/>
      <c r="V90" s="163"/>
      <c r="W90" s="163"/>
      <c r="X90" s="163"/>
      <c r="Y90" s="163"/>
      <c r="Z90" s="163"/>
      <c r="AA90" s="163"/>
      <c r="AB90" s="163"/>
      <c r="AC90" s="163"/>
      <c r="AD90" s="163"/>
      <c r="AE90" s="163"/>
      <c r="AF90" s="163"/>
    </row>
    <row r="91" spans="1:32" x14ac:dyDescent="0.25">
      <c r="A91" s="35">
        <v>2</v>
      </c>
      <c r="B91" s="36">
        <v>6</v>
      </c>
      <c r="C91" s="46">
        <v>1</v>
      </c>
      <c r="D91" s="46"/>
      <c r="E91" s="47" t="s">
        <v>55</v>
      </c>
      <c r="F91" s="41">
        <f>SUM(F92:F96)</f>
        <v>551077.79999999993</v>
      </c>
      <c r="G91" s="41">
        <f>SUM(G92:G96)</f>
        <v>-86931.799999999988</v>
      </c>
      <c r="H91" s="41">
        <f>SUM(H92:H96)</f>
        <v>39896.300000000003</v>
      </c>
      <c r="I91" s="41">
        <f>SUM(I92:I96)</f>
        <v>32395.9</v>
      </c>
      <c r="J91" s="41">
        <f>SUM(J92:J96)</f>
        <v>32599.9</v>
      </c>
      <c r="K91" s="157"/>
      <c r="L91" s="157"/>
      <c r="M91" s="157"/>
      <c r="N91" s="157"/>
      <c r="O91" s="157"/>
      <c r="P91" s="157"/>
      <c r="Q91" s="157"/>
      <c r="R91" s="157"/>
      <c r="S91" s="29"/>
      <c r="T91" s="30"/>
      <c r="U91" s="30"/>
      <c r="V91" s="30"/>
      <c r="W91" s="30"/>
      <c r="X91" s="30"/>
      <c r="Y91" s="30"/>
      <c r="Z91" s="30"/>
      <c r="AA91" s="30"/>
      <c r="AB91" s="30"/>
      <c r="AC91" s="30"/>
      <c r="AD91" s="30"/>
      <c r="AE91" s="30"/>
      <c r="AF91" s="30"/>
    </row>
    <row r="92" spans="1:32" ht="22.5" x14ac:dyDescent="0.25">
      <c r="A92" s="35">
        <v>2</v>
      </c>
      <c r="B92" s="36">
        <v>6</v>
      </c>
      <c r="C92" s="46">
        <v>1</v>
      </c>
      <c r="D92" s="34">
        <v>5</v>
      </c>
      <c r="E92" s="50" t="s">
        <v>56</v>
      </c>
      <c r="F92" s="44">
        <v>424.8</v>
      </c>
      <c r="G92" s="44"/>
      <c r="H92" s="44"/>
      <c r="I92" s="44"/>
      <c r="J92" s="44"/>
      <c r="K92" s="157"/>
      <c r="L92" s="157"/>
      <c r="M92" s="157"/>
      <c r="N92" s="157"/>
      <c r="O92" s="157"/>
      <c r="P92" s="157"/>
      <c r="Q92" s="157"/>
      <c r="R92" s="157"/>
      <c r="S92" s="29"/>
      <c r="T92" s="30"/>
      <c r="U92" s="30"/>
      <c r="V92" s="30"/>
      <c r="W92" s="30"/>
      <c r="X92" s="30"/>
      <c r="Y92" s="30"/>
      <c r="Z92" s="30"/>
      <c r="AA92" s="30"/>
      <c r="AB92" s="30"/>
      <c r="AC92" s="30"/>
      <c r="AD92" s="30"/>
      <c r="AE92" s="30"/>
      <c r="AF92" s="30"/>
    </row>
    <row r="93" spans="1:32" x14ac:dyDescent="0.25">
      <c r="A93" s="35">
        <v>2</v>
      </c>
      <c r="B93" s="36">
        <v>6</v>
      </c>
      <c r="C93" s="46">
        <v>1</v>
      </c>
      <c r="D93" s="34">
        <v>7</v>
      </c>
      <c r="E93" s="50" t="s">
        <v>57</v>
      </c>
      <c r="F93" s="44">
        <v>6815.9</v>
      </c>
      <c r="G93" s="44">
        <v>1080.5999999999999</v>
      </c>
      <c r="H93" s="44"/>
      <c r="I93" s="44"/>
      <c r="J93" s="44">
        <v>59</v>
      </c>
      <c r="K93" s="157"/>
      <c r="L93" s="157"/>
      <c r="M93" s="157"/>
      <c r="N93" s="157"/>
      <c r="O93" s="157"/>
      <c r="P93" s="157"/>
      <c r="Q93" s="157"/>
      <c r="R93" s="157"/>
      <c r="S93" s="29"/>
      <c r="T93" s="30"/>
      <c r="U93" s="30"/>
      <c r="V93" s="30"/>
      <c r="W93" s="30"/>
      <c r="X93" s="30"/>
      <c r="Y93" s="30"/>
      <c r="Z93" s="30"/>
      <c r="AA93" s="30"/>
      <c r="AB93" s="30"/>
      <c r="AC93" s="30"/>
      <c r="AD93" s="30"/>
      <c r="AE93" s="30"/>
      <c r="AF93" s="30"/>
    </row>
    <row r="94" spans="1:32" x14ac:dyDescent="0.25">
      <c r="A94" s="35">
        <v>2</v>
      </c>
      <c r="B94" s="36">
        <v>6</v>
      </c>
      <c r="C94" s="46">
        <v>1</v>
      </c>
      <c r="D94" s="34">
        <v>9</v>
      </c>
      <c r="E94" s="50" t="s">
        <v>58</v>
      </c>
      <c r="F94" s="44">
        <v>543837.1</v>
      </c>
      <c r="G94" s="44">
        <v>-88012.4</v>
      </c>
      <c r="H94" s="44">
        <v>39896.300000000003</v>
      </c>
      <c r="I94" s="44">
        <v>32395.9</v>
      </c>
      <c r="J94" s="44">
        <v>32540.9</v>
      </c>
      <c r="K94" s="157"/>
      <c r="L94" s="157"/>
      <c r="M94" s="157"/>
      <c r="N94" s="157"/>
      <c r="O94" s="157"/>
      <c r="P94" s="157"/>
      <c r="Q94" s="157"/>
      <c r="R94" s="157"/>
      <c r="S94" s="29"/>
      <c r="T94" s="30"/>
      <c r="U94" s="30"/>
      <c r="V94" s="30"/>
      <c r="W94" s="30"/>
      <c r="X94" s="30"/>
      <c r="Y94" s="30"/>
      <c r="Z94" s="30"/>
      <c r="AA94" s="30"/>
      <c r="AB94" s="30"/>
      <c r="AC94" s="30"/>
      <c r="AD94" s="30"/>
      <c r="AE94" s="30"/>
      <c r="AF94" s="30"/>
    </row>
    <row r="95" spans="1:32" x14ac:dyDescent="0.25">
      <c r="A95" s="35">
        <v>2</v>
      </c>
      <c r="B95" s="36">
        <v>6</v>
      </c>
      <c r="C95" s="46">
        <v>1</v>
      </c>
      <c r="D95" s="34">
        <v>15</v>
      </c>
      <c r="E95" s="50" t="s">
        <v>59</v>
      </c>
      <c r="F95" s="44">
        <v>0</v>
      </c>
      <c r="G95" s="44"/>
      <c r="H95" s="44"/>
      <c r="I95" s="44"/>
      <c r="J95" s="44"/>
      <c r="K95" s="157"/>
      <c r="L95" s="157"/>
      <c r="M95" s="157"/>
      <c r="N95" s="157"/>
      <c r="O95" s="157"/>
      <c r="P95" s="157"/>
      <c r="Q95" s="157"/>
      <c r="R95" s="157"/>
      <c r="S95" s="29"/>
      <c r="T95" s="30"/>
      <c r="U95" s="30"/>
      <c r="V95" s="30"/>
      <c r="W95" s="30"/>
      <c r="X95" s="30"/>
      <c r="Y95" s="30"/>
      <c r="Z95" s="30"/>
      <c r="AA95" s="30"/>
      <c r="AB95" s="30"/>
      <c r="AC95" s="30"/>
      <c r="AD95" s="30"/>
      <c r="AE95" s="30"/>
      <c r="AF95" s="30"/>
    </row>
    <row r="96" spans="1:32" ht="22.5" x14ac:dyDescent="0.25">
      <c r="A96" s="35">
        <v>2</v>
      </c>
      <c r="B96" s="36">
        <v>6</v>
      </c>
      <c r="C96" s="46">
        <v>1</v>
      </c>
      <c r="D96" s="34">
        <v>17</v>
      </c>
      <c r="E96" s="50" t="s">
        <v>60</v>
      </c>
      <c r="F96" s="44">
        <v>0</v>
      </c>
      <c r="G96" s="44"/>
      <c r="H96" s="44"/>
      <c r="I96" s="44"/>
      <c r="J96" s="44"/>
      <c r="K96" s="157"/>
      <c r="L96" s="157"/>
      <c r="M96" s="157"/>
      <c r="N96" s="157"/>
      <c r="O96" s="157"/>
      <c r="P96" s="157"/>
      <c r="Q96" s="157"/>
      <c r="R96" s="157"/>
      <c r="S96" s="29"/>
      <c r="T96" s="30"/>
      <c r="U96" s="30"/>
      <c r="V96" s="30"/>
      <c r="W96" s="30"/>
      <c r="X96" s="30"/>
      <c r="Y96" s="30"/>
      <c r="Z96" s="30"/>
      <c r="AA96" s="30"/>
      <c r="AB96" s="30"/>
      <c r="AC96" s="30"/>
      <c r="AD96" s="30"/>
      <c r="AE96" s="30"/>
      <c r="AF96" s="30"/>
    </row>
    <row r="97" spans="1:32" x14ac:dyDescent="0.25">
      <c r="A97" s="95">
        <v>3</v>
      </c>
      <c r="B97" s="97"/>
      <c r="C97" s="97"/>
      <c r="D97" s="97"/>
      <c r="E97" s="107" t="s">
        <v>61</v>
      </c>
      <c r="F97" s="28">
        <f>F98+F103</f>
        <v>384937.9</v>
      </c>
      <c r="G97" s="28">
        <f>G98+G103</f>
        <v>695178.98</v>
      </c>
      <c r="H97" s="28">
        <f>H98+H103</f>
        <v>1047791.3999999999</v>
      </c>
      <c r="I97" s="28">
        <f>I98+I103</f>
        <v>171184.9</v>
      </c>
      <c r="J97" s="28">
        <f>J98+J103</f>
        <v>194135.2</v>
      </c>
      <c r="K97" s="155"/>
      <c r="L97" s="155"/>
      <c r="M97" s="155"/>
      <c r="N97" s="156"/>
      <c r="O97" s="155"/>
      <c r="P97" s="155"/>
      <c r="Q97" s="155"/>
      <c r="R97" s="155"/>
      <c r="S97" s="29"/>
      <c r="T97" s="30"/>
      <c r="U97" s="30"/>
      <c r="V97" s="30"/>
      <c r="W97" s="30"/>
      <c r="X97" s="30"/>
      <c r="Y97" s="30"/>
      <c r="Z97" s="30"/>
      <c r="AA97" s="30"/>
      <c r="AB97" s="30"/>
      <c r="AC97" s="30"/>
      <c r="AD97" s="30"/>
      <c r="AE97" s="30"/>
      <c r="AF97" s="30"/>
    </row>
    <row r="98" spans="1:32" s="164" customFormat="1" ht="21" x14ac:dyDescent="0.25">
      <c r="A98" s="31">
        <v>3</v>
      </c>
      <c r="B98" s="32">
        <v>1</v>
      </c>
      <c r="C98" s="32"/>
      <c r="D98" s="32"/>
      <c r="E98" s="160" t="s">
        <v>62</v>
      </c>
      <c r="F98" s="161">
        <f>F99</f>
        <v>153323.30000000002</v>
      </c>
      <c r="G98" s="161">
        <f>G99</f>
        <v>509875.64</v>
      </c>
      <c r="H98" s="161">
        <f>H99</f>
        <v>910122.89999999991</v>
      </c>
      <c r="I98" s="161">
        <f>I99</f>
        <v>55739.9</v>
      </c>
      <c r="J98" s="161">
        <f>J99</f>
        <v>56299</v>
      </c>
      <c r="K98" s="155"/>
      <c r="L98" s="155"/>
      <c r="M98" s="155"/>
      <c r="N98" s="156"/>
      <c r="O98" s="155"/>
      <c r="P98" s="155"/>
      <c r="Q98" s="155"/>
      <c r="R98" s="155"/>
      <c r="S98" s="68"/>
      <c r="T98" s="163"/>
      <c r="U98" s="163"/>
      <c r="V98" s="163"/>
      <c r="W98" s="163"/>
      <c r="X98" s="163"/>
      <c r="Y98" s="163"/>
      <c r="Z98" s="163"/>
      <c r="AA98" s="163"/>
      <c r="AB98" s="163"/>
      <c r="AC98" s="163"/>
      <c r="AD98" s="163"/>
      <c r="AE98" s="163"/>
      <c r="AF98" s="163"/>
    </row>
    <row r="99" spans="1:32" ht="22.5" x14ac:dyDescent="0.25">
      <c r="A99" s="35">
        <v>3</v>
      </c>
      <c r="B99" s="36">
        <v>1</v>
      </c>
      <c r="C99" s="46">
        <v>1</v>
      </c>
      <c r="D99" s="46"/>
      <c r="E99" s="47" t="s">
        <v>62</v>
      </c>
      <c r="F99" s="41">
        <f>SUM(F100:F102)</f>
        <v>153323.30000000002</v>
      </c>
      <c r="G99" s="41">
        <f>SUM(G100:G102)</f>
        <v>509875.64</v>
      </c>
      <c r="H99" s="41">
        <f>SUM(H100:H102)</f>
        <v>910122.89999999991</v>
      </c>
      <c r="I99" s="41">
        <f>SUM(I100:I102)</f>
        <v>55739.9</v>
      </c>
      <c r="J99" s="41">
        <f>SUM(J100:J102)</f>
        <v>56299</v>
      </c>
      <c r="K99" s="157"/>
      <c r="L99" s="157"/>
      <c r="M99" s="157"/>
      <c r="N99" s="157"/>
      <c r="O99" s="157"/>
      <c r="P99" s="157"/>
      <c r="Q99" s="157"/>
      <c r="R99" s="157"/>
      <c r="S99" s="29"/>
      <c r="T99" s="30"/>
      <c r="U99" s="30"/>
      <c r="V99" s="30"/>
      <c r="W99" s="30"/>
      <c r="X99" s="30"/>
      <c r="Y99" s="30"/>
      <c r="Z99" s="30"/>
      <c r="AA99" s="30"/>
      <c r="AB99" s="30"/>
      <c r="AC99" s="30"/>
      <c r="AD99" s="30"/>
      <c r="AE99" s="30"/>
      <c r="AF99" s="30"/>
    </row>
    <row r="100" spans="1:32" ht="22.5" x14ac:dyDescent="0.25">
      <c r="A100" s="35">
        <v>3</v>
      </c>
      <c r="B100" s="36">
        <v>1</v>
      </c>
      <c r="C100" s="46">
        <v>1</v>
      </c>
      <c r="D100" s="34">
        <v>2</v>
      </c>
      <c r="E100" s="50" t="s">
        <v>63</v>
      </c>
      <c r="F100" s="44">
        <v>1509.2</v>
      </c>
      <c r="G100" s="44">
        <v>2000</v>
      </c>
      <c r="H100" s="44">
        <v>6416.2</v>
      </c>
      <c r="I100" s="44">
        <v>28462.9</v>
      </c>
      <c r="J100" s="44">
        <v>28530.9</v>
      </c>
      <c r="K100" s="157"/>
      <c r="L100" s="157"/>
      <c r="M100" s="157"/>
      <c r="N100" s="157"/>
      <c r="O100" s="157"/>
      <c r="P100" s="157"/>
      <c r="Q100" s="157"/>
      <c r="R100" s="157"/>
      <c r="S100" s="29"/>
      <c r="T100" s="30"/>
      <c r="U100" s="30"/>
      <c r="V100" s="30"/>
      <c r="W100" s="30"/>
      <c r="X100" s="30"/>
      <c r="Y100" s="30"/>
      <c r="Z100" s="30"/>
      <c r="AA100" s="30"/>
      <c r="AB100" s="30"/>
      <c r="AC100" s="30"/>
      <c r="AD100" s="30"/>
      <c r="AE100" s="30"/>
      <c r="AF100" s="30"/>
    </row>
    <row r="101" spans="1:32" x14ac:dyDescent="0.25">
      <c r="A101" s="35">
        <v>3</v>
      </c>
      <c r="B101" s="36">
        <v>1</v>
      </c>
      <c r="C101" s="46">
        <v>1</v>
      </c>
      <c r="D101" s="34">
        <v>3</v>
      </c>
      <c r="E101" s="50" t="s">
        <v>108</v>
      </c>
      <c r="F101" s="44">
        <v>151814.1</v>
      </c>
      <c r="G101" s="44">
        <v>507875.64</v>
      </c>
      <c r="H101" s="44">
        <v>903706.7</v>
      </c>
      <c r="I101" s="44">
        <v>27277</v>
      </c>
      <c r="J101" s="44">
        <v>27768.1</v>
      </c>
      <c r="K101" s="157"/>
      <c r="L101" s="157"/>
      <c r="M101" s="157"/>
      <c r="N101" s="157"/>
      <c r="O101" s="157"/>
      <c r="P101" s="157"/>
      <c r="Q101" s="157"/>
      <c r="R101" s="157"/>
      <c r="S101" s="29"/>
      <c r="T101" s="30"/>
      <c r="U101" s="30"/>
      <c r="V101" s="30"/>
      <c r="W101" s="30"/>
      <c r="X101" s="30"/>
      <c r="Y101" s="30"/>
      <c r="Z101" s="30"/>
      <c r="AA101" s="30"/>
      <c r="AB101" s="30"/>
      <c r="AC101" s="30"/>
      <c r="AD101" s="30"/>
      <c r="AE101" s="30"/>
      <c r="AF101" s="30"/>
    </row>
    <row r="102" spans="1:32" x14ac:dyDescent="0.25">
      <c r="A102" s="35">
        <v>3</v>
      </c>
      <c r="B102" s="36">
        <v>1</v>
      </c>
      <c r="C102" s="46">
        <v>1</v>
      </c>
      <c r="D102" s="34">
        <v>7</v>
      </c>
      <c r="E102" s="50" t="s">
        <v>109</v>
      </c>
      <c r="F102" s="44">
        <v>0</v>
      </c>
      <c r="G102" s="44"/>
      <c r="H102" s="44"/>
      <c r="I102" s="44"/>
      <c r="J102" s="44"/>
      <c r="K102" s="157"/>
      <c r="L102" s="157"/>
      <c r="M102" s="157"/>
      <c r="N102" s="157"/>
      <c r="O102" s="157"/>
      <c r="P102" s="157"/>
      <c r="Q102" s="157"/>
      <c r="R102" s="157"/>
      <c r="S102" s="29"/>
      <c r="T102" s="30"/>
      <c r="U102" s="30"/>
      <c r="V102" s="30"/>
      <c r="W102" s="30"/>
      <c r="X102" s="30"/>
      <c r="Y102" s="30"/>
      <c r="Z102" s="30"/>
      <c r="AA102" s="30"/>
      <c r="AB102" s="30"/>
      <c r="AC102" s="30"/>
      <c r="AD102" s="30"/>
      <c r="AE102" s="30"/>
      <c r="AF102" s="30"/>
    </row>
    <row r="103" spans="1:32" s="164" customFormat="1" ht="10.5" x14ac:dyDescent="0.25">
      <c r="A103" s="31">
        <v>3</v>
      </c>
      <c r="B103" s="32">
        <v>3</v>
      </c>
      <c r="C103" s="32"/>
      <c r="D103" s="32"/>
      <c r="E103" s="160" t="s">
        <v>110</v>
      </c>
      <c r="F103" s="161">
        <f>F104+F106</f>
        <v>231614.6</v>
      </c>
      <c r="G103" s="161">
        <f>G104+G106</f>
        <v>185303.34000000003</v>
      </c>
      <c r="H103" s="161">
        <f>H104+H106</f>
        <v>137668.5</v>
      </c>
      <c r="I103" s="161">
        <f>I104+I106</f>
        <v>115445</v>
      </c>
      <c r="J103" s="161">
        <f>J104+J106</f>
        <v>137836.20000000001</v>
      </c>
      <c r="K103" s="155"/>
      <c r="L103" s="155"/>
      <c r="M103" s="155"/>
      <c r="N103" s="156"/>
      <c r="O103" s="155"/>
      <c r="P103" s="155"/>
      <c r="Q103" s="155"/>
      <c r="R103" s="155"/>
      <c r="S103" s="68"/>
      <c r="T103" s="163"/>
      <c r="U103" s="163"/>
      <c r="V103" s="163"/>
      <c r="W103" s="163"/>
      <c r="X103" s="163"/>
      <c r="Y103" s="163"/>
      <c r="Z103" s="163"/>
      <c r="AA103" s="163"/>
      <c r="AB103" s="163"/>
      <c r="AC103" s="163"/>
      <c r="AD103" s="163"/>
      <c r="AE103" s="163"/>
      <c r="AF103" s="163"/>
    </row>
    <row r="104" spans="1:32" x14ac:dyDescent="0.25">
      <c r="A104" s="35">
        <v>3</v>
      </c>
      <c r="B104" s="36">
        <v>3</v>
      </c>
      <c r="C104" s="46">
        <v>1</v>
      </c>
      <c r="D104" s="46"/>
      <c r="E104" s="47" t="s">
        <v>111</v>
      </c>
      <c r="F104" s="41">
        <f>F105</f>
        <v>222826.1</v>
      </c>
      <c r="G104" s="41">
        <f>G105</f>
        <v>182303.14</v>
      </c>
      <c r="H104" s="41">
        <f>H105</f>
        <v>130058.6</v>
      </c>
      <c r="I104" s="41">
        <f>I105</f>
        <v>45242</v>
      </c>
      <c r="J104" s="41">
        <f>J105</f>
        <v>65765.600000000006</v>
      </c>
      <c r="K104" s="157"/>
      <c r="L104" s="157"/>
      <c r="M104" s="157"/>
      <c r="N104" s="157"/>
      <c r="O104" s="157"/>
      <c r="P104" s="157"/>
      <c r="Q104" s="157"/>
      <c r="R104" s="157"/>
      <c r="S104" s="29"/>
      <c r="T104" s="30"/>
      <c r="U104" s="30"/>
      <c r="V104" s="30"/>
      <c r="W104" s="30"/>
      <c r="X104" s="30"/>
      <c r="Y104" s="30"/>
      <c r="Z104" s="30"/>
      <c r="AA104" s="30"/>
      <c r="AB104" s="30"/>
      <c r="AC104" s="30"/>
      <c r="AD104" s="30"/>
      <c r="AE104" s="30"/>
      <c r="AF104" s="30"/>
    </row>
    <row r="105" spans="1:32" x14ac:dyDescent="0.25">
      <c r="A105" s="35">
        <v>3</v>
      </c>
      <c r="B105" s="36">
        <v>3</v>
      </c>
      <c r="C105" s="46">
        <v>1</v>
      </c>
      <c r="D105" s="34">
        <v>1</v>
      </c>
      <c r="E105" s="50" t="s">
        <v>112</v>
      </c>
      <c r="F105" s="44">
        <v>222826.1</v>
      </c>
      <c r="G105" s="44">
        <v>182303.14</v>
      </c>
      <c r="H105" s="44">
        <v>130058.6</v>
      </c>
      <c r="I105" s="44">
        <v>45242</v>
      </c>
      <c r="J105" s="44">
        <v>65765.600000000006</v>
      </c>
      <c r="K105" s="157"/>
      <c r="L105" s="157"/>
      <c r="M105" s="157"/>
      <c r="N105" s="157"/>
      <c r="O105" s="157"/>
      <c r="P105" s="157"/>
      <c r="Q105" s="157"/>
      <c r="R105" s="157"/>
      <c r="S105" s="29"/>
      <c r="T105" s="30"/>
      <c r="U105" s="30"/>
      <c r="V105" s="30"/>
      <c r="W105" s="30"/>
      <c r="X105" s="30"/>
      <c r="Y105" s="30"/>
      <c r="Z105" s="30"/>
      <c r="AA105" s="30"/>
      <c r="AB105" s="30"/>
      <c r="AC105" s="30"/>
      <c r="AD105" s="30"/>
      <c r="AE105" s="30"/>
      <c r="AF105" s="30"/>
    </row>
    <row r="106" spans="1:32" x14ac:dyDescent="0.25">
      <c r="A106" s="35">
        <v>3</v>
      </c>
      <c r="B106" s="36">
        <v>3</v>
      </c>
      <c r="C106" s="46">
        <v>2</v>
      </c>
      <c r="D106" s="41"/>
      <c r="E106" s="108" t="s">
        <v>113</v>
      </c>
      <c r="F106" s="41">
        <f>F107</f>
        <v>8788.5</v>
      </c>
      <c r="G106" s="41">
        <f>G107</f>
        <v>3000.2</v>
      </c>
      <c r="H106" s="41">
        <f>H107</f>
        <v>7609.9</v>
      </c>
      <c r="I106" s="41">
        <f>I107</f>
        <v>70203</v>
      </c>
      <c r="J106" s="41">
        <f>J107</f>
        <v>72070.600000000006</v>
      </c>
      <c r="K106" s="157"/>
      <c r="L106" s="157"/>
      <c r="M106" s="157"/>
      <c r="N106" s="157"/>
      <c r="O106" s="157"/>
      <c r="P106" s="157"/>
      <c r="Q106" s="157"/>
      <c r="R106" s="157"/>
      <c r="S106" s="29"/>
      <c r="T106" s="30"/>
      <c r="U106" s="30"/>
      <c r="V106" s="30"/>
      <c r="W106" s="30"/>
      <c r="X106" s="30"/>
      <c r="Y106" s="30"/>
      <c r="Z106" s="30"/>
      <c r="AA106" s="30"/>
      <c r="AB106" s="30"/>
      <c r="AC106" s="30"/>
      <c r="AD106" s="30"/>
      <c r="AE106" s="30"/>
      <c r="AF106" s="30"/>
    </row>
    <row r="107" spans="1:32" ht="12.75" customHeight="1" x14ac:dyDescent="0.25">
      <c r="A107" s="35">
        <v>3</v>
      </c>
      <c r="B107" s="36">
        <v>3</v>
      </c>
      <c r="C107" s="46">
        <v>2</v>
      </c>
      <c r="D107" s="34">
        <v>2</v>
      </c>
      <c r="E107" s="50" t="s">
        <v>114</v>
      </c>
      <c r="F107" s="44">
        <v>8788.5</v>
      </c>
      <c r="G107" s="44">
        <v>3000.2</v>
      </c>
      <c r="H107" s="44">
        <v>7609.9</v>
      </c>
      <c r="I107" s="44">
        <v>70203</v>
      </c>
      <c r="J107" s="44">
        <v>72070.600000000006</v>
      </c>
      <c r="K107" s="157"/>
      <c r="L107" s="157"/>
      <c r="M107" s="157"/>
      <c r="N107" s="157"/>
      <c r="O107" s="157"/>
      <c r="P107" s="157"/>
      <c r="Q107" s="157"/>
      <c r="R107" s="157"/>
      <c r="S107" s="29"/>
      <c r="T107" s="30"/>
      <c r="U107" s="30"/>
      <c r="V107" s="30"/>
      <c r="W107" s="30"/>
      <c r="X107" s="30"/>
      <c r="Y107" s="30"/>
      <c r="Z107" s="30"/>
      <c r="AA107" s="30"/>
      <c r="AB107" s="30"/>
      <c r="AC107" s="30"/>
      <c r="AD107" s="30"/>
      <c r="AE107" s="30"/>
      <c r="AF107" s="30"/>
    </row>
    <row r="109" spans="1:32" s="179" customFormat="1" ht="12.75" x14ac:dyDescent="0.25">
      <c r="A109" s="196" t="s">
        <v>252</v>
      </c>
      <c r="B109" s="196"/>
      <c r="C109" s="196"/>
      <c r="D109" s="196"/>
      <c r="E109" s="196"/>
      <c r="F109" s="180"/>
      <c r="G109" s="181"/>
      <c r="H109" s="180"/>
      <c r="I109" s="180" t="s">
        <v>250</v>
      </c>
      <c r="J109" s="180"/>
      <c r="K109" s="180"/>
      <c r="L109" s="180"/>
      <c r="M109" s="180"/>
      <c r="N109" s="182"/>
      <c r="O109" s="180"/>
      <c r="P109" s="180"/>
      <c r="Q109" s="180"/>
      <c r="R109" s="180"/>
    </row>
    <row r="110" spans="1:32" s="179" customFormat="1" ht="12.75" x14ac:dyDescent="0.25">
      <c r="A110" s="183"/>
      <c r="B110" s="183"/>
      <c r="C110" s="183"/>
      <c r="D110" s="183"/>
      <c r="E110" s="184"/>
      <c r="F110" s="180"/>
      <c r="G110" s="181"/>
      <c r="H110" s="180"/>
      <c r="I110" s="180"/>
      <c r="J110" s="180"/>
      <c r="K110" s="180"/>
      <c r="L110" s="180"/>
      <c r="M110" s="180"/>
      <c r="N110" s="182"/>
      <c r="O110" s="180"/>
      <c r="P110" s="180"/>
      <c r="Q110" s="180"/>
      <c r="R110" s="180"/>
      <c r="S110" s="180"/>
    </row>
    <row r="111" spans="1:32" s="179" customFormat="1" ht="12.75" x14ac:dyDescent="0.25">
      <c r="A111" s="196" t="s">
        <v>251</v>
      </c>
      <c r="B111" s="196"/>
      <c r="C111" s="196"/>
      <c r="D111" s="196"/>
      <c r="E111" s="196"/>
      <c r="F111" s="180"/>
      <c r="G111" s="181"/>
      <c r="H111" s="180"/>
      <c r="I111" s="180" t="s">
        <v>255</v>
      </c>
      <c r="J111" s="180"/>
      <c r="K111" s="180"/>
      <c r="L111" s="180"/>
      <c r="M111" s="180"/>
      <c r="N111" s="182"/>
      <c r="O111" s="180"/>
      <c r="P111" s="180"/>
      <c r="Q111" s="180"/>
      <c r="R111" s="180"/>
      <c r="S111" s="180"/>
    </row>
    <row r="112" spans="1:32" x14ac:dyDescent="0.25">
      <c r="S112" s="60"/>
    </row>
    <row r="114" spans="5:19" x14ac:dyDescent="0.25">
      <c r="E114" s="63"/>
      <c r="S114" s="29"/>
    </row>
    <row r="115" spans="5:19" x14ac:dyDescent="0.25">
      <c r="E115" s="63"/>
      <c r="F115" s="64"/>
      <c r="G115" s="64"/>
      <c r="H115" s="68"/>
      <c r="I115" s="68"/>
      <c r="J115" s="68"/>
      <c r="K115" s="68"/>
      <c r="L115" s="68"/>
      <c r="M115" s="68"/>
      <c r="N115" s="111"/>
      <c r="O115" s="68"/>
      <c r="P115" s="68"/>
      <c r="Q115" s="68"/>
      <c r="R115" s="68"/>
      <c r="S115" s="68"/>
    </row>
    <row r="116" spans="5:19" x14ac:dyDescent="0.25">
      <c r="G116" s="60"/>
      <c r="S116" s="29"/>
    </row>
    <row r="117" spans="5:19" x14ac:dyDescent="0.25">
      <c r="G117" s="60"/>
    </row>
    <row r="118" spans="5:19" x14ac:dyDescent="0.25">
      <c r="L118" s="64"/>
    </row>
    <row r="119" spans="5:19" x14ac:dyDescent="0.25">
      <c r="F119" s="64"/>
      <c r="G119" s="68"/>
      <c r="H119" s="29"/>
      <c r="I119" s="29"/>
      <c r="J119" s="29"/>
      <c r="K119" s="29"/>
      <c r="L119" s="29"/>
      <c r="M119" s="29"/>
      <c r="N119" s="112"/>
      <c r="O119" s="29"/>
      <c r="P119" s="29"/>
      <c r="Q119" s="29"/>
      <c r="R119" s="29"/>
    </row>
  </sheetData>
  <mergeCells count="13">
    <mergeCell ref="A109:E109"/>
    <mergeCell ref="A111:E111"/>
    <mergeCell ref="D1:P1"/>
    <mergeCell ref="P2:R2"/>
    <mergeCell ref="A6:E6"/>
    <mergeCell ref="F6:F9"/>
    <mergeCell ref="B7:E7"/>
    <mergeCell ref="C8:E8"/>
    <mergeCell ref="D9:E9"/>
    <mergeCell ref="G6:G9"/>
    <mergeCell ref="H6:H9"/>
    <mergeCell ref="I6:J8"/>
    <mergeCell ref="E3:G3"/>
  </mergeCells>
  <pageMargins left="0.43307086614173229" right="0.35433070866141736" top="0.55118110236220474" bottom="0.31496062992125984" header="0.51181102362204722" footer="0.27559055118110237"/>
  <pageSetup paperSize="9" scale="70" orientation="portrait" r:id="rId1"/>
  <headerFooter alignWithMargins="0"/>
  <rowBreaks count="1" manualBreakCount="1">
    <brk id="7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115"/>
  <sheetViews>
    <sheetView workbookViewId="0">
      <selection activeCell="F4" sqref="F4"/>
    </sheetView>
  </sheetViews>
  <sheetFormatPr defaultColWidth="9.140625" defaultRowHeight="11.25" x14ac:dyDescent="0.25"/>
  <cols>
    <col min="1" max="1" width="2.140625" style="58" bestFit="1" customWidth="1"/>
    <col min="2" max="3" width="2" style="58" bestFit="1" customWidth="1"/>
    <col min="4" max="4" width="2.85546875" style="58" customWidth="1"/>
    <col min="5" max="5" width="45" style="59" customWidth="1"/>
    <col min="6" max="6" width="10" style="60" customWidth="1"/>
    <col min="7" max="7" width="9.140625" style="29" customWidth="1"/>
    <col min="8" max="13" width="9.140625" style="60" customWidth="1"/>
    <col min="14" max="14" width="9.140625" style="109" customWidth="1"/>
    <col min="15" max="18" width="9.14062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115</v>
      </c>
      <c r="F3" s="204"/>
      <c r="G3" s="204"/>
      <c r="H3" s="204"/>
      <c r="I3" s="204"/>
      <c r="J3" s="204"/>
      <c r="K3" s="204"/>
      <c r="L3" s="204"/>
      <c r="M3" s="204"/>
      <c r="N3" s="204"/>
      <c r="O3" s="204"/>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17"/>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F11+F51+F93</f>
        <v>2980574</v>
      </c>
      <c r="G10" s="28">
        <f t="shared" si="0"/>
        <v>23481</v>
      </c>
      <c r="H10" s="28">
        <f t="shared" si="0"/>
        <v>402103</v>
      </c>
      <c r="I10" s="28">
        <f t="shared" si="0"/>
        <v>408650</v>
      </c>
      <c r="J10" s="28">
        <f t="shared" si="0"/>
        <v>409718</v>
      </c>
      <c r="K10" s="28">
        <f t="shared" si="0"/>
        <v>266502</v>
      </c>
      <c r="L10" s="28">
        <f t="shared" si="0"/>
        <v>26966</v>
      </c>
      <c r="M10" s="28">
        <f t="shared" si="0"/>
        <v>206716</v>
      </c>
      <c r="N10" s="118">
        <f t="shared" si="0"/>
        <v>274615</v>
      </c>
      <c r="O10" s="28">
        <f t="shared" si="0"/>
        <v>200994</v>
      </c>
      <c r="P10" s="28">
        <f t="shared" si="0"/>
        <v>145769</v>
      </c>
      <c r="Q10" s="28">
        <f t="shared" si="0"/>
        <v>242898</v>
      </c>
      <c r="R10" s="28">
        <f t="shared" si="0"/>
        <v>372162</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 t="shared" ref="F11:R11" si="1">F12+F16+F19+F30+F45+F48</f>
        <v>2839130</v>
      </c>
      <c r="G11" s="28">
        <f t="shared" si="1"/>
        <v>16054</v>
      </c>
      <c r="H11" s="28">
        <f t="shared" si="1"/>
        <v>392384.2</v>
      </c>
      <c r="I11" s="28">
        <f t="shared" si="1"/>
        <v>397232.8</v>
      </c>
      <c r="J11" s="28">
        <f t="shared" si="1"/>
        <v>399510</v>
      </c>
      <c r="K11" s="28">
        <f t="shared" si="1"/>
        <v>256545</v>
      </c>
      <c r="L11" s="28">
        <f t="shared" si="1"/>
        <v>25007</v>
      </c>
      <c r="M11" s="28">
        <f t="shared" si="1"/>
        <v>194321</v>
      </c>
      <c r="N11" s="118">
        <f t="shared" si="1"/>
        <v>260758</v>
      </c>
      <c r="O11" s="28">
        <f t="shared" si="1"/>
        <v>182536</v>
      </c>
      <c r="P11" s="28">
        <f t="shared" si="1"/>
        <v>130339</v>
      </c>
      <c r="Q11" s="28">
        <f t="shared" si="1"/>
        <v>231040</v>
      </c>
      <c r="R11" s="28">
        <f t="shared" si="1"/>
        <v>353403</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24290</v>
      </c>
      <c r="G12" s="38">
        <f t="shared" ref="G12:R12" si="2">G13</f>
        <v>1027</v>
      </c>
      <c r="H12" s="38">
        <f t="shared" si="2"/>
        <v>2573</v>
      </c>
      <c r="I12" s="38">
        <f t="shared" si="2"/>
        <v>2790</v>
      </c>
      <c r="J12" s="38">
        <f t="shared" si="2"/>
        <v>1400</v>
      </c>
      <c r="K12" s="38">
        <f t="shared" si="2"/>
        <v>2700</v>
      </c>
      <c r="L12" s="38">
        <f t="shared" si="2"/>
        <v>2550</v>
      </c>
      <c r="M12" s="38">
        <f t="shared" si="2"/>
        <v>2550</v>
      </c>
      <c r="N12" s="119">
        <f t="shared" si="2"/>
        <v>2450</v>
      </c>
      <c r="O12" s="38">
        <f t="shared" si="2"/>
        <v>2450</v>
      </c>
      <c r="P12" s="38">
        <f t="shared" si="2"/>
        <v>1800</v>
      </c>
      <c r="Q12" s="38">
        <f t="shared" si="2"/>
        <v>1000</v>
      </c>
      <c r="R12" s="38">
        <f t="shared" si="2"/>
        <v>1000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SUM(F14:F15)</f>
        <v>24290</v>
      </c>
      <c r="G13" s="41">
        <f t="shared" si="3"/>
        <v>1027</v>
      </c>
      <c r="H13" s="41">
        <f t="shared" si="3"/>
        <v>2573</v>
      </c>
      <c r="I13" s="41">
        <f t="shared" si="3"/>
        <v>2790</v>
      </c>
      <c r="J13" s="41">
        <f t="shared" si="3"/>
        <v>1400</v>
      </c>
      <c r="K13" s="41">
        <f t="shared" si="3"/>
        <v>2700</v>
      </c>
      <c r="L13" s="41">
        <f t="shared" si="3"/>
        <v>2550</v>
      </c>
      <c r="M13" s="41">
        <f t="shared" si="3"/>
        <v>2550</v>
      </c>
      <c r="N13" s="41">
        <f t="shared" si="3"/>
        <v>2450</v>
      </c>
      <c r="O13" s="41">
        <f t="shared" si="3"/>
        <v>2450</v>
      </c>
      <c r="P13" s="41">
        <f t="shared" si="3"/>
        <v>1800</v>
      </c>
      <c r="Q13" s="41">
        <f t="shared" si="3"/>
        <v>1000</v>
      </c>
      <c r="R13" s="41">
        <f t="shared" si="3"/>
        <v>1000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0</v>
      </c>
      <c r="G14" s="120"/>
      <c r="H14" s="120"/>
      <c r="I14" s="120"/>
      <c r="J14" s="120"/>
      <c r="K14" s="120"/>
      <c r="L14" s="120"/>
      <c r="M14" s="120"/>
      <c r="N14" s="121"/>
      <c r="O14" s="120"/>
      <c r="P14" s="120"/>
      <c r="Q14" s="120"/>
      <c r="R14" s="120"/>
      <c r="S14" s="29"/>
      <c r="T14" s="30"/>
      <c r="U14" s="30"/>
      <c r="V14" s="30"/>
      <c r="W14" s="30"/>
      <c r="X14" s="30"/>
      <c r="Y14" s="30"/>
      <c r="Z14" s="30"/>
      <c r="AA14" s="30"/>
      <c r="AB14" s="30"/>
      <c r="AC14" s="30"/>
      <c r="AD14" s="30"/>
      <c r="AE14" s="30"/>
      <c r="AF14" s="30"/>
    </row>
    <row r="15" spans="1:32" ht="22.5" x14ac:dyDescent="0.25">
      <c r="A15" s="35">
        <v>1</v>
      </c>
      <c r="B15" s="36">
        <v>1</v>
      </c>
      <c r="C15" s="33">
        <v>2</v>
      </c>
      <c r="D15" s="39">
        <v>5</v>
      </c>
      <c r="E15" s="49" t="s">
        <v>65</v>
      </c>
      <c r="F15" s="44">
        <f>SUM(G15:R15)</f>
        <v>24290</v>
      </c>
      <c r="G15" s="120">
        <v>1027</v>
      </c>
      <c r="H15" s="120">
        <v>2573</v>
      </c>
      <c r="I15" s="120">
        <v>2790</v>
      </c>
      <c r="J15" s="120">
        <v>1400</v>
      </c>
      <c r="K15" s="120">
        <v>2700</v>
      </c>
      <c r="L15" s="120">
        <v>2550</v>
      </c>
      <c r="M15" s="120">
        <v>2550</v>
      </c>
      <c r="N15" s="121">
        <v>2450</v>
      </c>
      <c r="O15" s="120">
        <v>2450</v>
      </c>
      <c r="P15" s="120">
        <v>1800</v>
      </c>
      <c r="Q15" s="120">
        <v>1000</v>
      </c>
      <c r="R15" s="120">
        <v>1000</v>
      </c>
      <c r="S15" s="29"/>
      <c r="T15" s="30"/>
      <c r="U15" s="30"/>
      <c r="V15" s="30"/>
      <c r="W15" s="30"/>
      <c r="X15" s="30"/>
      <c r="Y15" s="30"/>
      <c r="Z15" s="30"/>
      <c r="AA15" s="30"/>
      <c r="AB15" s="30"/>
      <c r="AC15" s="30"/>
      <c r="AD15" s="30"/>
      <c r="AE15" s="30"/>
      <c r="AF15" s="30"/>
    </row>
    <row r="16" spans="1:32" x14ac:dyDescent="0.25">
      <c r="A16" s="35">
        <v>1</v>
      </c>
      <c r="B16" s="36">
        <v>3</v>
      </c>
      <c r="C16" s="98"/>
      <c r="D16" s="36"/>
      <c r="E16" s="37" t="s">
        <v>66</v>
      </c>
      <c r="F16" s="38">
        <f>F17</f>
        <v>1647934</v>
      </c>
      <c r="G16" s="38">
        <f t="shared" ref="G16:R16" si="4">G17</f>
        <v>7845</v>
      </c>
      <c r="H16" s="38">
        <f t="shared" si="4"/>
        <v>165030</v>
      </c>
      <c r="I16" s="38">
        <f t="shared" si="4"/>
        <v>353603</v>
      </c>
      <c r="J16" s="38">
        <f t="shared" si="4"/>
        <v>372560</v>
      </c>
      <c r="K16" s="38">
        <f t="shared" si="4"/>
        <v>20795</v>
      </c>
      <c r="L16" s="38">
        <f t="shared" si="4"/>
        <v>9000</v>
      </c>
      <c r="M16" s="38">
        <f t="shared" si="4"/>
        <v>161457</v>
      </c>
      <c r="N16" s="119">
        <f t="shared" si="4"/>
        <v>25868</v>
      </c>
      <c r="O16" s="38">
        <f t="shared" si="4"/>
        <v>129686</v>
      </c>
      <c r="P16" s="38">
        <f t="shared" si="4"/>
        <v>115610</v>
      </c>
      <c r="Q16" s="38">
        <f t="shared" si="4"/>
        <v>10000</v>
      </c>
      <c r="R16" s="38">
        <f t="shared" si="4"/>
        <v>276480</v>
      </c>
      <c r="S16" s="29"/>
      <c r="T16" s="30"/>
      <c r="U16" s="30"/>
      <c r="V16" s="30"/>
      <c r="W16" s="30"/>
      <c r="X16" s="30"/>
      <c r="Y16" s="30"/>
      <c r="Z16" s="30"/>
      <c r="AA16" s="30"/>
      <c r="AB16" s="30"/>
      <c r="AC16" s="30"/>
      <c r="AD16" s="30"/>
      <c r="AE16" s="30"/>
      <c r="AF16" s="30"/>
    </row>
    <row r="17" spans="1:32" x14ac:dyDescent="0.25">
      <c r="A17" s="35">
        <v>1</v>
      </c>
      <c r="B17" s="36">
        <v>3</v>
      </c>
      <c r="C17" s="33">
        <v>1</v>
      </c>
      <c r="D17" s="46"/>
      <c r="E17" s="47" t="s">
        <v>66</v>
      </c>
      <c r="F17" s="41">
        <f>SUM(F18)</f>
        <v>1647934</v>
      </c>
      <c r="G17" s="41">
        <f>SUM(G18)</f>
        <v>7845</v>
      </c>
      <c r="H17" s="41">
        <f t="shared" ref="H17:R17" si="5">SUM(H18)</f>
        <v>165030</v>
      </c>
      <c r="I17" s="41">
        <f t="shared" si="5"/>
        <v>353603</v>
      </c>
      <c r="J17" s="41">
        <f t="shared" si="5"/>
        <v>372560</v>
      </c>
      <c r="K17" s="41">
        <f t="shared" si="5"/>
        <v>20795</v>
      </c>
      <c r="L17" s="41">
        <f t="shared" si="5"/>
        <v>9000</v>
      </c>
      <c r="M17" s="41">
        <f t="shared" si="5"/>
        <v>161457</v>
      </c>
      <c r="N17" s="122">
        <f>SUM(N18)</f>
        <v>25868</v>
      </c>
      <c r="O17" s="41">
        <f t="shared" si="5"/>
        <v>129686</v>
      </c>
      <c r="P17" s="41">
        <f t="shared" si="5"/>
        <v>115610</v>
      </c>
      <c r="Q17" s="41">
        <f t="shared" si="5"/>
        <v>10000</v>
      </c>
      <c r="R17" s="41">
        <f t="shared" si="5"/>
        <v>276480</v>
      </c>
      <c r="S17" s="29"/>
      <c r="T17" s="30"/>
      <c r="U17" s="30"/>
      <c r="V17" s="30"/>
      <c r="W17" s="30"/>
      <c r="X17" s="30"/>
      <c r="Y17" s="30"/>
      <c r="Z17" s="30"/>
      <c r="AA17" s="30"/>
      <c r="AB17" s="30"/>
      <c r="AC17" s="30"/>
      <c r="AD17" s="30"/>
      <c r="AE17" s="30"/>
      <c r="AF17" s="30"/>
    </row>
    <row r="18" spans="1:32" x14ac:dyDescent="0.25">
      <c r="A18" s="35">
        <v>1</v>
      </c>
      <c r="B18" s="36">
        <v>3</v>
      </c>
      <c r="C18" s="33">
        <v>1</v>
      </c>
      <c r="D18" s="39">
        <v>1</v>
      </c>
      <c r="E18" s="43" t="s">
        <v>66</v>
      </c>
      <c r="F18" s="44">
        <f>SUM(G18:R18)</f>
        <v>1647934</v>
      </c>
      <c r="G18" s="120">
        <v>7845</v>
      </c>
      <c r="H18" s="120">
        <v>165030</v>
      </c>
      <c r="I18" s="120">
        <v>353603</v>
      </c>
      <c r="J18" s="120">
        <v>372560</v>
      </c>
      <c r="K18" s="120">
        <v>20795</v>
      </c>
      <c r="L18" s="120">
        <v>9000</v>
      </c>
      <c r="M18" s="120">
        <v>161457</v>
      </c>
      <c r="N18" s="121">
        <v>25868</v>
      </c>
      <c r="O18" s="120">
        <v>129686</v>
      </c>
      <c r="P18" s="120">
        <v>115610</v>
      </c>
      <c r="Q18" s="120">
        <v>10000</v>
      </c>
      <c r="R18" s="120">
        <v>276480</v>
      </c>
      <c r="S18" s="29"/>
      <c r="T18" s="30"/>
      <c r="U18" s="30"/>
      <c r="V18" s="30"/>
      <c r="W18" s="30"/>
      <c r="X18" s="30"/>
      <c r="Y18" s="30"/>
      <c r="Z18" s="30"/>
      <c r="AA18" s="30"/>
      <c r="AB18" s="30"/>
      <c r="AC18" s="30"/>
      <c r="AD18" s="30"/>
      <c r="AE18" s="30"/>
      <c r="AF18" s="30"/>
    </row>
    <row r="19" spans="1:32" x14ac:dyDescent="0.25">
      <c r="A19" s="35">
        <v>1</v>
      </c>
      <c r="B19" s="36">
        <v>4</v>
      </c>
      <c r="C19" s="36"/>
      <c r="D19" s="36"/>
      <c r="E19" s="37" t="s">
        <v>25</v>
      </c>
      <c r="F19" s="38">
        <f t="shared" ref="F19:R19" si="6">F20+F23+F25+F28</f>
        <v>940566</v>
      </c>
      <c r="G19" s="38">
        <f t="shared" si="6"/>
        <v>2233</v>
      </c>
      <c r="H19" s="38">
        <f t="shared" si="6"/>
        <v>199881.2</v>
      </c>
      <c r="I19" s="38">
        <f t="shared" si="6"/>
        <v>23000</v>
      </c>
      <c r="J19" s="38">
        <f t="shared" si="6"/>
        <v>17000</v>
      </c>
      <c r="K19" s="38">
        <f t="shared" si="6"/>
        <v>210000</v>
      </c>
      <c r="L19" s="38">
        <f t="shared" si="6"/>
        <v>4000</v>
      </c>
      <c r="M19" s="38">
        <f t="shared" si="6"/>
        <v>20000</v>
      </c>
      <c r="N19" s="119">
        <f t="shared" si="6"/>
        <v>202000</v>
      </c>
      <c r="O19" s="38">
        <f t="shared" si="6"/>
        <v>22000</v>
      </c>
      <c r="P19" s="38">
        <f t="shared" si="6"/>
        <v>5000</v>
      </c>
      <c r="Q19" s="38">
        <f t="shared" si="6"/>
        <v>194140</v>
      </c>
      <c r="R19" s="38">
        <f t="shared" si="6"/>
        <v>41311.800000000003</v>
      </c>
      <c r="S19" s="29"/>
      <c r="T19" s="30"/>
      <c r="U19" s="30"/>
      <c r="V19" s="30"/>
      <c r="W19" s="30"/>
      <c r="X19" s="30"/>
      <c r="Y19" s="30"/>
      <c r="Z19" s="30"/>
      <c r="AA19" s="30"/>
      <c r="AB19" s="30"/>
      <c r="AC19" s="30"/>
      <c r="AD19" s="30"/>
      <c r="AE19" s="30"/>
      <c r="AF19" s="30"/>
    </row>
    <row r="20" spans="1:32" x14ac:dyDescent="0.25">
      <c r="A20" s="35">
        <v>1</v>
      </c>
      <c r="B20" s="36">
        <v>4</v>
      </c>
      <c r="C20" s="33">
        <v>1</v>
      </c>
      <c r="D20" s="46"/>
      <c r="E20" s="47" t="s">
        <v>26</v>
      </c>
      <c r="F20" s="41">
        <f>SUM(F21:F22)</f>
        <v>940566</v>
      </c>
      <c r="G20" s="41">
        <f>SUM(G21:G22)</f>
        <v>2233</v>
      </c>
      <c r="H20" s="41">
        <f t="shared" ref="H20:R20" si="7">SUM(H21:H22)</f>
        <v>199881.2</v>
      </c>
      <c r="I20" s="41">
        <f t="shared" si="7"/>
        <v>23000</v>
      </c>
      <c r="J20" s="41">
        <f t="shared" si="7"/>
        <v>17000</v>
      </c>
      <c r="K20" s="41">
        <f t="shared" si="7"/>
        <v>210000</v>
      </c>
      <c r="L20" s="41">
        <f t="shared" si="7"/>
        <v>4000</v>
      </c>
      <c r="M20" s="41">
        <f t="shared" si="7"/>
        <v>20000</v>
      </c>
      <c r="N20" s="122">
        <f t="shared" si="7"/>
        <v>202000</v>
      </c>
      <c r="O20" s="41">
        <f t="shared" si="7"/>
        <v>22000</v>
      </c>
      <c r="P20" s="41">
        <f t="shared" si="7"/>
        <v>5000</v>
      </c>
      <c r="Q20" s="41">
        <f t="shared" si="7"/>
        <v>194140</v>
      </c>
      <c r="R20" s="41">
        <f t="shared" si="7"/>
        <v>41311.800000000003</v>
      </c>
      <c r="S20" s="29"/>
      <c r="T20" s="30"/>
      <c r="U20" s="30"/>
      <c r="V20" s="30"/>
      <c r="W20" s="30"/>
      <c r="X20" s="30"/>
      <c r="Y20" s="30"/>
      <c r="Z20" s="30"/>
      <c r="AA20" s="30"/>
      <c r="AB20" s="30"/>
      <c r="AC20" s="30"/>
      <c r="AD20" s="30"/>
      <c r="AE20" s="30"/>
      <c r="AF20" s="30"/>
    </row>
    <row r="21" spans="1:32" ht="22.5" x14ac:dyDescent="0.25">
      <c r="A21" s="35">
        <v>1</v>
      </c>
      <c r="B21" s="36">
        <v>4</v>
      </c>
      <c r="C21" s="33">
        <v>1</v>
      </c>
      <c r="D21" s="39">
        <v>1</v>
      </c>
      <c r="E21" s="49" t="s">
        <v>67</v>
      </c>
      <c r="F21" s="44">
        <f>SUM(G21:R21)</f>
        <v>940566</v>
      </c>
      <c r="G21" s="120">
        <v>2233</v>
      </c>
      <c r="H21" s="120">
        <v>199881.2</v>
      </c>
      <c r="I21" s="120">
        <v>23000</v>
      </c>
      <c r="J21" s="120">
        <v>17000</v>
      </c>
      <c r="K21" s="120">
        <v>210000</v>
      </c>
      <c r="L21" s="120">
        <v>4000</v>
      </c>
      <c r="M21" s="120">
        <v>20000</v>
      </c>
      <c r="N21" s="121">
        <v>202000</v>
      </c>
      <c r="O21" s="120">
        <v>22000</v>
      </c>
      <c r="P21" s="120">
        <v>5000</v>
      </c>
      <c r="Q21" s="120">
        <v>194140</v>
      </c>
      <c r="R21" s="120">
        <v>41311.800000000003</v>
      </c>
      <c r="S21" s="29"/>
      <c r="T21" s="30"/>
      <c r="U21" s="30"/>
      <c r="V21" s="30"/>
      <c r="W21" s="30"/>
      <c r="X21" s="30"/>
      <c r="Y21" s="30"/>
      <c r="Z21" s="30"/>
      <c r="AA21" s="30"/>
      <c r="AB21" s="30"/>
      <c r="AC21" s="30"/>
      <c r="AD21" s="30"/>
      <c r="AE21" s="30"/>
      <c r="AF21" s="30"/>
    </row>
    <row r="22" spans="1:32" x14ac:dyDescent="0.25">
      <c r="A22" s="35">
        <v>1</v>
      </c>
      <c r="B22" s="36">
        <v>4</v>
      </c>
      <c r="C22" s="33">
        <v>1</v>
      </c>
      <c r="D22" s="39">
        <v>2</v>
      </c>
      <c r="E22" s="49" t="s">
        <v>27</v>
      </c>
      <c r="F22" s="44">
        <f>SUM(G22:R22)</f>
        <v>0</v>
      </c>
      <c r="G22" s="120"/>
      <c r="H22" s="120"/>
      <c r="I22" s="120"/>
      <c r="J22" s="120"/>
      <c r="K22" s="120"/>
      <c r="L22" s="120"/>
      <c r="M22" s="120"/>
      <c r="N22" s="120"/>
      <c r="O22" s="120"/>
      <c r="P22" s="120"/>
      <c r="Q22" s="120"/>
      <c r="R22" s="120"/>
      <c r="S22" s="29"/>
      <c r="T22" s="30"/>
      <c r="U22" s="30"/>
      <c r="V22" s="30"/>
      <c r="W22" s="30"/>
      <c r="X22" s="30"/>
      <c r="Y22" s="30"/>
      <c r="Z22" s="30"/>
      <c r="AA22" s="30"/>
      <c r="AB22" s="30"/>
      <c r="AC22" s="30"/>
      <c r="AD22" s="30"/>
      <c r="AE22" s="30"/>
      <c r="AF22" s="30"/>
    </row>
    <row r="23" spans="1:32" x14ac:dyDescent="0.25">
      <c r="A23" s="35">
        <v>1</v>
      </c>
      <c r="B23" s="36">
        <v>4</v>
      </c>
      <c r="C23" s="33">
        <v>3</v>
      </c>
      <c r="D23" s="46"/>
      <c r="E23" s="47" t="s">
        <v>28</v>
      </c>
      <c r="F23" s="41">
        <f t="shared" ref="F23:R23" si="8">SUM(F24:F24)</f>
        <v>0</v>
      </c>
      <c r="G23" s="41">
        <f t="shared" si="8"/>
        <v>0</v>
      </c>
      <c r="H23" s="41">
        <f t="shared" si="8"/>
        <v>0</v>
      </c>
      <c r="I23" s="41">
        <f t="shared" si="8"/>
        <v>0</v>
      </c>
      <c r="J23" s="41">
        <f t="shared" si="8"/>
        <v>0</v>
      </c>
      <c r="K23" s="41">
        <f t="shared" si="8"/>
        <v>0</v>
      </c>
      <c r="L23" s="41">
        <f t="shared" si="8"/>
        <v>0</v>
      </c>
      <c r="M23" s="41">
        <f t="shared" si="8"/>
        <v>0</v>
      </c>
      <c r="N23" s="41">
        <f t="shared" si="8"/>
        <v>0</v>
      </c>
      <c r="O23" s="41">
        <f t="shared" si="8"/>
        <v>0</v>
      </c>
      <c r="P23" s="41">
        <f t="shared" si="8"/>
        <v>0</v>
      </c>
      <c r="Q23" s="41">
        <f t="shared" si="8"/>
        <v>0</v>
      </c>
      <c r="R23" s="41">
        <f t="shared" si="8"/>
        <v>0</v>
      </c>
      <c r="S23" s="29"/>
      <c r="T23" s="30"/>
      <c r="U23" s="30"/>
      <c r="V23" s="30"/>
      <c r="W23" s="30"/>
      <c r="X23" s="30"/>
      <c r="Y23" s="30"/>
      <c r="Z23" s="30"/>
      <c r="AA23" s="30"/>
      <c r="AB23" s="30"/>
      <c r="AC23" s="30"/>
      <c r="AD23" s="30"/>
      <c r="AE23" s="30"/>
      <c r="AF23" s="30"/>
    </row>
    <row r="24" spans="1:32" x14ac:dyDescent="0.25">
      <c r="A24" s="35">
        <v>1</v>
      </c>
      <c r="B24" s="36">
        <v>4</v>
      </c>
      <c r="C24" s="33">
        <v>3</v>
      </c>
      <c r="D24" s="34">
        <v>2</v>
      </c>
      <c r="E24" s="50" t="s">
        <v>28</v>
      </c>
      <c r="F24" s="44">
        <f>SUM(G24:R24)</f>
        <v>0</v>
      </c>
      <c r="G24" s="120"/>
      <c r="H24" s="120"/>
      <c r="I24" s="120"/>
      <c r="J24" s="120"/>
      <c r="K24" s="120"/>
      <c r="L24" s="120"/>
      <c r="M24" s="120"/>
      <c r="N24" s="121"/>
      <c r="O24" s="120"/>
      <c r="P24" s="120"/>
      <c r="Q24" s="120"/>
      <c r="R24" s="120"/>
      <c r="S24" s="29"/>
      <c r="T24" s="30"/>
      <c r="U24" s="30"/>
      <c r="V24" s="30"/>
      <c r="W24" s="30"/>
      <c r="X24" s="30"/>
      <c r="Y24" s="30"/>
      <c r="Z24" s="30"/>
      <c r="AA24" s="30"/>
      <c r="AB24" s="30"/>
      <c r="AC24" s="30"/>
      <c r="AD24" s="30"/>
      <c r="AE24" s="30"/>
      <c r="AF24" s="30"/>
    </row>
    <row r="25" spans="1:32" x14ac:dyDescent="0.25">
      <c r="A25" s="35">
        <v>1</v>
      </c>
      <c r="B25" s="36">
        <v>4</v>
      </c>
      <c r="C25" s="33">
        <v>4</v>
      </c>
      <c r="D25" s="46"/>
      <c r="E25" s="47" t="s">
        <v>29</v>
      </c>
      <c r="F25" s="41">
        <f>SUM(F26:F27)</f>
        <v>0</v>
      </c>
      <c r="G25" s="41">
        <f>SUM(G26:G27)</f>
        <v>0</v>
      </c>
      <c r="H25" s="41">
        <f t="shared" ref="H25:R25" si="9">SUM(H26:H27)</f>
        <v>0</v>
      </c>
      <c r="I25" s="41">
        <f t="shared" si="9"/>
        <v>0</v>
      </c>
      <c r="J25" s="41">
        <f t="shared" si="9"/>
        <v>0</v>
      </c>
      <c r="K25" s="41">
        <f t="shared" si="9"/>
        <v>0</v>
      </c>
      <c r="L25" s="41">
        <f t="shared" si="9"/>
        <v>0</v>
      </c>
      <c r="M25" s="41">
        <f t="shared" si="9"/>
        <v>0</v>
      </c>
      <c r="N25" s="41">
        <f t="shared" si="9"/>
        <v>0</v>
      </c>
      <c r="O25" s="41">
        <f t="shared" si="9"/>
        <v>0</v>
      </c>
      <c r="P25" s="41">
        <f t="shared" si="9"/>
        <v>0</v>
      </c>
      <c r="Q25" s="41">
        <f t="shared" si="9"/>
        <v>0</v>
      </c>
      <c r="R25" s="41">
        <f t="shared" si="9"/>
        <v>0</v>
      </c>
      <c r="S25" s="29"/>
      <c r="T25" s="30"/>
      <c r="U25" s="30"/>
      <c r="V25" s="30"/>
      <c r="W25" s="30"/>
      <c r="X25" s="30"/>
      <c r="Y25" s="30"/>
      <c r="Z25" s="30"/>
      <c r="AA25" s="30"/>
      <c r="AB25" s="30"/>
      <c r="AC25" s="30"/>
      <c r="AD25" s="30"/>
      <c r="AE25" s="30"/>
      <c r="AF25" s="30"/>
    </row>
    <row r="26" spans="1:32" x14ac:dyDescent="0.25">
      <c r="A26" s="35">
        <v>1</v>
      </c>
      <c r="B26" s="36">
        <v>4</v>
      </c>
      <c r="C26" s="33">
        <v>4</v>
      </c>
      <c r="D26" s="34">
        <v>1</v>
      </c>
      <c r="E26" s="50" t="s">
        <v>30</v>
      </c>
      <c r="F26" s="44">
        <f>SUM(G26:R26)</f>
        <v>0</v>
      </c>
      <c r="G26" s="120"/>
      <c r="H26" s="120"/>
      <c r="I26" s="120"/>
      <c r="J26" s="120"/>
      <c r="K26" s="120"/>
      <c r="L26" s="120"/>
      <c r="M26" s="120"/>
      <c r="N26" s="121"/>
      <c r="O26" s="120"/>
      <c r="P26" s="120"/>
      <c r="Q26" s="120"/>
      <c r="R26" s="120"/>
      <c r="S26" s="29"/>
      <c r="T26" s="30"/>
      <c r="U26" s="30"/>
      <c r="V26" s="30"/>
      <c r="W26" s="30"/>
      <c r="X26" s="30"/>
      <c r="Y26" s="30"/>
      <c r="Z26" s="30"/>
      <c r="AA26" s="30"/>
      <c r="AB26" s="30"/>
      <c r="AC26" s="30"/>
      <c r="AD26" s="30"/>
      <c r="AE26" s="30"/>
      <c r="AF26" s="30"/>
    </row>
    <row r="27" spans="1:32" x14ac:dyDescent="0.25">
      <c r="A27" s="35">
        <v>1</v>
      </c>
      <c r="B27" s="36">
        <v>4</v>
      </c>
      <c r="C27" s="33">
        <v>4</v>
      </c>
      <c r="D27" s="34">
        <v>2</v>
      </c>
      <c r="E27" s="50" t="s">
        <v>31</v>
      </c>
      <c r="F27" s="44">
        <f>SUM(G27:R27)</f>
        <v>0</v>
      </c>
      <c r="G27" s="120"/>
      <c r="H27" s="120"/>
      <c r="I27" s="120"/>
      <c r="J27" s="120"/>
      <c r="K27" s="120"/>
      <c r="L27" s="120"/>
      <c r="M27" s="120"/>
      <c r="N27" s="121"/>
      <c r="O27" s="120"/>
      <c r="P27" s="120"/>
      <c r="Q27" s="120"/>
      <c r="R27" s="120"/>
      <c r="S27" s="29"/>
      <c r="T27" s="30"/>
      <c r="U27" s="30"/>
      <c r="V27" s="30"/>
      <c r="W27" s="30"/>
      <c r="X27" s="30"/>
      <c r="Y27" s="30"/>
      <c r="Z27" s="30"/>
      <c r="AA27" s="30"/>
      <c r="AB27" s="30"/>
      <c r="AC27" s="30"/>
      <c r="AD27" s="30"/>
      <c r="AE27" s="30"/>
      <c r="AF27" s="30"/>
    </row>
    <row r="28" spans="1:32" x14ac:dyDescent="0.25">
      <c r="A28" s="35">
        <v>1</v>
      </c>
      <c r="B28" s="36">
        <v>4</v>
      </c>
      <c r="C28" s="33">
        <v>5</v>
      </c>
      <c r="D28" s="46"/>
      <c r="E28" s="47" t="s">
        <v>68</v>
      </c>
      <c r="F28" s="41">
        <f>F29</f>
        <v>0</v>
      </c>
      <c r="G28" s="41">
        <f>G29</f>
        <v>0</v>
      </c>
      <c r="H28" s="41">
        <f t="shared" ref="H28:R28" si="10">H29</f>
        <v>0</v>
      </c>
      <c r="I28" s="41">
        <f t="shared" si="10"/>
        <v>0</v>
      </c>
      <c r="J28" s="41">
        <f t="shared" si="10"/>
        <v>0</v>
      </c>
      <c r="K28" s="41">
        <f t="shared" si="10"/>
        <v>0</v>
      </c>
      <c r="L28" s="41">
        <f t="shared" si="10"/>
        <v>0</v>
      </c>
      <c r="M28" s="41">
        <f t="shared" si="10"/>
        <v>0</v>
      </c>
      <c r="N28" s="122">
        <f t="shared" si="10"/>
        <v>0</v>
      </c>
      <c r="O28" s="41">
        <f t="shared" si="10"/>
        <v>0</v>
      </c>
      <c r="P28" s="41">
        <f t="shared" si="10"/>
        <v>0</v>
      </c>
      <c r="Q28" s="41">
        <f t="shared" si="10"/>
        <v>0</v>
      </c>
      <c r="R28" s="41">
        <f t="shared" si="10"/>
        <v>0</v>
      </c>
      <c r="S28" s="29"/>
      <c r="T28" s="30"/>
      <c r="U28" s="30"/>
      <c r="V28" s="30"/>
      <c r="W28" s="30"/>
      <c r="X28" s="30"/>
      <c r="Y28" s="30"/>
      <c r="Z28" s="30"/>
      <c r="AA28" s="30"/>
      <c r="AB28" s="30"/>
      <c r="AC28" s="30"/>
      <c r="AD28" s="30"/>
      <c r="AE28" s="30"/>
      <c r="AF28" s="30"/>
    </row>
    <row r="29" spans="1:32" x14ac:dyDescent="0.25">
      <c r="A29" s="35">
        <v>1</v>
      </c>
      <c r="B29" s="36">
        <v>4</v>
      </c>
      <c r="C29" s="33">
        <v>5</v>
      </c>
      <c r="D29" s="34">
        <v>1</v>
      </c>
      <c r="E29" s="50" t="s">
        <v>68</v>
      </c>
      <c r="F29" s="44">
        <f>SUM(G29:R29)</f>
        <v>0</v>
      </c>
      <c r="G29" s="120"/>
      <c r="H29" s="120"/>
      <c r="I29" s="120"/>
      <c r="J29" s="120"/>
      <c r="K29" s="120"/>
      <c r="L29" s="120"/>
      <c r="M29" s="120"/>
      <c r="N29" s="121"/>
      <c r="O29" s="120"/>
      <c r="P29" s="120"/>
      <c r="Q29" s="120"/>
      <c r="R29" s="120"/>
      <c r="S29" s="29"/>
      <c r="T29" s="30"/>
      <c r="U29" s="30"/>
      <c r="V29" s="30"/>
      <c r="W29" s="30"/>
      <c r="X29" s="30"/>
      <c r="Y29" s="30"/>
      <c r="Z29" s="30"/>
      <c r="AA29" s="30"/>
      <c r="AB29" s="30"/>
      <c r="AC29" s="30"/>
      <c r="AD29" s="30"/>
      <c r="AE29" s="30"/>
      <c r="AF29" s="30"/>
    </row>
    <row r="30" spans="1:32" x14ac:dyDescent="0.25">
      <c r="A30" s="35">
        <v>1</v>
      </c>
      <c r="B30" s="36">
        <v>5</v>
      </c>
      <c r="C30" s="98"/>
      <c r="D30" s="36"/>
      <c r="E30" s="37" t="s">
        <v>69</v>
      </c>
      <c r="F30" s="38">
        <f t="shared" ref="F30:R30" si="11">F31+F35+F37+F43</f>
        <v>202741</v>
      </c>
      <c r="G30" s="38">
        <f t="shared" si="11"/>
        <v>3505</v>
      </c>
      <c r="H30" s="38">
        <f t="shared" si="11"/>
        <v>22700</v>
      </c>
      <c r="I30" s="38">
        <f t="shared" si="11"/>
        <v>15400</v>
      </c>
      <c r="J30" s="38">
        <f t="shared" si="11"/>
        <v>6333.8</v>
      </c>
      <c r="K30" s="38">
        <f t="shared" si="11"/>
        <v>20850</v>
      </c>
      <c r="L30" s="38">
        <f t="shared" si="11"/>
        <v>9158</v>
      </c>
      <c r="M30" s="38">
        <f t="shared" si="11"/>
        <v>8114</v>
      </c>
      <c r="N30" s="119">
        <f t="shared" si="11"/>
        <v>28240</v>
      </c>
      <c r="O30" s="38">
        <f t="shared" si="11"/>
        <v>26300</v>
      </c>
      <c r="P30" s="38">
        <f t="shared" si="11"/>
        <v>5929</v>
      </c>
      <c r="Q30" s="38">
        <f t="shared" si="11"/>
        <v>23900</v>
      </c>
      <c r="R30" s="38">
        <f t="shared" si="11"/>
        <v>32311.200000000001</v>
      </c>
      <c r="S30" s="29"/>
      <c r="T30" s="30"/>
      <c r="U30" s="30"/>
      <c r="V30" s="30"/>
      <c r="W30" s="30"/>
      <c r="X30" s="30"/>
      <c r="Y30" s="30"/>
      <c r="Z30" s="30"/>
      <c r="AA30" s="30"/>
      <c r="AB30" s="30"/>
      <c r="AC30" s="30"/>
      <c r="AD30" s="30"/>
      <c r="AE30" s="30"/>
      <c r="AF30" s="30"/>
    </row>
    <row r="31" spans="1:32" x14ac:dyDescent="0.25">
      <c r="A31" s="35">
        <v>1</v>
      </c>
      <c r="B31" s="36">
        <v>5</v>
      </c>
      <c r="C31" s="33">
        <v>2</v>
      </c>
      <c r="D31" s="46"/>
      <c r="E31" s="47" t="s">
        <v>70</v>
      </c>
      <c r="F31" s="41">
        <f t="shared" ref="F31:R31" si="12">SUM(F32:F34)</f>
        <v>14381</v>
      </c>
      <c r="G31" s="41">
        <f>SUM(G32:G34)</f>
        <v>1115</v>
      </c>
      <c r="H31" s="41">
        <f t="shared" si="12"/>
        <v>850</v>
      </c>
      <c r="I31" s="41">
        <f t="shared" si="12"/>
        <v>800</v>
      </c>
      <c r="J31" s="41">
        <f t="shared" si="12"/>
        <v>900</v>
      </c>
      <c r="K31" s="41">
        <f t="shared" si="12"/>
        <v>1000</v>
      </c>
      <c r="L31" s="41">
        <f t="shared" si="12"/>
        <v>1200</v>
      </c>
      <c r="M31" s="41">
        <f t="shared" si="12"/>
        <v>1240</v>
      </c>
      <c r="N31" s="122">
        <f t="shared" si="12"/>
        <v>1500</v>
      </c>
      <c r="O31" s="41">
        <f t="shared" si="12"/>
        <v>1900</v>
      </c>
      <c r="P31" s="41">
        <f t="shared" si="12"/>
        <v>1200</v>
      </c>
      <c r="Q31" s="41">
        <f t="shared" si="12"/>
        <v>1416.8</v>
      </c>
      <c r="R31" s="41">
        <f t="shared" si="12"/>
        <v>1259.2</v>
      </c>
      <c r="S31" s="29"/>
      <c r="T31" s="30"/>
      <c r="U31" s="30"/>
      <c r="V31" s="30"/>
      <c r="W31" s="30"/>
      <c r="X31" s="30"/>
      <c r="Y31" s="30"/>
      <c r="Z31" s="30"/>
      <c r="AA31" s="30"/>
      <c r="AB31" s="30"/>
      <c r="AC31" s="30"/>
      <c r="AD31" s="30"/>
      <c r="AE31" s="30"/>
      <c r="AF31" s="30"/>
    </row>
    <row r="32" spans="1:32" ht="33.75" x14ac:dyDescent="0.25">
      <c r="A32" s="35">
        <v>1</v>
      </c>
      <c r="B32" s="36">
        <v>5</v>
      </c>
      <c r="C32" s="33">
        <v>2</v>
      </c>
      <c r="D32" s="34">
        <v>74</v>
      </c>
      <c r="E32" s="50" t="s">
        <v>71</v>
      </c>
      <c r="F32" s="51">
        <f>SUM(G32:R32)</f>
        <v>0</v>
      </c>
      <c r="G32" s="44"/>
      <c r="H32" s="44"/>
      <c r="I32" s="44"/>
      <c r="J32" s="44"/>
      <c r="K32" s="44"/>
      <c r="L32" s="44"/>
      <c r="M32" s="44"/>
      <c r="N32" s="44"/>
      <c r="O32" s="44"/>
      <c r="P32" s="123"/>
      <c r="Q32" s="44"/>
      <c r="R32" s="44"/>
      <c r="S32" s="29"/>
      <c r="T32" s="30"/>
      <c r="U32" s="30"/>
      <c r="V32" s="30"/>
      <c r="W32" s="30"/>
      <c r="X32" s="30"/>
      <c r="Y32" s="30"/>
      <c r="Z32" s="30"/>
      <c r="AA32" s="30"/>
      <c r="AB32" s="30"/>
      <c r="AC32" s="30"/>
      <c r="AD32" s="30"/>
      <c r="AE32" s="30"/>
      <c r="AF32" s="30"/>
    </row>
    <row r="33" spans="1:32" ht="45" x14ac:dyDescent="0.25">
      <c r="A33" s="35">
        <v>1</v>
      </c>
      <c r="B33" s="36">
        <v>5</v>
      </c>
      <c r="C33" s="33">
        <v>2</v>
      </c>
      <c r="D33" s="34">
        <v>75</v>
      </c>
      <c r="E33" s="50" t="s">
        <v>72</v>
      </c>
      <c r="F33" s="51">
        <f>SUM(G33:R33)</f>
        <v>0</v>
      </c>
      <c r="G33" s="44"/>
      <c r="H33" s="44"/>
      <c r="I33" s="44"/>
      <c r="J33" s="44"/>
      <c r="K33" s="44"/>
      <c r="L33" s="44"/>
      <c r="M33" s="44"/>
      <c r="N33" s="44"/>
      <c r="O33" s="44"/>
      <c r="P33" s="123"/>
      <c r="Q33" s="44"/>
      <c r="R33" s="44"/>
      <c r="S33" s="29"/>
      <c r="T33" s="30"/>
      <c r="U33" s="30"/>
      <c r="V33" s="30"/>
      <c r="W33" s="30"/>
      <c r="X33" s="30"/>
      <c r="Y33" s="30"/>
      <c r="Z33" s="30"/>
      <c r="AA33" s="30"/>
      <c r="AB33" s="30"/>
      <c r="AC33" s="30"/>
      <c r="AD33" s="30"/>
      <c r="AE33" s="30"/>
      <c r="AF33" s="30"/>
    </row>
    <row r="34" spans="1:32" s="104" customFormat="1" ht="22.5" x14ac:dyDescent="0.25">
      <c r="A34" s="99">
        <v>1</v>
      </c>
      <c r="B34" s="100">
        <v>5</v>
      </c>
      <c r="C34" s="101">
        <v>2</v>
      </c>
      <c r="D34" s="102">
        <v>84</v>
      </c>
      <c r="E34" s="103" t="s">
        <v>73</v>
      </c>
      <c r="F34" s="124">
        <f>SUM(G34:R34)</f>
        <v>14381</v>
      </c>
      <c r="G34" s="120">
        <v>1115</v>
      </c>
      <c r="H34" s="120">
        <v>850</v>
      </c>
      <c r="I34" s="120">
        <v>800</v>
      </c>
      <c r="J34" s="120">
        <v>900</v>
      </c>
      <c r="K34" s="120">
        <v>1000</v>
      </c>
      <c r="L34" s="120">
        <v>1200</v>
      </c>
      <c r="M34" s="120">
        <v>1240</v>
      </c>
      <c r="N34" s="121">
        <v>1500</v>
      </c>
      <c r="O34" s="120">
        <v>1900</v>
      </c>
      <c r="P34" s="120">
        <v>1200</v>
      </c>
      <c r="Q34" s="120">
        <v>1416.8</v>
      </c>
      <c r="R34" s="120">
        <v>1259.2</v>
      </c>
      <c r="S34" s="29"/>
      <c r="T34" s="30"/>
      <c r="U34" s="30"/>
      <c r="V34" s="30"/>
      <c r="W34" s="30"/>
      <c r="X34" s="30"/>
      <c r="Y34" s="30"/>
      <c r="Z34" s="30"/>
      <c r="AA34" s="30"/>
      <c r="AB34" s="30"/>
      <c r="AC34" s="30"/>
      <c r="AD34" s="30"/>
      <c r="AE34" s="30"/>
      <c r="AF34" s="30"/>
    </row>
    <row r="35" spans="1:32" x14ac:dyDescent="0.25">
      <c r="A35" s="35">
        <v>1</v>
      </c>
      <c r="B35" s="36">
        <v>5</v>
      </c>
      <c r="C35" s="46">
        <v>3</v>
      </c>
      <c r="D35" s="46" t="s">
        <v>49</v>
      </c>
      <c r="E35" s="47" t="s">
        <v>74</v>
      </c>
      <c r="F35" s="41">
        <f t="shared" ref="F35:R35" si="13">SUM(F36:F36)</f>
        <v>99910</v>
      </c>
      <c r="G35" s="41">
        <f t="shared" si="13"/>
        <v>158</v>
      </c>
      <c r="H35" s="41">
        <f t="shared" si="13"/>
        <v>17000</v>
      </c>
      <c r="I35" s="41">
        <f t="shared" si="13"/>
        <v>1000</v>
      </c>
      <c r="J35" s="41">
        <f t="shared" si="13"/>
        <v>1600</v>
      </c>
      <c r="K35" s="41">
        <f t="shared" si="13"/>
        <v>14000</v>
      </c>
      <c r="L35" s="41">
        <f t="shared" si="13"/>
        <v>4308</v>
      </c>
      <c r="M35" s="41">
        <f t="shared" si="13"/>
        <v>1479.8</v>
      </c>
      <c r="N35" s="122">
        <f t="shared" si="13"/>
        <v>22300</v>
      </c>
      <c r="O35" s="41">
        <f t="shared" si="13"/>
        <v>10200</v>
      </c>
      <c r="P35" s="41">
        <f t="shared" si="13"/>
        <v>1829</v>
      </c>
      <c r="Q35" s="41">
        <f t="shared" si="13"/>
        <v>19133.2</v>
      </c>
      <c r="R35" s="41">
        <f t="shared" si="13"/>
        <v>6902</v>
      </c>
      <c r="S35" s="29"/>
      <c r="T35" s="30"/>
      <c r="U35" s="30"/>
      <c r="V35" s="30"/>
      <c r="W35" s="30"/>
      <c r="X35" s="30"/>
      <c r="Y35" s="30"/>
      <c r="Z35" s="30"/>
      <c r="AA35" s="30"/>
      <c r="AB35" s="30"/>
      <c r="AC35" s="30"/>
      <c r="AD35" s="30"/>
      <c r="AE35" s="30"/>
      <c r="AF35" s="30"/>
    </row>
    <row r="36" spans="1:32" x14ac:dyDescent="0.25">
      <c r="A36" s="35">
        <v>1</v>
      </c>
      <c r="B36" s="36">
        <v>5</v>
      </c>
      <c r="C36" s="46">
        <v>3</v>
      </c>
      <c r="D36" s="34">
        <v>15</v>
      </c>
      <c r="E36" s="50" t="s">
        <v>75</v>
      </c>
      <c r="F36" s="44">
        <f t="shared" ref="F36:F44" si="14">SUM(G36:R36)</f>
        <v>99910</v>
      </c>
      <c r="G36" s="120">
        <v>158</v>
      </c>
      <c r="H36" s="120">
        <v>17000</v>
      </c>
      <c r="I36" s="120">
        <v>1000</v>
      </c>
      <c r="J36" s="120">
        <v>1600</v>
      </c>
      <c r="K36" s="120">
        <v>14000</v>
      </c>
      <c r="L36" s="120">
        <v>4308</v>
      </c>
      <c r="M36" s="120">
        <v>1479.8</v>
      </c>
      <c r="N36" s="121">
        <v>22300</v>
      </c>
      <c r="O36" s="120">
        <v>10200</v>
      </c>
      <c r="P36" s="120">
        <v>1829</v>
      </c>
      <c r="Q36" s="120">
        <v>19133.2</v>
      </c>
      <c r="R36" s="120">
        <v>6902</v>
      </c>
      <c r="S36" s="29"/>
      <c r="T36" s="30"/>
      <c r="U36" s="30"/>
      <c r="V36" s="30"/>
      <c r="W36" s="30"/>
      <c r="X36" s="30"/>
      <c r="Y36" s="30"/>
      <c r="Z36" s="30"/>
      <c r="AA36" s="30"/>
      <c r="AB36" s="30"/>
      <c r="AC36" s="30"/>
      <c r="AD36" s="30"/>
      <c r="AE36" s="30"/>
      <c r="AF36" s="30"/>
    </row>
    <row r="37" spans="1:32" ht="22.5" x14ac:dyDescent="0.25">
      <c r="A37" s="35">
        <v>1</v>
      </c>
      <c r="B37" s="36">
        <v>5</v>
      </c>
      <c r="C37" s="46">
        <v>4</v>
      </c>
      <c r="D37" s="46"/>
      <c r="E37" s="47" t="s">
        <v>32</v>
      </c>
      <c r="F37" s="41">
        <f>SUM(G37:R37)</f>
        <v>80050</v>
      </c>
      <c r="G37" s="41">
        <f>SUM(G38:G42)</f>
        <v>1816</v>
      </c>
      <c r="H37" s="41">
        <f t="shared" ref="H37:R37" si="15">SUM(H38:H42)</f>
        <v>3650</v>
      </c>
      <c r="I37" s="41">
        <f t="shared" si="15"/>
        <v>13300</v>
      </c>
      <c r="J37" s="41">
        <f t="shared" si="15"/>
        <v>3299.8</v>
      </c>
      <c r="K37" s="41">
        <f t="shared" si="15"/>
        <v>4450</v>
      </c>
      <c r="L37" s="41">
        <f t="shared" si="15"/>
        <v>3300</v>
      </c>
      <c r="M37" s="41">
        <f t="shared" si="15"/>
        <v>4944.2</v>
      </c>
      <c r="N37" s="41">
        <f t="shared" si="15"/>
        <v>3240</v>
      </c>
      <c r="O37" s="41">
        <f t="shared" si="15"/>
        <v>13600</v>
      </c>
      <c r="P37" s="41">
        <f t="shared" si="15"/>
        <v>2300</v>
      </c>
      <c r="Q37" s="41">
        <f t="shared" si="15"/>
        <v>2250</v>
      </c>
      <c r="R37" s="41">
        <f t="shared" si="15"/>
        <v>23900</v>
      </c>
      <c r="S37" s="29"/>
      <c r="T37" s="30"/>
      <c r="U37" s="30"/>
      <c r="V37" s="30"/>
      <c r="W37" s="30"/>
      <c r="X37" s="30"/>
      <c r="Y37" s="30"/>
      <c r="Z37" s="30"/>
      <c r="AA37" s="30"/>
      <c r="AB37" s="30"/>
      <c r="AC37" s="30"/>
      <c r="AD37" s="30"/>
      <c r="AE37" s="30"/>
      <c r="AF37" s="30"/>
    </row>
    <row r="38" spans="1:32" ht="22.5" x14ac:dyDescent="0.25">
      <c r="A38" s="35">
        <v>1</v>
      </c>
      <c r="B38" s="36">
        <v>5</v>
      </c>
      <c r="C38" s="46">
        <v>4</v>
      </c>
      <c r="D38" s="34">
        <v>2</v>
      </c>
      <c r="E38" s="50" t="s">
        <v>76</v>
      </c>
      <c r="F38" s="44">
        <f t="shared" si="14"/>
        <v>9450</v>
      </c>
      <c r="G38" s="120">
        <v>569</v>
      </c>
      <c r="H38" s="120">
        <v>1300</v>
      </c>
      <c r="I38" s="120">
        <v>1000</v>
      </c>
      <c r="J38" s="120">
        <v>300</v>
      </c>
      <c r="K38" s="120">
        <v>1746.8</v>
      </c>
      <c r="L38" s="120">
        <v>950</v>
      </c>
      <c r="M38" s="120">
        <v>1284.2</v>
      </c>
      <c r="N38" s="121">
        <v>1000</v>
      </c>
      <c r="O38" s="120">
        <v>250</v>
      </c>
      <c r="P38" s="120">
        <v>450</v>
      </c>
      <c r="Q38" s="120">
        <v>350</v>
      </c>
      <c r="R38" s="120">
        <v>250</v>
      </c>
      <c r="S38" s="29"/>
      <c r="T38" s="30"/>
      <c r="U38" s="30"/>
      <c r="V38" s="30"/>
      <c r="W38" s="30"/>
      <c r="X38" s="30"/>
      <c r="Y38" s="30"/>
      <c r="Z38" s="30"/>
      <c r="AA38" s="30"/>
      <c r="AB38" s="30"/>
      <c r="AC38" s="30"/>
      <c r="AD38" s="30"/>
      <c r="AE38" s="30"/>
      <c r="AF38" s="30"/>
    </row>
    <row r="39" spans="1:32" x14ac:dyDescent="0.25">
      <c r="A39" s="35">
        <v>1</v>
      </c>
      <c r="B39" s="36">
        <v>5</v>
      </c>
      <c r="C39" s="46">
        <v>4</v>
      </c>
      <c r="D39" s="34">
        <v>4</v>
      </c>
      <c r="E39" s="50" t="s">
        <v>77</v>
      </c>
      <c r="F39" s="44">
        <f t="shared" si="14"/>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90" x14ac:dyDescent="0.25">
      <c r="A40" s="35">
        <v>1</v>
      </c>
      <c r="B40" s="36">
        <v>5</v>
      </c>
      <c r="C40" s="46">
        <v>4</v>
      </c>
      <c r="D40" s="34">
        <v>25</v>
      </c>
      <c r="E40" s="50" t="s">
        <v>78</v>
      </c>
      <c r="F40" s="44">
        <f t="shared" si="14"/>
        <v>0</v>
      </c>
      <c r="G40" s="44"/>
      <c r="H40" s="44"/>
      <c r="I40" s="44"/>
      <c r="J40" s="44"/>
      <c r="K40" s="44"/>
      <c r="L40" s="44"/>
      <c r="M40" s="44"/>
      <c r="N40" s="123"/>
      <c r="O40" s="44"/>
      <c r="P40" s="44"/>
      <c r="Q40" s="44"/>
      <c r="R40" s="44"/>
      <c r="S40" s="29"/>
      <c r="T40" s="30"/>
      <c r="U40" s="30"/>
      <c r="V40" s="30"/>
      <c r="W40" s="30"/>
      <c r="X40" s="30"/>
      <c r="Y40" s="30"/>
      <c r="Z40" s="30"/>
      <c r="AA40" s="30"/>
      <c r="AB40" s="30"/>
      <c r="AC40" s="30"/>
      <c r="AD40" s="30"/>
      <c r="AE40" s="30"/>
      <c r="AF40" s="30"/>
    </row>
    <row r="41" spans="1:32" x14ac:dyDescent="0.25">
      <c r="A41" s="35">
        <v>1</v>
      </c>
      <c r="B41" s="36">
        <v>5</v>
      </c>
      <c r="C41" s="46">
        <v>4</v>
      </c>
      <c r="D41" s="34">
        <v>29</v>
      </c>
      <c r="E41" s="50" t="s">
        <v>79</v>
      </c>
      <c r="F41" s="51">
        <f t="shared" si="14"/>
        <v>3800</v>
      </c>
      <c r="G41" s="120">
        <v>71</v>
      </c>
      <c r="H41" s="120">
        <v>350</v>
      </c>
      <c r="I41" s="120">
        <v>300</v>
      </c>
      <c r="J41" s="120">
        <v>350</v>
      </c>
      <c r="K41" s="120">
        <v>529</v>
      </c>
      <c r="L41" s="120">
        <v>350</v>
      </c>
      <c r="M41" s="120">
        <v>360</v>
      </c>
      <c r="N41" s="121">
        <v>240</v>
      </c>
      <c r="O41" s="120">
        <v>350</v>
      </c>
      <c r="P41" s="120">
        <v>350</v>
      </c>
      <c r="Q41" s="120">
        <v>400</v>
      </c>
      <c r="R41" s="120">
        <v>150</v>
      </c>
      <c r="S41" s="29"/>
      <c r="T41" s="30"/>
      <c r="U41" s="30"/>
      <c r="V41" s="30"/>
      <c r="W41" s="30"/>
      <c r="X41" s="30"/>
      <c r="Y41" s="30"/>
      <c r="Z41" s="30"/>
      <c r="AA41" s="30"/>
      <c r="AB41" s="30"/>
      <c r="AC41" s="30"/>
      <c r="AD41" s="30"/>
      <c r="AE41" s="30"/>
      <c r="AF41" s="30"/>
    </row>
    <row r="42" spans="1:32" ht="22.5" x14ac:dyDescent="0.25">
      <c r="A42" s="35">
        <v>1</v>
      </c>
      <c r="B42" s="36">
        <v>5</v>
      </c>
      <c r="C42" s="46">
        <v>4</v>
      </c>
      <c r="D42" s="34">
        <v>34</v>
      </c>
      <c r="E42" s="50" t="s">
        <v>80</v>
      </c>
      <c r="F42" s="51">
        <f t="shared" si="14"/>
        <v>66800</v>
      </c>
      <c r="G42" s="120">
        <v>1176</v>
      </c>
      <c r="H42" s="120">
        <v>2000</v>
      </c>
      <c r="I42" s="120">
        <v>12000</v>
      </c>
      <c r="J42" s="120">
        <v>2649.8</v>
      </c>
      <c r="K42" s="120">
        <v>2174.1999999999998</v>
      </c>
      <c r="L42" s="120">
        <v>2000</v>
      </c>
      <c r="M42" s="120">
        <v>3300</v>
      </c>
      <c r="N42" s="121">
        <v>2000</v>
      </c>
      <c r="O42" s="120">
        <v>13000</v>
      </c>
      <c r="P42" s="120">
        <v>1500</v>
      </c>
      <c r="Q42" s="120">
        <v>1500</v>
      </c>
      <c r="R42" s="120">
        <v>23500</v>
      </c>
      <c r="S42" s="29"/>
      <c r="T42" s="30"/>
      <c r="U42" s="30"/>
      <c r="V42" s="30"/>
      <c r="W42" s="30"/>
      <c r="X42" s="30"/>
      <c r="Y42" s="30"/>
      <c r="Z42" s="30"/>
      <c r="AA42" s="30"/>
      <c r="AB42" s="30"/>
      <c r="AC42" s="30"/>
      <c r="AD42" s="30"/>
      <c r="AE42" s="30"/>
      <c r="AF42" s="30"/>
    </row>
    <row r="43" spans="1:32" x14ac:dyDescent="0.25">
      <c r="A43" s="35">
        <v>1</v>
      </c>
      <c r="B43" s="36">
        <v>5</v>
      </c>
      <c r="C43" s="46">
        <v>5</v>
      </c>
      <c r="D43" s="46"/>
      <c r="E43" s="47" t="s">
        <v>81</v>
      </c>
      <c r="F43" s="41">
        <f>F44</f>
        <v>8400</v>
      </c>
      <c r="G43" s="41">
        <f>G44</f>
        <v>416</v>
      </c>
      <c r="H43" s="41">
        <f t="shared" ref="H43:R43" si="16">H44</f>
        <v>1200</v>
      </c>
      <c r="I43" s="41">
        <f t="shared" si="16"/>
        <v>300</v>
      </c>
      <c r="J43" s="41">
        <f t="shared" si="16"/>
        <v>534</v>
      </c>
      <c r="K43" s="41">
        <f t="shared" si="16"/>
        <v>1400</v>
      </c>
      <c r="L43" s="41">
        <f t="shared" si="16"/>
        <v>350</v>
      </c>
      <c r="M43" s="41">
        <f t="shared" si="16"/>
        <v>450</v>
      </c>
      <c r="N43" s="122">
        <f t="shared" si="16"/>
        <v>1200</v>
      </c>
      <c r="O43" s="41">
        <f t="shared" si="16"/>
        <v>600</v>
      </c>
      <c r="P43" s="41">
        <f t="shared" si="16"/>
        <v>600</v>
      </c>
      <c r="Q43" s="41">
        <f t="shared" si="16"/>
        <v>1100</v>
      </c>
      <c r="R43" s="41">
        <f t="shared" si="16"/>
        <v>250</v>
      </c>
      <c r="S43" s="29"/>
      <c r="T43" s="30"/>
      <c r="U43" s="30"/>
      <c r="V43" s="30"/>
      <c r="W43" s="30"/>
      <c r="X43" s="30"/>
      <c r="Y43" s="30"/>
      <c r="Z43" s="30"/>
      <c r="AA43" s="30"/>
      <c r="AB43" s="30"/>
      <c r="AC43" s="30"/>
      <c r="AD43" s="30"/>
      <c r="AE43" s="30"/>
      <c r="AF43" s="30"/>
    </row>
    <row r="44" spans="1:32" x14ac:dyDescent="0.25">
      <c r="A44" s="35">
        <v>1</v>
      </c>
      <c r="B44" s="36">
        <v>5</v>
      </c>
      <c r="C44" s="46">
        <v>5</v>
      </c>
      <c r="D44" s="34">
        <v>2</v>
      </c>
      <c r="E44" s="50" t="s">
        <v>82</v>
      </c>
      <c r="F44" s="44">
        <f t="shared" si="14"/>
        <v>8400</v>
      </c>
      <c r="G44" s="120">
        <v>416</v>
      </c>
      <c r="H44" s="120">
        <v>1200</v>
      </c>
      <c r="I44" s="120">
        <v>300</v>
      </c>
      <c r="J44" s="120">
        <v>534</v>
      </c>
      <c r="K44" s="120">
        <v>1400</v>
      </c>
      <c r="L44" s="120">
        <v>350</v>
      </c>
      <c r="M44" s="120">
        <v>450</v>
      </c>
      <c r="N44" s="121">
        <v>1200</v>
      </c>
      <c r="O44" s="120">
        <v>600</v>
      </c>
      <c r="P44" s="120">
        <v>600</v>
      </c>
      <c r="Q44" s="120">
        <v>1100</v>
      </c>
      <c r="R44" s="120">
        <v>250</v>
      </c>
      <c r="S44" s="29"/>
      <c r="T44" s="30"/>
      <c r="U44" s="30"/>
      <c r="V44" s="30"/>
      <c r="W44" s="30"/>
      <c r="X44" s="30"/>
      <c r="Y44" s="30"/>
      <c r="Z44" s="30"/>
      <c r="AA44" s="30"/>
      <c r="AB44" s="30"/>
      <c r="AC44" s="30"/>
      <c r="AD44" s="30"/>
      <c r="AE44" s="30"/>
      <c r="AF44" s="30"/>
    </row>
    <row r="45" spans="1:32" x14ac:dyDescent="0.25">
      <c r="A45" s="35">
        <v>1</v>
      </c>
      <c r="B45" s="36">
        <v>7</v>
      </c>
      <c r="C45" s="36"/>
      <c r="D45" s="36"/>
      <c r="E45" s="37" t="s">
        <v>83</v>
      </c>
      <c r="F45" s="38">
        <f>F46</f>
        <v>0</v>
      </c>
      <c r="G45" s="38">
        <f t="shared" ref="G45:R46" si="17">G46</f>
        <v>0</v>
      </c>
      <c r="H45" s="38">
        <f t="shared" si="17"/>
        <v>0</v>
      </c>
      <c r="I45" s="38">
        <f t="shared" si="17"/>
        <v>0</v>
      </c>
      <c r="J45" s="38">
        <f t="shared" si="17"/>
        <v>0</v>
      </c>
      <c r="K45" s="38">
        <f t="shared" si="17"/>
        <v>0</v>
      </c>
      <c r="L45" s="38">
        <f t="shared" si="17"/>
        <v>0</v>
      </c>
      <c r="M45" s="38">
        <f t="shared" si="17"/>
        <v>0</v>
      </c>
      <c r="N45" s="119">
        <f t="shared" si="17"/>
        <v>0</v>
      </c>
      <c r="O45" s="38">
        <f t="shared" si="17"/>
        <v>0</v>
      </c>
      <c r="P45" s="38">
        <f t="shared" si="17"/>
        <v>0</v>
      </c>
      <c r="Q45" s="38">
        <f t="shared" si="17"/>
        <v>0</v>
      </c>
      <c r="R45" s="38">
        <f t="shared" si="17"/>
        <v>0</v>
      </c>
      <c r="S45" s="29"/>
      <c r="T45" s="30"/>
      <c r="U45" s="30"/>
      <c r="V45" s="30"/>
      <c r="W45" s="30"/>
      <c r="X45" s="30"/>
      <c r="Y45" s="30"/>
      <c r="Z45" s="30"/>
      <c r="AA45" s="30"/>
      <c r="AB45" s="30"/>
      <c r="AC45" s="30"/>
      <c r="AD45" s="30"/>
      <c r="AE45" s="30"/>
      <c r="AF45" s="30"/>
    </row>
    <row r="46" spans="1:32" x14ac:dyDescent="0.25">
      <c r="A46" s="35">
        <v>1</v>
      </c>
      <c r="B46" s="36">
        <v>7</v>
      </c>
      <c r="C46" s="46">
        <v>1</v>
      </c>
      <c r="D46" s="46"/>
      <c r="E46" s="47" t="s">
        <v>83</v>
      </c>
      <c r="F46" s="41">
        <f>F47</f>
        <v>0</v>
      </c>
      <c r="G46" s="41">
        <f>G47</f>
        <v>0</v>
      </c>
      <c r="H46" s="41">
        <f t="shared" si="17"/>
        <v>0</v>
      </c>
      <c r="I46" s="41">
        <f t="shared" si="17"/>
        <v>0</v>
      </c>
      <c r="J46" s="41">
        <f t="shared" si="17"/>
        <v>0</v>
      </c>
      <c r="K46" s="41">
        <f t="shared" si="17"/>
        <v>0</v>
      </c>
      <c r="L46" s="41">
        <f t="shared" si="17"/>
        <v>0</v>
      </c>
      <c r="M46" s="41">
        <f t="shared" si="17"/>
        <v>0</v>
      </c>
      <c r="N46" s="122">
        <f t="shared" si="17"/>
        <v>0</v>
      </c>
      <c r="O46" s="41">
        <f t="shared" si="17"/>
        <v>0</v>
      </c>
      <c r="P46" s="41">
        <f t="shared" si="17"/>
        <v>0</v>
      </c>
      <c r="Q46" s="41">
        <f t="shared" si="17"/>
        <v>0</v>
      </c>
      <c r="R46" s="41">
        <f t="shared" si="17"/>
        <v>0</v>
      </c>
      <c r="S46" s="29"/>
      <c r="T46" s="30"/>
      <c r="U46" s="30"/>
      <c r="V46" s="30"/>
      <c r="W46" s="30"/>
      <c r="X46" s="30"/>
      <c r="Y46" s="30"/>
      <c r="Z46" s="30"/>
      <c r="AA46" s="30"/>
      <c r="AB46" s="30"/>
      <c r="AC46" s="30"/>
      <c r="AD46" s="30"/>
      <c r="AE46" s="30"/>
      <c r="AF46" s="30"/>
    </row>
    <row r="47" spans="1:32" x14ac:dyDescent="0.25">
      <c r="A47" s="35">
        <v>1</v>
      </c>
      <c r="B47" s="36">
        <v>7</v>
      </c>
      <c r="C47" s="46">
        <v>1</v>
      </c>
      <c r="D47" s="34">
        <v>10</v>
      </c>
      <c r="E47" s="50" t="s">
        <v>84</v>
      </c>
      <c r="F47" s="44">
        <f>SUM(G47:R47)</f>
        <v>0</v>
      </c>
      <c r="G47" s="44"/>
      <c r="H47" s="44"/>
      <c r="I47" s="44"/>
      <c r="J47" s="44"/>
      <c r="K47" s="44"/>
      <c r="L47" s="44"/>
      <c r="M47" s="44"/>
      <c r="N47" s="123"/>
      <c r="O47" s="44"/>
      <c r="P47" s="44"/>
      <c r="Q47" s="44"/>
      <c r="R47" s="44">
        <v>0</v>
      </c>
      <c r="S47" s="29"/>
      <c r="T47" s="30"/>
      <c r="U47" s="30"/>
      <c r="V47" s="30"/>
      <c r="W47" s="30"/>
      <c r="X47" s="30"/>
      <c r="Y47" s="30"/>
      <c r="Z47" s="30"/>
      <c r="AA47" s="30"/>
      <c r="AB47" s="30"/>
      <c r="AC47" s="30"/>
      <c r="AD47" s="30"/>
      <c r="AE47" s="30"/>
      <c r="AF47" s="30"/>
    </row>
    <row r="48" spans="1:32" ht="45" x14ac:dyDescent="0.25">
      <c r="A48" s="35">
        <v>1</v>
      </c>
      <c r="B48" s="36">
        <v>8</v>
      </c>
      <c r="C48" s="36"/>
      <c r="D48" s="36"/>
      <c r="E48" s="37" t="s">
        <v>85</v>
      </c>
      <c r="F48" s="38">
        <f>F49</f>
        <v>23599</v>
      </c>
      <c r="G48" s="38">
        <f t="shared" ref="G48:R48" si="18">G49</f>
        <v>1444</v>
      </c>
      <c r="H48" s="38">
        <f t="shared" si="18"/>
        <v>2200</v>
      </c>
      <c r="I48" s="38">
        <f t="shared" si="18"/>
        <v>2439.8000000000002</v>
      </c>
      <c r="J48" s="38">
        <f t="shared" si="18"/>
        <v>2216.1999999999998</v>
      </c>
      <c r="K48" s="38">
        <f t="shared" si="18"/>
        <v>2200</v>
      </c>
      <c r="L48" s="38">
        <f t="shared" si="18"/>
        <v>299</v>
      </c>
      <c r="M48" s="38">
        <f t="shared" si="18"/>
        <v>2200</v>
      </c>
      <c r="N48" s="119">
        <f t="shared" si="18"/>
        <v>2200</v>
      </c>
      <c r="O48" s="38">
        <f t="shared" si="18"/>
        <v>2100</v>
      </c>
      <c r="P48" s="38">
        <f t="shared" si="18"/>
        <v>2000</v>
      </c>
      <c r="Q48" s="38">
        <f t="shared" si="18"/>
        <v>2000</v>
      </c>
      <c r="R48" s="38">
        <f t="shared" si="18"/>
        <v>2300</v>
      </c>
      <c r="S48" s="29"/>
      <c r="T48" s="30"/>
      <c r="U48" s="30"/>
      <c r="V48" s="30"/>
      <c r="W48" s="30"/>
      <c r="X48" s="30"/>
      <c r="Y48" s="30"/>
      <c r="Z48" s="30"/>
      <c r="AA48" s="30"/>
      <c r="AB48" s="30"/>
      <c r="AC48" s="30"/>
      <c r="AD48" s="30"/>
      <c r="AE48" s="30"/>
      <c r="AF48" s="30"/>
    </row>
    <row r="49" spans="1:32" x14ac:dyDescent="0.25">
      <c r="A49" s="35">
        <v>1</v>
      </c>
      <c r="B49" s="36">
        <v>8</v>
      </c>
      <c r="C49" s="46">
        <v>1</v>
      </c>
      <c r="D49" s="46"/>
      <c r="E49" s="47" t="s">
        <v>86</v>
      </c>
      <c r="F49" s="41">
        <f t="shared" ref="F49:R49" si="19">SUM(F50:F50)</f>
        <v>23599</v>
      </c>
      <c r="G49" s="41">
        <f>SUM(G50:G50)</f>
        <v>1444</v>
      </c>
      <c r="H49" s="41">
        <f t="shared" si="19"/>
        <v>2200</v>
      </c>
      <c r="I49" s="41">
        <f t="shared" si="19"/>
        <v>2439.8000000000002</v>
      </c>
      <c r="J49" s="41">
        <f t="shared" si="19"/>
        <v>2216.1999999999998</v>
      </c>
      <c r="K49" s="41">
        <f t="shared" si="19"/>
        <v>2200</v>
      </c>
      <c r="L49" s="41">
        <f t="shared" si="19"/>
        <v>299</v>
      </c>
      <c r="M49" s="41">
        <f t="shared" si="19"/>
        <v>2200</v>
      </c>
      <c r="N49" s="41">
        <f t="shared" si="19"/>
        <v>2200</v>
      </c>
      <c r="O49" s="41">
        <f t="shared" si="19"/>
        <v>2100</v>
      </c>
      <c r="P49" s="41">
        <f t="shared" si="19"/>
        <v>2000</v>
      </c>
      <c r="Q49" s="41">
        <f t="shared" si="19"/>
        <v>2000</v>
      </c>
      <c r="R49" s="41">
        <f t="shared" si="19"/>
        <v>2300</v>
      </c>
      <c r="S49" s="29"/>
      <c r="T49" s="30"/>
      <c r="U49" s="30"/>
      <c r="V49" s="30"/>
      <c r="W49" s="30"/>
      <c r="X49" s="30"/>
      <c r="Y49" s="30"/>
      <c r="Z49" s="30"/>
      <c r="AA49" s="30"/>
      <c r="AB49" s="30"/>
      <c r="AC49" s="30"/>
      <c r="AD49" s="30"/>
      <c r="AE49" s="30"/>
      <c r="AF49" s="30"/>
    </row>
    <row r="50" spans="1:32" x14ac:dyDescent="0.25">
      <c r="A50" s="35">
        <v>1</v>
      </c>
      <c r="B50" s="36">
        <v>8</v>
      </c>
      <c r="C50" s="46">
        <v>1</v>
      </c>
      <c r="D50" s="34">
        <v>26</v>
      </c>
      <c r="E50" s="50" t="s">
        <v>87</v>
      </c>
      <c r="F50" s="51">
        <f>SUM(G50:R50)</f>
        <v>23599</v>
      </c>
      <c r="G50" s="120">
        <v>1444</v>
      </c>
      <c r="H50" s="120">
        <v>2200</v>
      </c>
      <c r="I50" s="120">
        <v>2439.8000000000002</v>
      </c>
      <c r="J50" s="120">
        <v>2216.1999999999998</v>
      </c>
      <c r="K50" s="120">
        <v>2200</v>
      </c>
      <c r="L50" s="120">
        <v>299</v>
      </c>
      <c r="M50" s="120">
        <v>2200</v>
      </c>
      <c r="N50" s="120">
        <v>2200</v>
      </c>
      <c r="O50" s="120">
        <v>2100</v>
      </c>
      <c r="P50" s="120">
        <v>2000</v>
      </c>
      <c r="Q50" s="120">
        <v>2000</v>
      </c>
      <c r="R50" s="120">
        <v>2300</v>
      </c>
      <c r="S50" s="29"/>
      <c r="T50" s="30"/>
      <c r="U50" s="30"/>
      <c r="V50" s="30"/>
      <c r="W50" s="30"/>
      <c r="X50" s="30"/>
      <c r="Y50" s="30"/>
      <c r="Z50" s="30"/>
      <c r="AA50" s="30"/>
      <c r="AB50" s="30"/>
      <c r="AC50" s="30"/>
      <c r="AD50" s="30"/>
      <c r="AE50" s="30"/>
      <c r="AF50" s="30"/>
    </row>
    <row r="51" spans="1:32" x14ac:dyDescent="0.25">
      <c r="A51" s="52">
        <v>2</v>
      </c>
      <c r="B51" s="53"/>
      <c r="C51" s="54"/>
      <c r="D51" s="55"/>
      <c r="E51" s="56" t="s">
        <v>34</v>
      </c>
      <c r="F51" s="28">
        <f t="shared" ref="F51:R51" si="20">F52+F71+F74+F77+F83+F88</f>
        <v>24844</v>
      </c>
      <c r="G51" s="28">
        <f t="shared" si="20"/>
        <v>460.8</v>
      </c>
      <c r="H51" s="28">
        <f t="shared" si="20"/>
        <v>1492</v>
      </c>
      <c r="I51" s="28">
        <f t="shared" si="20"/>
        <v>1417.2</v>
      </c>
      <c r="J51" s="28">
        <f t="shared" si="20"/>
        <v>2208</v>
      </c>
      <c r="K51" s="28">
        <f t="shared" si="20"/>
        <v>1957</v>
      </c>
      <c r="L51" s="28">
        <f t="shared" si="20"/>
        <v>1959</v>
      </c>
      <c r="M51" s="28">
        <f t="shared" si="20"/>
        <v>1959</v>
      </c>
      <c r="N51" s="118">
        <f t="shared" si="20"/>
        <v>2257</v>
      </c>
      <c r="O51" s="28">
        <f t="shared" si="20"/>
        <v>3458</v>
      </c>
      <c r="P51" s="28">
        <f t="shared" si="20"/>
        <v>3459</v>
      </c>
      <c r="Q51" s="28">
        <f t="shared" si="20"/>
        <v>2958</v>
      </c>
      <c r="R51" s="28">
        <f t="shared" si="20"/>
        <v>1259</v>
      </c>
      <c r="S51" s="29"/>
      <c r="T51" s="30"/>
      <c r="U51" s="30"/>
      <c r="V51" s="30"/>
      <c r="W51" s="30"/>
      <c r="X51" s="30"/>
      <c r="Y51" s="30"/>
      <c r="Z51" s="30"/>
      <c r="AA51" s="30"/>
      <c r="AB51" s="30"/>
      <c r="AC51" s="30"/>
      <c r="AD51" s="30"/>
      <c r="AE51" s="30"/>
      <c r="AF51" s="30"/>
    </row>
    <row r="52" spans="1:32" x14ac:dyDescent="0.25">
      <c r="A52" s="35">
        <v>2</v>
      </c>
      <c r="B52" s="36">
        <v>1</v>
      </c>
      <c r="C52" s="36"/>
      <c r="D52" s="36"/>
      <c r="E52" s="37" t="s">
        <v>35</v>
      </c>
      <c r="F52" s="38">
        <f t="shared" ref="F52:R52" si="21">F53+F55+F57+F59+F62+F68</f>
        <v>10493</v>
      </c>
      <c r="G52" s="38">
        <f t="shared" si="21"/>
        <v>256.8</v>
      </c>
      <c r="H52" s="38">
        <f t="shared" si="21"/>
        <v>1105</v>
      </c>
      <c r="I52" s="38">
        <f t="shared" si="21"/>
        <v>1071.2</v>
      </c>
      <c r="J52" s="38">
        <f t="shared" si="21"/>
        <v>1562</v>
      </c>
      <c r="K52" s="38">
        <f t="shared" si="21"/>
        <v>811</v>
      </c>
      <c r="L52" s="38">
        <f t="shared" si="21"/>
        <v>813</v>
      </c>
      <c r="M52" s="38">
        <f t="shared" si="21"/>
        <v>813</v>
      </c>
      <c r="N52" s="38">
        <f t="shared" si="21"/>
        <v>811</v>
      </c>
      <c r="O52" s="38">
        <f t="shared" si="21"/>
        <v>812</v>
      </c>
      <c r="P52" s="38">
        <f t="shared" si="21"/>
        <v>813</v>
      </c>
      <c r="Q52" s="38">
        <f t="shared" si="21"/>
        <v>812</v>
      </c>
      <c r="R52" s="38">
        <f t="shared" si="21"/>
        <v>813</v>
      </c>
      <c r="S52" s="29"/>
      <c r="T52" s="30"/>
      <c r="U52" s="30"/>
      <c r="V52" s="30"/>
      <c r="W52" s="30"/>
      <c r="X52" s="30"/>
      <c r="Y52" s="30"/>
      <c r="Z52" s="30"/>
      <c r="AA52" s="30"/>
      <c r="AB52" s="30"/>
      <c r="AC52" s="30"/>
      <c r="AD52" s="30"/>
      <c r="AE52" s="30"/>
      <c r="AF52" s="30"/>
    </row>
    <row r="53" spans="1:32" ht="22.5" x14ac:dyDescent="0.25">
      <c r="A53" s="35">
        <v>2</v>
      </c>
      <c r="B53" s="36">
        <v>1</v>
      </c>
      <c r="C53" s="46">
        <v>1</v>
      </c>
      <c r="D53" s="46"/>
      <c r="E53" s="47" t="s">
        <v>36</v>
      </c>
      <c r="F53" s="41">
        <f>F54</f>
        <v>751</v>
      </c>
      <c r="G53" s="41">
        <f>G54</f>
        <v>0</v>
      </c>
      <c r="H53" s="41">
        <f t="shared" ref="H53:R53" si="22">H54</f>
        <v>0</v>
      </c>
      <c r="I53" s="41">
        <f t="shared" si="22"/>
        <v>0</v>
      </c>
      <c r="J53" s="41">
        <f t="shared" si="22"/>
        <v>751</v>
      </c>
      <c r="K53" s="41">
        <f t="shared" si="22"/>
        <v>0</v>
      </c>
      <c r="L53" s="41">
        <f t="shared" si="22"/>
        <v>0</v>
      </c>
      <c r="M53" s="41">
        <f t="shared" si="22"/>
        <v>0</v>
      </c>
      <c r="N53" s="122">
        <f t="shared" si="22"/>
        <v>0</v>
      </c>
      <c r="O53" s="41">
        <f t="shared" si="22"/>
        <v>0</v>
      </c>
      <c r="P53" s="41">
        <f t="shared" si="22"/>
        <v>0</v>
      </c>
      <c r="Q53" s="41">
        <f t="shared" si="22"/>
        <v>0</v>
      </c>
      <c r="R53" s="41">
        <f t="shared" si="22"/>
        <v>0</v>
      </c>
      <c r="S53" s="29"/>
      <c r="T53" s="30"/>
      <c r="U53" s="30"/>
      <c r="V53" s="30"/>
      <c r="W53" s="30"/>
      <c r="X53" s="30"/>
      <c r="Y53" s="30"/>
      <c r="Z53" s="30"/>
      <c r="AA53" s="30"/>
      <c r="AB53" s="30"/>
      <c r="AC53" s="30"/>
      <c r="AD53" s="30"/>
      <c r="AE53" s="30"/>
      <c r="AF53" s="30"/>
    </row>
    <row r="54" spans="1:32" ht="22.5" x14ac:dyDescent="0.25">
      <c r="A54" s="35">
        <v>2</v>
      </c>
      <c r="B54" s="36">
        <v>1</v>
      </c>
      <c r="C54" s="46">
        <v>1</v>
      </c>
      <c r="D54" s="34">
        <v>2</v>
      </c>
      <c r="E54" s="50" t="s">
        <v>37</v>
      </c>
      <c r="F54" s="44">
        <f>SUM(G54:R54)</f>
        <v>751</v>
      </c>
      <c r="G54" s="44"/>
      <c r="H54" s="44"/>
      <c r="I54" s="44"/>
      <c r="J54" s="44">
        <v>751</v>
      </c>
      <c r="K54" s="44"/>
      <c r="L54" s="44"/>
      <c r="M54" s="44"/>
      <c r="N54" s="123"/>
      <c r="O54" s="44"/>
      <c r="P54" s="44"/>
      <c r="Q54" s="44"/>
      <c r="R54" s="44"/>
      <c r="S54" s="29"/>
      <c r="T54" s="30"/>
      <c r="U54" s="30"/>
      <c r="V54" s="30"/>
      <c r="W54" s="30"/>
      <c r="X54" s="30"/>
      <c r="Y54" s="30"/>
      <c r="Z54" s="30"/>
      <c r="AA54" s="30"/>
      <c r="AB54" s="30"/>
      <c r="AC54" s="30"/>
      <c r="AD54" s="30"/>
      <c r="AE54" s="30"/>
      <c r="AF54" s="30"/>
    </row>
    <row r="55" spans="1:32" ht="22.5" x14ac:dyDescent="0.25">
      <c r="A55" s="35">
        <v>2</v>
      </c>
      <c r="B55" s="36">
        <v>1</v>
      </c>
      <c r="C55" s="46">
        <v>3</v>
      </c>
      <c r="D55" s="46"/>
      <c r="E55" s="47" t="s">
        <v>88</v>
      </c>
      <c r="F55" s="41">
        <f>F56</f>
        <v>0</v>
      </c>
      <c r="G55" s="41">
        <f>G56</f>
        <v>0</v>
      </c>
      <c r="H55" s="41">
        <f t="shared" ref="H55:R55" si="23">H56</f>
        <v>0</v>
      </c>
      <c r="I55" s="41">
        <f t="shared" si="23"/>
        <v>0</v>
      </c>
      <c r="J55" s="41">
        <f t="shared" si="23"/>
        <v>0</v>
      </c>
      <c r="K55" s="41">
        <f t="shared" si="23"/>
        <v>0</v>
      </c>
      <c r="L55" s="41">
        <f t="shared" si="23"/>
        <v>0</v>
      </c>
      <c r="M55" s="41">
        <f t="shared" si="23"/>
        <v>0</v>
      </c>
      <c r="N55" s="122">
        <f t="shared" si="23"/>
        <v>0</v>
      </c>
      <c r="O55" s="41">
        <f t="shared" si="23"/>
        <v>0</v>
      </c>
      <c r="P55" s="41">
        <f t="shared" si="23"/>
        <v>0</v>
      </c>
      <c r="Q55" s="41">
        <f t="shared" si="23"/>
        <v>0</v>
      </c>
      <c r="R55" s="41">
        <f t="shared" si="23"/>
        <v>0</v>
      </c>
      <c r="S55" s="29"/>
      <c r="T55" s="30"/>
      <c r="U55" s="30"/>
      <c r="V55" s="30"/>
      <c r="W55" s="30"/>
      <c r="X55" s="30"/>
      <c r="Y55" s="30"/>
      <c r="Z55" s="30"/>
      <c r="AA55" s="30"/>
      <c r="AB55" s="30"/>
      <c r="AC55" s="30"/>
      <c r="AD55" s="30"/>
      <c r="AE55" s="30"/>
      <c r="AF55" s="30"/>
    </row>
    <row r="56" spans="1:32" ht="22.5" x14ac:dyDescent="0.25">
      <c r="A56" s="35">
        <v>2</v>
      </c>
      <c r="B56" s="36">
        <v>1</v>
      </c>
      <c r="C56" s="46">
        <v>3</v>
      </c>
      <c r="D56" s="34">
        <v>2</v>
      </c>
      <c r="E56" s="50" t="s">
        <v>89</v>
      </c>
      <c r="F56" s="44">
        <f>SUM(G56:R56)</f>
        <v>0</v>
      </c>
      <c r="G56" s="44"/>
      <c r="H56" s="44"/>
      <c r="I56" s="44"/>
      <c r="J56" s="44"/>
      <c r="K56" s="44"/>
      <c r="L56" s="44"/>
      <c r="M56" s="44"/>
      <c r="N56" s="123"/>
      <c r="O56" s="44"/>
      <c r="P56" s="44"/>
      <c r="Q56" s="44"/>
      <c r="R56" s="44"/>
      <c r="S56" s="29"/>
      <c r="T56" s="30"/>
      <c r="U56" s="30"/>
      <c r="V56" s="30"/>
      <c r="W56" s="30"/>
      <c r="X56" s="30"/>
      <c r="Y56" s="30"/>
      <c r="Z56" s="30"/>
      <c r="AA56" s="30"/>
      <c r="AB56" s="30"/>
      <c r="AC56" s="30"/>
      <c r="AD56" s="30"/>
      <c r="AE56" s="30"/>
      <c r="AF56" s="30"/>
    </row>
    <row r="57" spans="1:32" ht="22.5" x14ac:dyDescent="0.25">
      <c r="A57" s="35">
        <v>2</v>
      </c>
      <c r="B57" s="36">
        <v>1</v>
      </c>
      <c r="C57" s="46">
        <v>4</v>
      </c>
      <c r="D57" s="46"/>
      <c r="E57" s="47" t="s">
        <v>90</v>
      </c>
      <c r="F57" s="41">
        <f>F58</f>
        <v>0</v>
      </c>
      <c r="G57" s="41">
        <f>G58</f>
        <v>0</v>
      </c>
      <c r="H57" s="41">
        <f t="shared" ref="H57:R57" si="24">H58</f>
        <v>0</v>
      </c>
      <c r="I57" s="41">
        <f t="shared" si="24"/>
        <v>0</v>
      </c>
      <c r="J57" s="41">
        <f t="shared" si="24"/>
        <v>0</v>
      </c>
      <c r="K57" s="41">
        <f t="shared" si="24"/>
        <v>0</v>
      </c>
      <c r="L57" s="41">
        <f t="shared" si="24"/>
        <v>0</v>
      </c>
      <c r="M57" s="41">
        <f t="shared" si="24"/>
        <v>0</v>
      </c>
      <c r="N57" s="122">
        <f t="shared" si="24"/>
        <v>0</v>
      </c>
      <c r="O57" s="41">
        <f t="shared" si="24"/>
        <v>0</v>
      </c>
      <c r="P57" s="41">
        <f t="shared" si="24"/>
        <v>0</v>
      </c>
      <c r="Q57" s="41">
        <f t="shared" si="24"/>
        <v>0</v>
      </c>
      <c r="R57" s="41">
        <f t="shared" si="24"/>
        <v>0</v>
      </c>
      <c r="S57" s="29"/>
      <c r="T57" s="30"/>
      <c r="U57" s="30"/>
      <c r="V57" s="30"/>
      <c r="W57" s="30"/>
      <c r="X57" s="30"/>
      <c r="Y57" s="30"/>
      <c r="Z57" s="30"/>
      <c r="AA57" s="30"/>
      <c r="AB57" s="30"/>
      <c r="AC57" s="30"/>
      <c r="AD57" s="30"/>
      <c r="AE57" s="30"/>
      <c r="AF57" s="30"/>
    </row>
    <row r="58" spans="1:32" ht="22.5" x14ac:dyDescent="0.25">
      <c r="A58" s="35">
        <v>2</v>
      </c>
      <c r="B58" s="36">
        <v>1</v>
      </c>
      <c r="C58" s="46">
        <v>4</v>
      </c>
      <c r="D58" s="34">
        <v>2</v>
      </c>
      <c r="E58" s="50" t="s">
        <v>39</v>
      </c>
      <c r="F58" s="44">
        <f>SUM(G58:R58)</f>
        <v>0</v>
      </c>
      <c r="G58" s="120"/>
      <c r="H58" s="120"/>
      <c r="I58" s="120"/>
      <c r="J58" s="120"/>
      <c r="K58" s="120"/>
      <c r="L58" s="120"/>
      <c r="M58" s="120"/>
      <c r="N58" s="121"/>
      <c r="O58" s="120"/>
      <c r="P58" s="120"/>
      <c r="Q58" s="120"/>
      <c r="R58" s="120"/>
      <c r="S58" s="29"/>
      <c r="T58" s="30"/>
      <c r="U58" s="30"/>
      <c r="V58" s="30"/>
      <c r="W58" s="30"/>
      <c r="X58" s="30"/>
      <c r="Y58" s="30"/>
      <c r="Z58" s="30"/>
      <c r="AA58" s="30"/>
      <c r="AB58" s="30"/>
      <c r="AC58" s="30"/>
      <c r="AD58" s="30"/>
      <c r="AE58" s="30"/>
      <c r="AF58" s="30"/>
    </row>
    <row r="59" spans="1:32" ht="22.5" x14ac:dyDescent="0.25">
      <c r="A59" s="35">
        <v>2</v>
      </c>
      <c r="B59" s="36">
        <v>1</v>
      </c>
      <c r="C59" s="46">
        <v>5</v>
      </c>
      <c r="D59" s="46"/>
      <c r="E59" s="47" t="s">
        <v>91</v>
      </c>
      <c r="F59" s="41">
        <f t="shared" ref="F59:R59" si="25">SUM(F60:F61)</f>
        <v>9725</v>
      </c>
      <c r="G59" s="41">
        <f t="shared" si="25"/>
        <v>254</v>
      </c>
      <c r="H59" s="41">
        <f t="shared" si="25"/>
        <v>1105</v>
      </c>
      <c r="I59" s="41">
        <f t="shared" si="25"/>
        <v>1071</v>
      </c>
      <c r="J59" s="41">
        <f t="shared" si="25"/>
        <v>810</v>
      </c>
      <c r="K59" s="41">
        <f t="shared" si="25"/>
        <v>810</v>
      </c>
      <c r="L59" s="41">
        <f t="shared" si="25"/>
        <v>812</v>
      </c>
      <c r="M59" s="41">
        <f t="shared" si="25"/>
        <v>812</v>
      </c>
      <c r="N59" s="41">
        <f t="shared" si="25"/>
        <v>810</v>
      </c>
      <c r="O59" s="41">
        <f t="shared" si="25"/>
        <v>810</v>
      </c>
      <c r="P59" s="41">
        <f t="shared" si="25"/>
        <v>811</v>
      </c>
      <c r="Q59" s="41">
        <f t="shared" si="25"/>
        <v>810</v>
      </c>
      <c r="R59" s="41">
        <f t="shared" si="25"/>
        <v>810</v>
      </c>
      <c r="S59" s="29"/>
      <c r="T59" s="30"/>
      <c r="U59" s="30"/>
      <c r="V59" s="30"/>
      <c r="W59" s="30"/>
      <c r="X59" s="30"/>
      <c r="Y59" s="30"/>
      <c r="Z59" s="30"/>
      <c r="AA59" s="30"/>
      <c r="AB59" s="30"/>
      <c r="AC59" s="30"/>
      <c r="AD59" s="30"/>
      <c r="AE59" s="30"/>
      <c r="AF59" s="30"/>
    </row>
    <row r="60" spans="1:32" ht="67.5" x14ac:dyDescent="0.25">
      <c r="A60" s="35">
        <v>2</v>
      </c>
      <c r="B60" s="36">
        <v>1</v>
      </c>
      <c r="C60" s="46">
        <v>5</v>
      </c>
      <c r="D60" s="34">
        <v>8</v>
      </c>
      <c r="E60" s="50" t="s">
        <v>92</v>
      </c>
      <c r="F60" s="44">
        <f>SUM(G60:R60)</f>
        <v>4225</v>
      </c>
      <c r="G60" s="125">
        <v>91</v>
      </c>
      <c r="H60" s="125">
        <v>352</v>
      </c>
      <c r="I60" s="125">
        <v>613</v>
      </c>
      <c r="J60" s="125">
        <v>352</v>
      </c>
      <c r="K60" s="125">
        <v>352</v>
      </c>
      <c r="L60" s="125">
        <v>352</v>
      </c>
      <c r="M60" s="125">
        <v>352</v>
      </c>
      <c r="N60" s="125">
        <v>352</v>
      </c>
      <c r="O60" s="125">
        <v>352</v>
      </c>
      <c r="P60" s="125">
        <v>353</v>
      </c>
      <c r="Q60" s="125">
        <v>352</v>
      </c>
      <c r="R60" s="125">
        <v>352</v>
      </c>
      <c r="S60" s="29"/>
      <c r="T60" s="30"/>
      <c r="U60" s="30"/>
      <c r="V60" s="30"/>
      <c r="W60" s="30"/>
      <c r="X60" s="30"/>
      <c r="Y60" s="30"/>
      <c r="Z60" s="30"/>
      <c r="AA60" s="30"/>
      <c r="AB60" s="30"/>
      <c r="AC60" s="30"/>
      <c r="AD60" s="30"/>
      <c r="AE60" s="30"/>
      <c r="AF60" s="30"/>
    </row>
    <row r="61" spans="1:32" ht="67.5" x14ac:dyDescent="0.25">
      <c r="A61" s="35">
        <v>2</v>
      </c>
      <c r="B61" s="36">
        <v>1</v>
      </c>
      <c r="C61" s="46">
        <v>5</v>
      </c>
      <c r="D61" s="34">
        <v>9</v>
      </c>
      <c r="E61" s="50" t="s">
        <v>93</v>
      </c>
      <c r="F61" s="44">
        <f>SUM(G61:R61)</f>
        <v>5500</v>
      </c>
      <c r="G61" s="120">
        <v>163</v>
      </c>
      <c r="H61" s="120">
        <v>753</v>
      </c>
      <c r="I61" s="120">
        <v>458</v>
      </c>
      <c r="J61" s="120">
        <v>458</v>
      </c>
      <c r="K61" s="120">
        <v>458</v>
      </c>
      <c r="L61" s="120">
        <v>460</v>
      </c>
      <c r="M61" s="120">
        <v>460</v>
      </c>
      <c r="N61" s="120">
        <v>458</v>
      </c>
      <c r="O61" s="120">
        <v>458</v>
      </c>
      <c r="P61" s="120">
        <v>458</v>
      </c>
      <c r="Q61" s="120">
        <v>458</v>
      </c>
      <c r="R61" s="120">
        <v>458</v>
      </c>
      <c r="S61" s="29"/>
      <c r="T61" s="30"/>
      <c r="U61" s="30"/>
      <c r="V61" s="30"/>
      <c r="W61" s="30"/>
      <c r="X61" s="30"/>
      <c r="Y61" s="30"/>
      <c r="Z61" s="30"/>
      <c r="AA61" s="30"/>
      <c r="AB61" s="30"/>
      <c r="AC61" s="30"/>
      <c r="AD61" s="30"/>
      <c r="AE61" s="30"/>
      <c r="AF61" s="30"/>
    </row>
    <row r="62" spans="1:32" ht="22.5" x14ac:dyDescent="0.25">
      <c r="A62" s="35">
        <v>2</v>
      </c>
      <c r="B62" s="36">
        <v>1</v>
      </c>
      <c r="C62" s="46">
        <v>7</v>
      </c>
      <c r="D62" s="46"/>
      <c r="E62" s="47" t="s">
        <v>94</v>
      </c>
      <c r="F62" s="41">
        <f>SUM(F63:F67)</f>
        <v>17</v>
      </c>
      <c r="G62" s="41">
        <f>SUM(G63:G67)</f>
        <v>2.8</v>
      </c>
      <c r="H62" s="41">
        <f t="shared" ref="H62:R62" si="26">SUM(H63:H67)</f>
        <v>0</v>
      </c>
      <c r="I62" s="41">
        <f t="shared" si="26"/>
        <v>0.2</v>
      </c>
      <c r="J62" s="41">
        <f t="shared" si="26"/>
        <v>1</v>
      </c>
      <c r="K62" s="41">
        <f t="shared" si="26"/>
        <v>1</v>
      </c>
      <c r="L62" s="41">
        <f>SUM(L63:L67)</f>
        <v>1</v>
      </c>
      <c r="M62" s="41">
        <f t="shared" si="26"/>
        <v>1</v>
      </c>
      <c r="N62" s="41">
        <f t="shared" si="26"/>
        <v>1</v>
      </c>
      <c r="O62" s="41">
        <f t="shared" si="26"/>
        <v>2</v>
      </c>
      <c r="P62" s="41">
        <f t="shared" si="26"/>
        <v>2</v>
      </c>
      <c r="Q62" s="41">
        <f>SUM(Q63:Q67)</f>
        <v>2</v>
      </c>
      <c r="R62" s="41">
        <f t="shared" si="26"/>
        <v>3</v>
      </c>
      <c r="S62" s="29"/>
      <c r="T62" s="30"/>
      <c r="U62" s="30"/>
      <c r="V62" s="30"/>
      <c r="W62" s="30"/>
      <c r="X62" s="30"/>
      <c r="Y62" s="30"/>
      <c r="Z62" s="30"/>
      <c r="AA62" s="30"/>
      <c r="AB62" s="30"/>
      <c r="AC62" s="30"/>
      <c r="AD62" s="30"/>
      <c r="AE62" s="30"/>
      <c r="AF62" s="30"/>
    </row>
    <row r="63" spans="1:32" ht="22.5" x14ac:dyDescent="0.25">
      <c r="A63" s="35">
        <v>2</v>
      </c>
      <c r="B63" s="36">
        <v>1</v>
      </c>
      <c r="C63" s="46">
        <v>7</v>
      </c>
      <c r="D63" s="34">
        <v>6</v>
      </c>
      <c r="E63" s="50" t="s">
        <v>43</v>
      </c>
      <c r="F63" s="44">
        <f>SUM(G63:R63)</f>
        <v>17</v>
      </c>
      <c r="G63" s="120">
        <v>2.8</v>
      </c>
      <c r="H63" s="120">
        <v>0</v>
      </c>
      <c r="I63" s="120">
        <v>0.2</v>
      </c>
      <c r="J63" s="120">
        <v>1</v>
      </c>
      <c r="K63" s="120">
        <v>1</v>
      </c>
      <c r="L63" s="120">
        <v>1</v>
      </c>
      <c r="M63" s="120">
        <v>1</v>
      </c>
      <c r="N63" s="120">
        <v>1</v>
      </c>
      <c r="O63" s="120">
        <v>2</v>
      </c>
      <c r="P63" s="120">
        <v>2</v>
      </c>
      <c r="Q63" s="120">
        <v>2</v>
      </c>
      <c r="R63" s="120">
        <v>3</v>
      </c>
      <c r="S63" s="29"/>
      <c r="T63" s="30"/>
      <c r="U63" s="30"/>
      <c r="V63" s="30"/>
      <c r="W63" s="30"/>
      <c r="X63" s="30"/>
      <c r="Y63" s="30"/>
      <c r="Z63" s="30"/>
      <c r="AA63" s="30"/>
      <c r="AB63" s="30"/>
      <c r="AC63" s="30"/>
      <c r="AD63" s="30"/>
      <c r="AE63" s="30"/>
      <c r="AF63" s="30"/>
    </row>
    <row r="64" spans="1:32" ht="22.5" x14ac:dyDescent="0.25">
      <c r="A64" s="35">
        <v>2</v>
      </c>
      <c r="B64" s="36">
        <v>1</v>
      </c>
      <c r="C64" s="46">
        <v>7</v>
      </c>
      <c r="D64" s="34">
        <v>11</v>
      </c>
      <c r="E64" s="50" t="s">
        <v>95</v>
      </c>
      <c r="F64" s="44">
        <f>SUM(G64:R64)</f>
        <v>0</v>
      </c>
      <c r="G64" s="44"/>
      <c r="H64" s="44"/>
      <c r="I64" s="44"/>
      <c r="J64" s="44"/>
      <c r="K64" s="44"/>
      <c r="L64" s="44"/>
      <c r="M64" s="44"/>
      <c r="N64" s="123"/>
      <c r="O64" s="44"/>
      <c r="P64" s="44"/>
      <c r="Q64" s="44"/>
      <c r="R64" s="44"/>
      <c r="S64" s="29"/>
      <c r="T64" s="30"/>
      <c r="U64" s="30"/>
      <c r="V64" s="30"/>
      <c r="W64" s="30"/>
      <c r="X64" s="30"/>
      <c r="Y64" s="30"/>
      <c r="Z64" s="30"/>
      <c r="AA64" s="30"/>
      <c r="AB64" s="30"/>
      <c r="AC64" s="30"/>
      <c r="AD64" s="30"/>
      <c r="AE64" s="30"/>
      <c r="AF64" s="30"/>
    </row>
    <row r="65" spans="1:32" ht="22.5" x14ac:dyDescent="0.25">
      <c r="A65" s="35">
        <v>2</v>
      </c>
      <c r="B65" s="36">
        <v>1</v>
      </c>
      <c r="C65" s="46">
        <v>7</v>
      </c>
      <c r="D65" s="34">
        <v>13</v>
      </c>
      <c r="E65" s="50" t="s">
        <v>44</v>
      </c>
      <c r="F65" s="44">
        <f>SUM(G65:R65)</f>
        <v>0</v>
      </c>
      <c r="G65" s="44"/>
      <c r="H65" s="44"/>
      <c r="I65" s="44"/>
      <c r="J65" s="44"/>
      <c r="K65" s="44"/>
      <c r="L65" s="44"/>
      <c r="M65" s="44"/>
      <c r="N65" s="123"/>
      <c r="O65" s="44"/>
      <c r="P65" s="44"/>
      <c r="Q65" s="44"/>
      <c r="R65" s="44"/>
      <c r="S65" s="29"/>
      <c r="T65" s="30"/>
      <c r="U65" s="30"/>
      <c r="V65" s="30"/>
      <c r="W65" s="30"/>
      <c r="X65" s="30"/>
      <c r="Y65" s="30"/>
      <c r="Z65" s="30"/>
      <c r="AA65" s="30"/>
      <c r="AB65" s="30"/>
      <c r="AC65" s="30"/>
      <c r="AD65" s="30"/>
      <c r="AE65" s="30"/>
      <c r="AF65" s="30"/>
    </row>
    <row r="66" spans="1:32" ht="33.75" x14ac:dyDescent="0.25">
      <c r="A66" s="35">
        <v>2</v>
      </c>
      <c r="B66" s="36">
        <v>1</v>
      </c>
      <c r="C66" s="46">
        <v>7</v>
      </c>
      <c r="D66" s="34">
        <v>18</v>
      </c>
      <c r="E66" s="50" t="s">
        <v>45</v>
      </c>
      <c r="F66" s="44">
        <f>SUM(G66:R66)</f>
        <v>0</v>
      </c>
      <c r="G66" s="44"/>
      <c r="H66" s="44"/>
      <c r="I66" s="44"/>
      <c r="J66" s="44"/>
      <c r="K66" s="44"/>
      <c r="L66" s="44"/>
      <c r="M66" s="44"/>
      <c r="N66" s="123"/>
      <c r="O66" s="44"/>
      <c r="P66" s="44"/>
      <c r="Q66" s="44"/>
      <c r="R66" s="44"/>
      <c r="S66" s="29"/>
      <c r="T66" s="30"/>
      <c r="U66" s="30"/>
      <c r="V66" s="30"/>
      <c r="W66" s="30"/>
      <c r="X66" s="30"/>
      <c r="Y66" s="30"/>
      <c r="Z66" s="30"/>
      <c r="AA66" s="30"/>
      <c r="AB66" s="30"/>
      <c r="AC66" s="30"/>
      <c r="AD66" s="30"/>
      <c r="AE66" s="30"/>
      <c r="AF66" s="30"/>
    </row>
    <row r="67" spans="1:32" ht="33.75" x14ac:dyDescent="0.25">
      <c r="A67" s="35">
        <v>2</v>
      </c>
      <c r="B67" s="36">
        <v>1</v>
      </c>
      <c r="C67" s="46">
        <v>7</v>
      </c>
      <c r="D67" s="34">
        <v>19</v>
      </c>
      <c r="E67" s="50" t="s">
        <v>96</v>
      </c>
      <c r="F67" s="44">
        <f>SUM(G67:R67)</f>
        <v>0</v>
      </c>
      <c r="G67" s="44"/>
      <c r="H67" s="44"/>
      <c r="I67" s="44"/>
      <c r="J67" s="44"/>
      <c r="K67" s="44"/>
      <c r="L67" s="44"/>
      <c r="M67" s="44"/>
      <c r="N67" s="123"/>
      <c r="O67" s="44"/>
      <c r="P67" s="44"/>
      <c r="Q67" s="44"/>
      <c r="R67" s="44"/>
      <c r="S67" s="29"/>
      <c r="T67" s="30"/>
      <c r="U67" s="30"/>
      <c r="V67" s="30"/>
      <c r="W67" s="30"/>
      <c r="X67" s="30"/>
      <c r="Y67" s="30"/>
      <c r="Z67" s="30"/>
      <c r="AA67" s="30"/>
      <c r="AB67" s="30"/>
      <c r="AC67" s="30"/>
      <c r="AD67" s="30"/>
      <c r="AE67" s="30"/>
      <c r="AF67" s="30"/>
    </row>
    <row r="68" spans="1:32" x14ac:dyDescent="0.25">
      <c r="A68" s="35">
        <v>2</v>
      </c>
      <c r="B68" s="36">
        <v>1</v>
      </c>
      <c r="C68" s="46">
        <v>9</v>
      </c>
      <c r="D68" s="46" t="s">
        <v>49</v>
      </c>
      <c r="E68" s="47" t="s">
        <v>97</v>
      </c>
      <c r="F68" s="41">
        <f t="shared" ref="F68:R68" si="27">SUM(F69:F70)</f>
        <v>0</v>
      </c>
      <c r="G68" s="41">
        <f t="shared" si="27"/>
        <v>0</v>
      </c>
      <c r="H68" s="41">
        <f t="shared" si="27"/>
        <v>0</v>
      </c>
      <c r="I68" s="41">
        <f t="shared" si="27"/>
        <v>0</v>
      </c>
      <c r="J68" s="41">
        <f t="shared" si="27"/>
        <v>0</v>
      </c>
      <c r="K68" s="41">
        <f t="shared" si="27"/>
        <v>0</v>
      </c>
      <c r="L68" s="41">
        <f t="shared" si="27"/>
        <v>0</v>
      </c>
      <c r="M68" s="41">
        <f t="shared" si="27"/>
        <v>0</v>
      </c>
      <c r="N68" s="41">
        <f t="shared" si="27"/>
        <v>0</v>
      </c>
      <c r="O68" s="41">
        <f t="shared" si="27"/>
        <v>0</v>
      </c>
      <c r="P68" s="41">
        <f t="shared" si="27"/>
        <v>0</v>
      </c>
      <c r="Q68" s="41">
        <f t="shared" si="27"/>
        <v>0</v>
      </c>
      <c r="R68" s="41">
        <f t="shared" si="27"/>
        <v>0</v>
      </c>
      <c r="S68" s="29"/>
      <c r="T68" s="30"/>
      <c r="U68" s="30"/>
      <c r="V68" s="30"/>
      <c r="W68" s="30"/>
      <c r="X68" s="30"/>
      <c r="Y68" s="30"/>
      <c r="Z68" s="30"/>
      <c r="AA68" s="30"/>
      <c r="AB68" s="30"/>
      <c r="AC68" s="30"/>
      <c r="AD68" s="30"/>
      <c r="AE68" s="30"/>
      <c r="AF68" s="30"/>
    </row>
    <row r="69" spans="1:32" ht="56.25" x14ac:dyDescent="0.25">
      <c r="A69" s="35">
        <v>2</v>
      </c>
      <c r="B69" s="36">
        <v>1</v>
      </c>
      <c r="C69" s="46">
        <v>9</v>
      </c>
      <c r="D69" s="34">
        <v>7</v>
      </c>
      <c r="E69" s="50" t="s">
        <v>98</v>
      </c>
      <c r="F69" s="44">
        <f>SUM(G69:R69)</f>
        <v>0</v>
      </c>
      <c r="G69" s="44"/>
      <c r="H69" s="44"/>
      <c r="I69" s="44"/>
      <c r="J69" s="44"/>
      <c r="K69" s="44"/>
      <c r="L69" s="44"/>
      <c r="M69" s="44"/>
      <c r="N69" s="123"/>
      <c r="O69" s="44"/>
      <c r="P69" s="44"/>
      <c r="Q69" s="44"/>
      <c r="R69" s="44"/>
      <c r="S69" s="29"/>
      <c r="T69" s="30"/>
      <c r="U69" s="30"/>
      <c r="V69" s="30"/>
      <c r="W69" s="30"/>
      <c r="X69" s="30"/>
      <c r="Y69" s="30"/>
      <c r="Z69" s="30"/>
      <c r="AA69" s="30"/>
      <c r="AB69" s="30"/>
      <c r="AC69" s="30"/>
      <c r="AD69" s="30"/>
      <c r="AE69" s="30"/>
      <c r="AF69" s="30"/>
    </row>
    <row r="70" spans="1:32" ht="22.5" x14ac:dyDescent="0.25">
      <c r="A70" s="35">
        <v>2</v>
      </c>
      <c r="B70" s="36">
        <v>1</v>
      </c>
      <c r="C70" s="46">
        <v>9</v>
      </c>
      <c r="D70" s="34">
        <v>10</v>
      </c>
      <c r="E70" s="50" t="s">
        <v>99</v>
      </c>
      <c r="F70" s="44">
        <f>SUM(G70:R70)</f>
        <v>0</v>
      </c>
      <c r="G70" s="44"/>
      <c r="H70" s="44"/>
      <c r="I70" s="44"/>
      <c r="J70" s="44"/>
      <c r="K70" s="44"/>
      <c r="L70" s="44"/>
      <c r="M70" s="44"/>
      <c r="N70" s="123"/>
      <c r="O70" s="44"/>
      <c r="P70" s="44"/>
      <c r="Q70" s="44"/>
      <c r="R70" s="44"/>
      <c r="S70" s="29"/>
      <c r="T70" s="30"/>
      <c r="U70" s="30"/>
      <c r="V70" s="30"/>
      <c r="W70" s="30"/>
      <c r="X70" s="30"/>
      <c r="Y70" s="30"/>
      <c r="Z70" s="30"/>
      <c r="AA70" s="30"/>
      <c r="AB70" s="30"/>
      <c r="AC70" s="30"/>
      <c r="AD70" s="30"/>
      <c r="AE70" s="30"/>
      <c r="AF70" s="30"/>
    </row>
    <row r="71" spans="1:32" ht="33.75" x14ac:dyDescent="0.25">
      <c r="A71" s="35">
        <v>2</v>
      </c>
      <c r="B71" s="36">
        <v>2</v>
      </c>
      <c r="C71" s="36"/>
      <c r="D71" s="36"/>
      <c r="E71" s="37" t="s">
        <v>46</v>
      </c>
      <c r="F71" s="38">
        <f>F72</f>
        <v>0</v>
      </c>
      <c r="G71" s="38">
        <f t="shared" ref="G71:R72" si="28">G72</f>
        <v>0</v>
      </c>
      <c r="H71" s="38">
        <f t="shared" si="28"/>
        <v>0</v>
      </c>
      <c r="I71" s="38">
        <f t="shared" si="28"/>
        <v>0</v>
      </c>
      <c r="J71" s="38">
        <f t="shared" si="28"/>
        <v>0</v>
      </c>
      <c r="K71" s="38">
        <f t="shared" si="28"/>
        <v>0</v>
      </c>
      <c r="L71" s="38">
        <f t="shared" si="28"/>
        <v>0</v>
      </c>
      <c r="M71" s="38">
        <f t="shared" si="28"/>
        <v>0</v>
      </c>
      <c r="N71" s="119">
        <f t="shared" si="28"/>
        <v>0</v>
      </c>
      <c r="O71" s="38">
        <f t="shared" si="28"/>
        <v>0</v>
      </c>
      <c r="P71" s="38">
        <f t="shared" si="28"/>
        <v>0</v>
      </c>
      <c r="Q71" s="38">
        <f t="shared" si="28"/>
        <v>0</v>
      </c>
      <c r="R71" s="38">
        <f t="shared" si="28"/>
        <v>0</v>
      </c>
      <c r="S71" s="29"/>
      <c r="T71" s="30"/>
      <c r="U71" s="30"/>
      <c r="V71" s="30"/>
      <c r="W71" s="30"/>
      <c r="X71" s="30"/>
      <c r="Y71" s="30"/>
      <c r="Z71" s="30"/>
      <c r="AA71" s="30"/>
      <c r="AB71" s="30"/>
      <c r="AC71" s="30"/>
      <c r="AD71" s="30"/>
      <c r="AE71" s="30"/>
      <c r="AF71" s="30"/>
    </row>
    <row r="72" spans="1:32" ht="33.75" x14ac:dyDescent="0.25">
      <c r="A72" s="35">
        <v>2</v>
      </c>
      <c r="B72" s="36">
        <v>2</v>
      </c>
      <c r="C72" s="46">
        <v>1</v>
      </c>
      <c r="D72" s="46"/>
      <c r="E72" s="47" t="s">
        <v>46</v>
      </c>
      <c r="F72" s="41">
        <f>F73</f>
        <v>0</v>
      </c>
      <c r="G72" s="41">
        <f>G73</f>
        <v>0</v>
      </c>
      <c r="H72" s="41">
        <f t="shared" si="28"/>
        <v>0</v>
      </c>
      <c r="I72" s="41">
        <f t="shared" si="28"/>
        <v>0</v>
      </c>
      <c r="J72" s="41">
        <f t="shared" si="28"/>
        <v>0</v>
      </c>
      <c r="K72" s="41">
        <f t="shared" si="28"/>
        <v>0</v>
      </c>
      <c r="L72" s="41">
        <f t="shared" si="28"/>
        <v>0</v>
      </c>
      <c r="M72" s="41">
        <f t="shared" si="28"/>
        <v>0</v>
      </c>
      <c r="N72" s="122">
        <f t="shared" si="28"/>
        <v>0</v>
      </c>
      <c r="O72" s="41">
        <f t="shared" si="28"/>
        <v>0</v>
      </c>
      <c r="P72" s="41">
        <f t="shared" si="28"/>
        <v>0</v>
      </c>
      <c r="Q72" s="41">
        <f t="shared" si="28"/>
        <v>0</v>
      </c>
      <c r="R72" s="41">
        <f t="shared" si="28"/>
        <v>0</v>
      </c>
      <c r="S72" s="29"/>
      <c r="T72" s="30"/>
      <c r="U72" s="30"/>
      <c r="V72" s="30"/>
      <c r="W72" s="30"/>
      <c r="X72" s="30"/>
      <c r="Y72" s="30"/>
      <c r="Z72" s="30"/>
      <c r="AA72" s="30"/>
      <c r="AB72" s="30"/>
      <c r="AC72" s="30"/>
      <c r="AD72" s="30"/>
      <c r="AE72" s="30"/>
      <c r="AF72" s="30"/>
    </row>
    <row r="73" spans="1:32" ht="33.75" x14ac:dyDescent="0.25">
      <c r="A73" s="35">
        <v>2</v>
      </c>
      <c r="B73" s="36">
        <v>2</v>
      </c>
      <c r="C73" s="46">
        <v>1</v>
      </c>
      <c r="D73" s="34">
        <v>2</v>
      </c>
      <c r="E73" s="50" t="s">
        <v>100</v>
      </c>
      <c r="F73" s="44">
        <f>SUM(G73:R73)</f>
        <v>0</v>
      </c>
      <c r="G73" s="120"/>
      <c r="H73" s="120"/>
      <c r="I73" s="120"/>
      <c r="J73" s="120"/>
      <c r="K73" s="120"/>
      <c r="L73" s="120"/>
      <c r="M73" s="120"/>
      <c r="N73" s="121"/>
      <c r="O73" s="120"/>
      <c r="P73" s="120"/>
      <c r="Q73" s="120"/>
      <c r="R73" s="120"/>
      <c r="S73" s="29"/>
      <c r="T73" s="30"/>
      <c r="U73" s="30"/>
      <c r="V73" s="30"/>
      <c r="W73" s="30"/>
      <c r="X73" s="30"/>
      <c r="Y73" s="30"/>
      <c r="Z73" s="30"/>
      <c r="AA73" s="30"/>
      <c r="AB73" s="30"/>
      <c r="AC73" s="30"/>
      <c r="AD73" s="30"/>
      <c r="AE73" s="30"/>
      <c r="AF73" s="30"/>
    </row>
    <row r="74" spans="1:32" ht="33.75" x14ac:dyDescent="0.25">
      <c r="A74" s="35">
        <v>2</v>
      </c>
      <c r="B74" s="36">
        <v>3</v>
      </c>
      <c r="C74" s="36"/>
      <c r="D74" s="36"/>
      <c r="E74" s="37" t="s">
        <v>48</v>
      </c>
      <c r="F74" s="38">
        <f>F75</f>
        <v>0</v>
      </c>
      <c r="G74" s="38">
        <f t="shared" ref="G74:R75" si="29">G75</f>
        <v>0</v>
      </c>
      <c r="H74" s="38">
        <f t="shared" si="29"/>
        <v>0</v>
      </c>
      <c r="I74" s="38">
        <f t="shared" si="29"/>
        <v>0</v>
      </c>
      <c r="J74" s="38">
        <f t="shared" si="29"/>
        <v>0</v>
      </c>
      <c r="K74" s="38">
        <f t="shared" si="29"/>
        <v>0</v>
      </c>
      <c r="L74" s="38">
        <f t="shared" si="29"/>
        <v>0</v>
      </c>
      <c r="M74" s="38">
        <f t="shared" si="29"/>
        <v>0</v>
      </c>
      <c r="N74" s="119">
        <f t="shared" si="29"/>
        <v>0</v>
      </c>
      <c r="O74" s="38">
        <f t="shared" si="29"/>
        <v>0</v>
      </c>
      <c r="P74" s="38">
        <f t="shared" si="29"/>
        <v>0</v>
      </c>
      <c r="Q74" s="38">
        <f t="shared" si="29"/>
        <v>0</v>
      </c>
      <c r="R74" s="38">
        <f t="shared" si="29"/>
        <v>0</v>
      </c>
      <c r="S74" s="29"/>
      <c r="T74" s="30"/>
      <c r="U74" s="30"/>
      <c r="V74" s="30"/>
      <c r="W74" s="30"/>
      <c r="X74" s="30"/>
      <c r="Y74" s="30"/>
      <c r="Z74" s="30"/>
      <c r="AA74" s="30"/>
      <c r="AB74" s="30"/>
      <c r="AC74" s="30"/>
      <c r="AD74" s="30"/>
      <c r="AE74" s="30"/>
      <c r="AF74" s="30"/>
    </row>
    <row r="75" spans="1:32" ht="33.75" x14ac:dyDescent="0.25">
      <c r="A75" s="35">
        <v>2</v>
      </c>
      <c r="B75" s="36">
        <v>3</v>
      </c>
      <c r="C75" s="46">
        <v>1</v>
      </c>
      <c r="D75" s="46" t="s">
        <v>49</v>
      </c>
      <c r="E75" s="47" t="s">
        <v>48</v>
      </c>
      <c r="F75" s="41">
        <f>F76</f>
        <v>0</v>
      </c>
      <c r="G75" s="41">
        <f t="shared" si="29"/>
        <v>0</v>
      </c>
      <c r="H75" s="41">
        <f>H76</f>
        <v>0</v>
      </c>
      <c r="I75" s="41">
        <f t="shared" si="29"/>
        <v>0</v>
      </c>
      <c r="J75" s="41">
        <f t="shared" si="29"/>
        <v>0</v>
      </c>
      <c r="K75" s="41">
        <f t="shared" si="29"/>
        <v>0</v>
      </c>
      <c r="L75" s="41">
        <f t="shared" si="29"/>
        <v>0</v>
      </c>
      <c r="M75" s="41">
        <f t="shared" si="29"/>
        <v>0</v>
      </c>
      <c r="N75" s="122">
        <f t="shared" si="29"/>
        <v>0</v>
      </c>
      <c r="O75" s="41">
        <f t="shared" si="29"/>
        <v>0</v>
      </c>
      <c r="P75" s="41">
        <f t="shared" si="29"/>
        <v>0</v>
      </c>
      <c r="Q75" s="41">
        <f t="shared" si="29"/>
        <v>0</v>
      </c>
      <c r="R75" s="41">
        <f t="shared" si="29"/>
        <v>0</v>
      </c>
      <c r="S75" s="29"/>
      <c r="T75" s="30"/>
      <c r="U75" s="30"/>
      <c r="V75" s="30"/>
      <c r="W75" s="30"/>
      <c r="X75" s="30"/>
      <c r="Y75" s="30"/>
      <c r="Z75" s="30"/>
      <c r="AA75" s="30"/>
      <c r="AB75" s="30"/>
      <c r="AC75" s="30"/>
      <c r="AD75" s="30"/>
      <c r="AE75" s="30"/>
      <c r="AF75" s="30"/>
    </row>
    <row r="76" spans="1:32" ht="33.75" x14ac:dyDescent="0.25">
      <c r="A76" s="35">
        <v>2</v>
      </c>
      <c r="B76" s="36">
        <v>3</v>
      </c>
      <c r="C76" s="46">
        <v>1</v>
      </c>
      <c r="D76" s="34">
        <v>2</v>
      </c>
      <c r="E76" s="50" t="s">
        <v>50</v>
      </c>
      <c r="F76" s="44">
        <f>SUM(G76:R76)</f>
        <v>0</v>
      </c>
      <c r="G76" s="44"/>
      <c r="H76" s="44"/>
      <c r="I76" s="44"/>
      <c r="J76" s="44"/>
      <c r="K76" s="44"/>
      <c r="L76" s="44"/>
      <c r="M76" s="44"/>
      <c r="N76" s="123"/>
      <c r="O76" s="44"/>
      <c r="P76" s="44"/>
      <c r="Q76" s="44"/>
      <c r="R76" s="44"/>
      <c r="S76" s="29"/>
      <c r="T76" s="30"/>
      <c r="U76" s="30"/>
      <c r="V76" s="30"/>
      <c r="W76" s="30"/>
      <c r="X76" s="30"/>
      <c r="Y76" s="30"/>
      <c r="Z76" s="30"/>
      <c r="AA76" s="30"/>
      <c r="AB76" s="30"/>
      <c r="AC76" s="30"/>
      <c r="AD76" s="30"/>
      <c r="AE76" s="30"/>
      <c r="AF76" s="30"/>
    </row>
    <row r="77" spans="1:32" ht="56.25" x14ac:dyDescent="0.25">
      <c r="A77" s="35">
        <v>2</v>
      </c>
      <c r="B77" s="36">
        <v>4</v>
      </c>
      <c r="C77" s="36"/>
      <c r="D77" s="36"/>
      <c r="E77" s="37" t="s">
        <v>51</v>
      </c>
      <c r="F77" s="38">
        <f>F78</f>
        <v>1751</v>
      </c>
      <c r="G77" s="38">
        <f t="shared" ref="G77:R77" si="30">G78</f>
        <v>104</v>
      </c>
      <c r="H77" s="38">
        <f t="shared" si="30"/>
        <v>187</v>
      </c>
      <c r="I77" s="38">
        <f t="shared" si="30"/>
        <v>146</v>
      </c>
      <c r="J77" s="38">
        <f t="shared" si="30"/>
        <v>146</v>
      </c>
      <c r="K77" s="38">
        <f t="shared" si="30"/>
        <v>146</v>
      </c>
      <c r="L77" s="38">
        <f t="shared" si="30"/>
        <v>146</v>
      </c>
      <c r="M77" s="38">
        <f t="shared" si="30"/>
        <v>146</v>
      </c>
      <c r="N77" s="119">
        <f t="shared" si="30"/>
        <v>146</v>
      </c>
      <c r="O77" s="38">
        <f t="shared" si="30"/>
        <v>146</v>
      </c>
      <c r="P77" s="38">
        <f t="shared" si="30"/>
        <v>146</v>
      </c>
      <c r="Q77" s="38">
        <f t="shared" si="30"/>
        <v>146</v>
      </c>
      <c r="R77" s="38">
        <f t="shared" si="30"/>
        <v>146</v>
      </c>
      <c r="S77" s="29"/>
      <c r="T77" s="30"/>
      <c r="U77" s="30"/>
      <c r="V77" s="30"/>
      <c r="W77" s="30"/>
      <c r="X77" s="30"/>
      <c r="Y77" s="30"/>
      <c r="Z77" s="30"/>
      <c r="AA77" s="30"/>
      <c r="AB77" s="30"/>
      <c r="AC77" s="30"/>
      <c r="AD77" s="30"/>
      <c r="AE77" s="30"/>
      <c r="AF77" s="30"/>
    </row>
    <row r="78" spans="1:32" ht="67.5" x14ac:dyDescent="0.25">
      <c r="A78" s="35">
        <v>2</v>
      </c>
      <c r="B78" s="36">
        <v>4</v>
      </c>
      <c r="C78" s="46">
        <v>1</v>
      </c>
      <c r="D78" s="46"/>
      <c r="E78" s="47" t="s">
        <v>52</v>
      </c>
      <c r="F78" s="41">
        <f t="shared" ref="F78:R78" si="31">SUM(F79:F82)</f>
        <v>1751</v>
      </c>
      <c r="G78" s="41">
        <f t="shared" si="31"/>
        <v>104</v>
      </c>
      <c r="H78" s="41">
        <f t="shared" si="31"/>
        <v>187</v>
      </c>
      <c r="I78" s="41">
        <f t="shared" si="31"/>
        <v>146</v>
      </c>
      <c r="J78" s="41">
        <f t="shared" si="31"/>
        <v>146</v>
      </c>
      <c r="K78" s="41">
        <f t="shared" si="31"/>
        <v>146</v>
      </c>
      <c r="L78" s="41">
        <f t="shared" si="31"/>
        <v>146</v>
      </c>
      <c r="M78" s="41">
        <f t="shared" si="31"/>
        <v>146</v>
      </c>
      <c r="N78" s="41">
        <f t="shared" si="31"/>
        <v>146</v>
      </c>
      <c r="O78" s="41">
        <f t="shared" si="31"/>
        <v>146</v>
      </c>
      <c r="P78" s="41">
        <f t="shared" si="31"/>
        <v>146</v>
      </c>
      <c r="Q78" s="41">
        <f t="shared" si="31"/>
        <v>146</v>
      </c>
      <c r="R78" s="41">
        <f t="shared" si="31"/>
        <v>146</v>
      </c>
      <c r="S78" s="29"/>
      <c r="T78" s="30"/>
      <c r="U78" s="30"/>
      <c r="V78" s="30"/>
      <c r="W78" s="30"/>
      <c r="X78" s="30"/>
      <c r="Y78" s="30"/>
      <c r="Z78" s="30"/>
      <c r="AA78" s="30"/>
      <c r="AB78" s="30"/>
      <c r="AC78" s="30"/>
      <c r="AD78" s="30"/>
      <c r="AE78" s="30"/>
      <c r="AF78" s="30"/>
    </row>
    <row r="79" spans="1:32" ht="33.75" x14ac:dyDescent="0.25">
      <c r="A79" s="35">
        <v>2</v>
      </c>
      <c r="B79" s="36">
        <v>4</v>
      </c>
      <c r="C79" s="46">
        <v>1</v>
      </c>
      <c r="D79" s="34">
        <v>14</v>
      </c>
      <c r="E79" s="50" t="s">
        <v>53</v>
      </c>
      <c r="F79" s="44">
        <f>SUM(G79:R79)</f>
        <v>0</v>
      </c>
      <c r="G79" s="44"/>
      <c r="H79" s="44"/>
      <c r="I79" s="44"/>
      <c r="J79" s="44"/>
      <c r="K79" s="44"/>
      <c r="L79" s="44"/>
      <c r="M79" s="44"/>
      <c r="N79" s="123"/>
      <c r="O79" s="44"/>
      <c r="P79" s="44"/>
      <c r="Q79" s="44"/>
      <c r="R79" s="44"/>
      <c r="S79" s="29"/>
      <c r="T79" s="30"/>
      <c r="U79" s="30"/>
      <c r="V79" s="30"/>
      <c r="W79" s="30"/>
      <c r="X79" s="30"/>
      <c r="Y79" s="30"/>
      <c r="Z79" s="30"/>
      <c r="AA79" s="30"/>
      <c r="AB79" s="30"/>
      <c r="AC79" s="30"/>
      <c r="AD79" s="30"/>
      <c r="AE79" s="30"/>
      <c r="AF79" s="30"/>
    </row>
    <row r="80" spans="1:32" ht="33.75" x14ac:dyDescent="0.25">
      <c r="A80" s="35">
        <v>2</v>
      </c>
      <c r="B80" s="36">
        <v>4</v>
      </c>
      <c r="C80" s="46">
        <v>1</v>
      </c>
      <c r="D80" s="34">
        <v>18</v>
      </c>
      <c r="E80" s="50" t="s">
        <v>101</v>
      </c>
      <c r="F80" s="44">
        <f>SUM(G80:R80)</f>
        <v>0</v>
      </c>
      <c r="G80" s="120"/>
      <c r="H80" s="120"/>
      <c r="I80" s="120"/>
      <c r="J80" s="120"/>
      <c r="K80" s="120"/>
      <c r="L80" s="120"/>
      <c r="M80" s="120"/>
      <c r="N80" s="121"/>
      <c r="O80" s="120"/>
      <c r="P80" s="120"/>
      <c r="Q80" s="120"/>
      <c r="R80" s="120"/>
      <c r="S80" s="29"/>
      <c r="T80" s="30"/>
      <c r="U80" s="30"/>
      <c r="V80" s="30"/>
      <c r="W80" s="30"/>
      <c r="X80" s="30"/>
      <c r="Y80" s="30"/>
      <c r="Z80" s="30"/>
      <c r="AA80" s="30"/>
      <c r="AB80" s="30"/>
      <c r="AC80" s="30"/>
      <c r="AD80" s="30"/>
      <c r="AE80" s="30"/>
      <c r="AF80" s="30"/>
    </row>
    <row r="81" spans="1:32" ht="67.5" x14ac:dyDescent="0.25">
      <c r="A81" s="35">
        <v>2</v>
      </c>
      <c r="B81" s="36">
        <v>4</v>
      </c>
      <c r="C81" s="46">
        <v>1</v>
      </c>
      <c r="D81" s="34">
        <v>54</v>
      </c>
      <c r="E81" s="50" t="s">
        <v>102</v>
      </c>
      <c r="F81" s="44">
        <f>SUM(G81:R81)</f>
        <v>1751</v>
      </c>
      <c r="G81" s="120">
        <v>104</v>
      </c>
      <c r="H81" s="120">
        <v>187</v>
      </c>
      <c r="I81" s="120">
        <v>146</v>
      </c>
      <c r="J81" s="120">
        <v>146</v>
      </c>
      <c r="K81" s="120">
        <v>146</v>
      </c>
      <c r="L81" s="120">
        <v>146</v>
      </c>
      <c r="M81" s="120">
        <v>146</v>
      </c>
      <c r="N81" s="120">
        <v>146</v>
      </c>
      <c r="O81" s="120">
        <v>146</v>
      </c>
      <c r="P81" s="120">
        <v>146</v>
      </c>
      <c r="Q81" s="120">
        <v>146</v>
      </c>
      <c r="R81" s="120">
        <v>146</v>
      </c>
      <c r="S81" s="29"/>
      <c r="T81" s="30"/>
      <c r="U81" s="30"/>
      <c r="V81" s="30"/>
      <c r="W81" s="30"/>
      <c r="X81" s="30"/>
      <c r="Y81" s="30"/>
      <c r="Z81" s="30"/>
      <c r="AA81" s="30"/>
      <c r="AB81" s="30"/>
      <c r="AC81" s="30"/>
      <c r="AD81" s="30"/>
      <c r="AE81" s="30"/>
      <c r="AF81" s="30"/>
    </row>
    <row r="82" spans="1:32" ht="45" x14ac:dyDescent="0.25">
      <c r="A82" s="35">
        <v>2</v>
      </c>
      <c r="B82" s="36">
        <v>4</v>
      </c>
      <c r="C82" s="46">
        <v>1</v>
      </c>
      <c r="D82" s="34">
        <v>71</v>
      </c>
      <c r="E82" s="50" t="s">
        <v>103</v>
      </c>
      <c r="F82" s="44">
        <f>SUM(G82:R82)</f>
        <v>0</v>
      </c>
      <c r="G82" s="44"/>
      <c r="H82" s="44"/>
      <c r="I82" s="44"/>
      <c r="J82" s="44"/>
      <c r="K82" s="44"/>
      <c r="L82" s="44"/>
      <c r="M82" s="44"/>
      <c r="N82" s="123"/>
      <c r="O82" s="44"/>
      <c r="P82" s="44"/>
      <c r="Q82" s="44"/>
      <c r="R82" s="44"/>
      <c r="S82" s="29"/>
      <c r="T82" s="30"/>
      <c r="U82" s="30"/>
      <c r="V82" s="30"/>
      <c r="W82" s="30"/>
      <c r="X82" s="30"/>
      <c r="Y82" s="30"/>
      <c r="Z82" s="30"/>
      <c r="AA82" s="30"/>
      <c r="AB82" s="30"/>
      <c r="AC82" s="30"/>
      <c r="AD82" s="30"/>
      <c r="AE82" s="30"/>
      <c r="AF82" s="30"/>
    </row>
    <row r="83" spans="1:32" x14ac:dyDescent="0.25">
      <c r="A83" s="35">
        <v>2</v>
      </c>
      <c r="B83" s="36">
        <v>5</v>
      </c>
      <c r="C83" s="36"/>
      <c r="D83" s="36"/>
      <c r="E83" s="37" t="s">
        <v>104</v>
      </c>
      <c r="F83" s="38">
        <f t="shared" ref="F83:R83" si="32">F84+F86</f>
        <v>0</v>
      </c>
      <c r="G83" s="38">
        <f t="shared" si="32"/>
        <v>0</v>
      </c>
      <c r="H83" s="38">
        <f t="shared" si="32"/>
        <v>0</v>
      </c>
      <c r="I83" s="38">
        <f t="shared" si="32"/>
        <v>0</v>
      </c>
      <c r="J83" s="38">
        <f t="shared" si="32"/>
        <v>0</v>
      </c>
      <c r="K83" s="38">
        <f t="shared" si="32"/>
        <v>0</v>
      </c>
      <c r="L83" s="38">
        <f t="shared" si="32"/>
        <v>0</v>
      </c>
      <c r="M83" s="38">
        <f t="shared" si="32"/>
        <v>0</v>
      </c>
      <c r="N83" s="119">
        <f t="shared" si="32"/>
        <v>0</v>
      </c>
      <c r="O83" s="38">
        <f t="shared" si="32"/>
        <v>0</v>
      </c>
      <c r="P83" s="38">
        <f t="shared" si="32"/>
        <v>0</v>
      </c>
      <c r="Q83" s="38">
        <f t="shared" si="32"/>
        <v>0</v>
      </c>
      <c r="R83" s="38">
        <f t="shared" si="32"/>
        <v>0</v>
      </c>
      <c r="S83" s="29"/>
      <c r="T83" s="30"/>
      <c r="U83" s="30"/>
      <c r="V83" s="30"/>
      <c r="W83" s="30"/>
      <c r="X83" s="30"/>
      <c r="Y83" s="30"/>
      <c r="Z83" s="30"/>
      <c r="AA83" s="30"/>
      <c r="AB83" s="30"/>
      <c r="AC83" s="30"/>
      <c r="AD83" s="30"/>
      <c r="AE83" s="30"/>
      <c r="AF83" s="30"/>
    </row>
    <row r="84" spans="1:32" x14ac:dyDescent="0.25">
      <c r="A84" s="35">
        <v>2</v>
      </c>
      <c r="B84" s="36">
        <v>5</v>
      </c>
      <c r="C84" s="46">
        <v>1</v>
      </c>
      <c r="D84" s="46"/>
      <c r="E84" s="47" t="s">
        <v>105</v>
      </c>
      <c r="F84" s="41">
        <f t="shared" ref="F84:R84" si="33">F85</f>
        <v>0</v>
      </c>
      <c r="G84" s="41">
        <f>G85</f>
        <v>0</v>
      </c>
      <c r="H84" s="41">
        <f t="shared" si="33"/>
        <v>0</v>
      </c>
      <c r="I84" s="41">
        <f t="shared" si="33"/>
        <v>0</v>
      </c>
      <c r="J84" s="41">
        <f t="shared" si="33"/>
        <v>0</v>
      </c>
      <c r="K84" s="41">
        <f t="shared" si="33"/>
        <v>0</v>
      </c>
      <c r="L84" s="41">
        <f t="shared" si="33"/>
        <v>0</v>
      </c>
      <c r="M84" s="41">
        <f t="shared" si="33"/>
        <v>0</v>
      </c>
      <c r="N84" s="122">
        <f t="shared" si="33"/>
        <v>0</v>
      </c>
      <c r="O84" s="41">
        <f t="shared" si="33"/>
        <v>0</v>
      </c>
      <c r="P84" s="41">
        <f t="shared" si="33"/>
        <v>0</v>
      </c>
      <c r="Q84" s="41">
        <f t="shared" si="33"/>
        <v>0</v>
      </c>
      <c r="R84" s="41">
        <f t="shared" si="33"/>
        <v>0</v>
      </c>
      <c r="S84" s="29"/>
      <c r="T84" s="30"/>
      <c r="U84" s="30"/>
      <c r="V84" s="30"/>
      <c r="W84" s="30"/>
      <c r="X84" s="30"/>
      <c r="Y84" s="30"/>
      <c r="Z84" s="30"/>
      <c r="AA84" s="30"/>
      <c r="AB84" s="30"/>
      <c r="AC84" s="30"/>
      <c r="AD84" s="30"/>
      <c r="AE84" s="30"/>
      <c r="AF84" s="30"/>
    </row>
    <row r="85" spans="1:32" x14ac:dyDescent="0.25">
      <c r="A85" s="35">
        <v>2</v>
      </c>
      <c r="B85" s="36">
        <v>5</v>
      </c>
      <c r="C85" s="46">
        <v>1</v>
      </c>
      <c r="D85" s="106">
        <v>2</v>
      </c>
      <c r="E85" s="50" t="s">
        <v>106</v>
      </c>
      <c r="F85" s="44">
        <f>SUM(G85:R85)</f>
        <v>0</v>
      </c>
      <c r="G85" s="44"/>
      <c r="H85" s="44"/>
      <c r="I85" s="44"/>
      <c r="J85" s="44"/>
      <c r="K85" s="44"/>
      <c r="L85" s="44"/>
      <c r="M85" s="44"/>
      <c r="N85" s="123"/>
      <c r="O85" s="44"/>
      <c r="P85" s="44"/>
      <c r="Q85" s="44"/>
      <c r="R85" s="44"/>
      <c r="S85" s="29"/>
      <c r="T85" s="30"/>
      <c r="U85" s="30"/>
      <c r="V85" s="30"/>
      <c r="W85" s="30"/>
      <c r="X85" s="30"/>
      <c r="Y85" s="30"/>
      <c r="Z85" s="30"/>
      <c r="AA85" s="30"/>
      <c r="AB85" s="30"/>
      <c r="AC85" s="30"/>
      <c r="AD85" s="30"/>
      <c r="AE85" s="30"/>
      <c r="AF85" s="30"/>
    </row>
    <row r="86" spans="1:32" x14ac:dyDescent="0.25">
      <c r="A86" s="35">
        <v>2</v>
      </c>
      <c r="B86" s="36">
        <v>5</v>
      </c>
      <c r="C86" s="46">
        <v>2</v>
      </c>
      <c r="D86" s="46"/>
      <c r="E86" s="47" t="s">
        <v>107</v>
      </c>
      <c r="F86" s="41">
        <f>F87</f>
        <v>0</v>
      </c>
      <c r="G86" s="41">
        <f>G87</f>
        <v>0</v>
      </c>
      <c r="H86" s="41">
        <f t="shared" ref="H86:R86" si="34">H87</f>
        <v>0</v>
      </c>
      <c r="I86" s="41">
        <f t="shared" si="34"/>
        <v>0</v>
      </c>
      <c r="J86" s="41">
        <f t="shared" si="34"/>
        <v>0</v>
      </c>
      <c r="K86" s="41">
        <f t="shared" si="34"/>
        <v>0</v>
      </c>
      <c r="L86" s="41">
        <f t="shared" si="34"/>
        <v>0</v>
      </c>
      <c r="M86" s="41">
        <f t="shared" si="34"/>
        <v>0</v>
      </c>
      <c r="N86" s="122">
        <f t="shared" si="34"/>
        <v>0</v>
      </c>
      <c r="O86" s="41">
        <f t="shared" si="34"/>
        <v>0</v>
      </c>
      <c r="P86" s="41">
        <f t="shared" si="34"/>
        <v>0</v>
      </c>
      <c r="Q86" s="41">
        <f t="shared" si="34"/>
        <v>0</v>
      </c>
      <c r="R86" s="41">
        <f t="shared" si="34"/>
        <v>0</v>
      </c>
      <c r="S86" s="29"/>
      <c r="T86" s="30"/>
      <c r="U86" s="30"/>
      <c r="V86" s="30"/>
      <c r="W86" s="30"/>
      <c r="X86" s="30"/>
      <c r="Y86" s="30"/>
      <c r="Z86" s="30"/>
      <c r="AA86" s="30"/>
      <c r="AB86" s="30"/>
      <c r="AC86" s="30"/>
      <c r="AD86" s="30"/>
      <c r="AE86" s="30"/>
      <c r="AF86" s="30"/>
    </row>
    <row r="87" spans="1:32" x14ac:dyDescent="0.25">
      <c r="A87" s="35">
        <v>2</v>
      </c>
      <c r="B87" s="36">
        <v>5</v>
      </c>
      <c r="C87" s="46">
        <v>2</v>
      </c>
      <c r="D87" s="34">
        <v>2</v>
      </c>
      <c r="E87" s="50" t="s">
        <v>106</v>
      </c>
      <c r="F87" s="44">
        <f>SUM(G87:R87)</f>
        <v>0</v>
      </c>
      <c r="G87" s="44"/>
      <c r="H87" s="44"/>
      <c r="I87" s="44"/>
      <c r="J87" s="44"/>
      <c r="K87" s="44"/>
      <c r="L87" s="44"/>
      <c r="M87" s="44"/>
      <c r="N87" s="123"/>
      <c r="O87" s="44"/>
      <c r="P87" s="44"/>
      <c r="Q87" s="44"/>
      <c r="R87" s="44"/>
      <c r="S87" s="29"/>
      <c r="T87" s="30"/>
      <c r="U87" s="30"/>
      <c r="V87" s="30"/>
      <c r="W87" s="30"/>
      <c r="X87" s="30"/>
      <c r="Y87" s="30"/>
      <c r="Z87" s="30"/>
      <c r="AA87" s="30"/>
      <c r="AB87" s="30"/>
      <c r="AC87" s="30"/>
      <c r="AD87" s="30"/>
      <c r="AE87" s="30"/>
      <c r="AF87" s="30"/>
    </row>
    <row r="88" spans="1:32" x14ac:dyDescent="0.25">
      <c r="A88" s="35">
        <v>2</v>
      </c>
      <c r="B88" s="36">
        <v>6</v>
      </c>
      <c r="C88" s="36"/>
      <c r="D88" s="36"/>
      <c r="E88" s="37" t="s">
        <v>55</v>
      </c>
      <c r="F88" s="38">
        <f>F89</f>
        <v>12600</v>
      </c>
      <c r="G88" s="38">
        <f t="shared" ref="G88:R88" si="35">G89</f>
        <v>100</v>
      </c>
      <c r="H88" s="38">
        <f t="shared" si="35"/>
        <v>200</v>
      </c>
      <c r="I88" s="38">
        <f t="shared" si="35"/>
        <v>200</v>
      </c>
      <c r="J88" s="38">
        <f t="shared" si="35"/>
        <v>500</v>
      </c>
      <c r="K88" s="38">
        <f t="shared" si="35"/>
        <v>1000</v>
      </c>
      <c r="L88" s="38">
        <f t="shared" si="35"/>
        <v>1000</v>
      </c>
      <c r="M88" s="38">
        <f t="shared" si="35"/>
        <v>1000</v>
      </c>
      <c r="N88" s="119">
        <f t="shared" si="35"/>
        <v>1300</v>
      </c>
      <c r="O88" s="38">
        <f t="shared" si="35"/>
        <v>2500</v>
      </c>
      <c r="P88" s="38">
        <f>P89</f>
        <v>2500</v>
      </c>
      <c r="Q88" s="38">
        <f t="shared" si="35"/>
        <v>2000</v>
      </c>
      <c r="R88" s="38">
        <f t="shared" si="35"/>
        <v>300</v>
      </c>
      <c r="S88" s="29"/>
      <c r="T88" s="30"/>
      <c r="U88" s="30"/>
      <c r="V88" s="30"/>
      <c r="W88" s="30"/>
      <c r="X88" s="30"/>
      <c r="Y88" s="30"/>
      <c r="Z88" s="30"/>
      <c r="AA88" s="30"/>
      <c r="AB88" s="30"/>
      <c r="AC88" s="30"/>
      <c r="AD88" s="30"/>
      <c r="AE88" s="30"/>
      <c r="AF88" s="30"/>
    </row>
    <row r="89" spans="1:32" x14ac:dyDescent="0.25">
      <c r="A89" s="35">
        <v>2</v>
      </c>
      <c r="B89" s="36">
        <v>6</v>
      </c>
      <c r="C89" s="46">
        <v>1</v>
      </c>
      <c r="D89" s="46"/>
      <c r="E89" s="47" t="s">
        <v>55</v>
      </c>
      <c r="F89" s="41">
        <f t="shared" ref="F89:R89" si="36">SUM(F90:F92)</f>
        <v>12600</v>
      </c>
      <c r="G89" s="41">
        <f t="shared" si="36"/>
        <v>100</v>
      </c>
      <c r="H89" s="41">
        <f t="shared" si="36"/>
        <v>200</v>
      </c>
      <c r="I89" s="41">
        <f t="shared" si="36"/>
        <v>200</v>
      </c>
      <c r="J89" s="41">
        <f t="shared" si="36"/>
        <v>500</v>
      </c>
      <c r="K89" s="41">
        <f t="shared" si="36"/>
        <v>1000</v>
      </c>
      <c r="L89" s="41">
        <f t="shared" si="36"/>
        <v>1000</v>
      </c>
      <c r="M89" s="41">
        <f t="shared" si="36"/>
        <v>1000</v>
      </c>
      <c r="N89" s="41">
        <f t="shared" si="36"/>
        <v>1300</v>
      </c>
      <c r="O89" s="41">
        <f t="shared" si="36"/>
        <v>2500</v>
      </c>
      <c r="P89" s="41">
        <f t="shared" si="36"/>
        <v>2500</v>
      </c>
      <c r="Q89" s="41">
        <f t="shared" si="36"/>
        <v>2000</v>
      </c>
      <c r="R89" s="41">
        <f t="shared" si="36"/>
        <v>300</v>
      </c>
      <c r="S89" s="29"/>
      <c r="T89" s="30"/>
      <c r="U89" s="30"/>
      <c r="V89" s="30"/>
      <c r="W89" s="30"/>
      <c r="X89" s="30"/>
      <c r="Y89" s="30"/>
      <c r="Z89" s="30"/>
      <c r="AA89" s="30"/>
      <c r="AB89" s="30"/>
      <c r="AC89" s="30"/>
      <c r="AD89" s="30"/>
      <c r="AE89" s="30"/>
      <c r="AF89" s="30"/>
    </row>
    <row r="90" spans="1:32" ht="33.75" x14ac:dyDescent="0.25">
      <c r="A90" s="35">
        <v>2</v>
      </c>
      <c r="B90" s="36">
        <v>6</v>
      </c>
      <c r="C90" s="46">
        <v>1</v>
      </c>
      <c r="D90" s="34">
        <v>5</v>
      </c>
      <c r="E90" s="50" t="s">
        <v>56</v>
      </c>
      <c r="F90" s="44">
        <f>SUM(G90:R90)</f>
        <v>0</v>
      </c>
      <c r="G90" s="44"/>
      <c r="H90" s="44"/>
      <c r="I90" s="44"/>
      <c r="J90" s="44"/>
      <c r="K90" s="44"/>
      <c r="L90" s="44"/>
      <c r="M90" s="44"/>
      <c r="N90" s="123"/>
      <c r="O90" s="44"/>
      <c r="P90" s="44"/>
      <c r="Q90" s="44"/>
      <c r="R90" s="44"/>
      <c r="S90" s="29"/>
      <c r="T90" s="30"/>
      <c r="U90" s="30"/>
      <c r="V90" s="30"/>
      <c r="W90" s="30"/>
      <c r="X90" s="30"/>
      <c r="Y90" s="30"/>
      <c r="Z90" s="30"/>
      <c r="AA90" s="30"/>
      <c r="AB90" s="30"/>
      <c r="AC90" s="30"/>
      <c r="AD90" s="30"/>
      <c r="AE90" s="30"/>
      <c r="AF90" s="30"/>
    </row>
    <row r="91" spans="1:32" ht="22.5" x14ac:dyDescent="0.25">
      <c r="A91" s="35">
        <v>2</v>
      </c>
      <c r="B91" s="36">
        <v>6</v>
      </c>
      <c r="C91" s="46">
        <v>1</v>
      </c>
      <c r="D91" s="34">
        <v>7</v>
      </c>
      <c r="E91" s="50" t="s">
        <v>57</v>
      </c>
      <c r="F91" s="44">
        <f>SUM(G91:R91)</f>
        <v>0</v>
      </c>
      <c r="G91" s="44"/>
      <c r="H91" s="44"/>
      <c r="I91" s="44"/>
      <c r="J91" s="44"/>
      <c r="K91" s="44"/>
      <c r="L91" s="44"/>
      <c r="M91" s="44"/>
      <c r="N91" s="123"/>
      <c r="O91" s="44"/>
      <c r="P91" s="44"/>
      <c r="Q91" s="44"/>
      <c r="R91" s="44"/>
      <c r="S91" s="29"/>
      <c r="T91" s="30"/>
      <c r="U91" s="30"/>
      <c r="V91" s="30"/>
      <c r="W91" s="30"/>
      <c r="X91" s="30"/>
      <c r="Y91" s="30"/>
      <c r="Z91" s="30"/>
      <c r="AA91" s="30"/>
      <c r="AB91" s="30"/>
      <c r="AC91" s="30"/>
      <c r="AD91" s="30"/>
      <c r="AE91" s="30"/>
      <c r="AF91" s="30"/>
    </row>
    <row r="92" spans="1:32" x14ac:dyDescent="0.25">
      <c r="A92" s="35">
        <v>2</v>
      </c>
      <c r="B92" s="36">
        <v>6</v>
      </c>
      <c r="C92" s="46">
        <v>1</v>
      </c>
      <c r="D92" s="34">
        <v>9</v>
      </c>
      <c r="E92" s="50" t="s">
        <v>58</v>
      </c>
      <c r="F92" s="44">
        <f>SUM(G92:R92)</f>
        <v>12600</v>
      </c>
      <c r="G92" s="120">
        <v>100</v>
      </c>
      <c r="H92" s="120">
        <v>200</v>
      </c>
      <c r="I92" s="120">
        <v>200</v>
      </c>
      <c r="J92" s="120">
        <v>500</v>
      </c>
      <c r="K92" s="120">
        <v>1000</v>
      </c>
      <c r="L92" s="120">
        <v>1000</v>
      </c>
      <c r="M92" s="120">
        <v>1000</v>
      </c>
      <c r="N92" s="120">
        <v>1300</v>
      </c>
      <c r="O92" s="120">
        <v>2500</v>
      </c>
      <c r="P92" s="120">
        <v>2500</v>
      </c>
      <c r="Q92" s="120">
        <v>2000</v>
      </c>
      <c r="R92" s="120">
        <v>300</v>
      </c>
      <c r="S92" s="29"/>
      <c r="T92" s="30"/>
      <c r="U92" s="30"/>
      <c r="V92" s="30"/>
      <c r="W92" s="30"/>
      <c r="X92" s="30"/>
      <c r="Y92" s="30"/>
      <c r="Z92" s="30"/>
      <c r="AA92" s="30"/>
      <c r="AB92" s="30"/>
      <c r="AC92" s="30"/>
      <c r="AD92" s="30"/>
      <c r="AE92" s="30"/>
      <c r="AF92" s="30"/>
    </row>
    <row r="93" spans="1:32" x14ac:dyDescent="0.2">
      <c r="A93" s="200" t="s">
        <v>61</v>
      </c>
      <c r="B93" s="201"/>
      <c r="C93" s="201"/>
      <c r="D93" s="201"/>
      <c r="E93" s="201"/>
      <c r="F93" s="28">
        <f>F94+F99</f>
        <v>116600</v>
      </c>
      <c r="G93" s="28">
        <f>G94+G99</f>
        <v>6966.2</v>
      </c>
      <c r="H93" s="28">
        <f t="shared" ref="H93:R93" si="37">H94+H99</f>
        <v>8226.7999999999993</v>
      </c>
      <c r="I93" s="28">
        <f t="shared" si="37"/>
        <v>10000</v>
      </c>
      <c r="J93" s="28">
        <f t="shared" si="37"/>
        <v>8000</v>
      </c>
      <c r="K93" s="28">
        <f t="shared" si="37"/>
        <v>8000</v>
      </c>
      <c r="L93" s="28">
        <f t="shared" si="37"/>
        <v>0</v>
      </c>
      <c r="M93" s="28">
        <f t="shared" si="37"/>
        <v>10436</v>
      </c>
      <c r="N93" s="118">
        <f t="shared" si="37"/>
        <v>11600</v>
      </c>
      <c r="O93" s="28">
        <f t="shared" si="37"/>
        <v>15000</v>
      </c>
      <c r="P93" s="28">
        <f t="shared" si="37"/>
        <v>11971</v>
      </c>
      <c r="Q93" s="28">
        <f t="shared" si="37"/>
        <v>8900</v>
      </c>
      <c r="R93" s="28">
        <f t="shared" si="37"/>
        <v>17500</v>
      </c>
      <c r="S93" s="29"/>
      <c r="T93" s="30"/>
      <c r="U93" s="30"/>
      <c r="V93" s="30"/>
      <c r="W93" s="30"/>
      <c r="X93" s="30"/>
      <c r="Y93" s="30"/>
      <c r="Z93" s="30"/>
      <c r="AA93" s="30"/>
      <c r="AB93" s="30"/>
      <c r="AC93" s="30"/>
      <c r="AD93" s="30"/>
      <c r="AE93" s="30"/>
      <c r="AF93" s="30"/>
    </row>
    <row r="94" spans="1:32" ht="22.5" x14ac:dyDescent="0.25">
      <c r="A94" s="35">
        <v>3</v>
      </c>
      <c r="B94" s="36">
        <v>1</v>
      </c>
      <c r="C94" s="36"/>
      <c r="D94" s="36"/>
      <c r="E94" s="37" t="s">
        <v>62</v>
      </c>
      <c r="F94" s="38">
        <f>F95</f>
        <v>8600</v>
      </c>
      <c r="G94" s="38">
        <f t="shared" ref="G94:R94" si="38">G95</f>
        <v>3629</v>
      </c>
      <c r="H94" s="38">
        <f t="shared" si="38"/>
        <v>0</v>
      </c>
      <c r="I94" s="38">
        <f t="shared" si="38"/>
        <v>0</v>
      </c>
      <c r="J94" s="38">
        <f t="shared" si="38"/>
        <v>0</v>
      </c>
      <c r="K94" s="38">
        <f t="shared" si="38"/>
        <v>0</v>
      </c>
      <c r="L94" s="38">
        <f t="shared" si="38"/>
        <v>0</v>
      </c>
      <c r="M94" s="38">
        <f t="shared" si="38"/>
        <v>0</v>
      </c>
      <c r="N94" s="119">
        <f t="shared" si="38"/>
        <v>1000</v>
      </c>
      <c r="O94" s="38">
        <f t="shared" si="38"/>
        <v>2000</v>
      </c>
      <c r="P94" s="38">
        <f t="shared" si="38"/>
        <v>1971</v>
      </c>
      <c r="Q94" s="38">
        <f t="shared" si="38"/>
        <v>0</v>
      </c>
      <c r="R94" s="38">
        <f t="shared" si="38"/>
        <v>0</v>
      </c>
      <c r="S94" s="29"/>
      <c r="T94" s="30"/>
      <c r="U94" s="30"/>
      <c r="V94" s="30"/>
      <c r="W94" s="30"/>
      <c r="X94" s="30"/>
      <c r="Y94" s="30"/>
      <c r="Z94" s="30"/>
      <c r="AA94" s="30"/>
      <c r="AB94" s="30"/>
      <c r="AC94" s="30"/>
      <c r="AD94" s="30"/>
      <c r="AE94" s="30"/>
      <c r="AF94" s="30"/>
    </row>
    <row r="95" spans="1:32" ht="22.5" x14ac:dyDescent="0.25">
      <c r="A95" s="35">
        <v>3</v>
      </c>
      <c r="B95" s="36">
        <v>1</v>
      </c>
      <c r="C95" s="46">
        <v>1</v>
      </c>
      <c r="D95" s="46"/>
      <c r="E95" s="47" t="s">
        <v>62</v>
      </c>
      <c r="F95" s="41">
        <f>SUM(F96:F98)</f>
        <v>8600</v>
      </c>
      <c r="G95" s="41">
        <f>SUM(G96:G98)</f>
        <v>3629</v>
      </c>
      <c r="H95" s="41">
        <f t="shared" ref="H95:R95" si="39">SUM(H96:H98)</f>
        <v>0</v>
      </c>
      <c r="I95" s="41">
        <f t="shared" si="39"/>
        <v>0</v>
      </c>
      <c r="J95" s="41">
        <f t="shared" si="39"/>
        <v>0</v>
      </c>
      <c r="K95" s="41">
        <f t="shared" si="39"/>
        <v>0</v>
      </c>
      <c r="L95" s="41">
        <f t="shared" si="39"/>
        <v>0</v>
      </c>
      <c r="M95" s="41">
        <f t="shared" si="39"/>
        <v>0</v>
      </c>
      <c r="N95" s="41">
        <f t="shared" si="39"/>
        <v>1000</v>
      </c>
      <c r="O95" s="41">
        <f t="shared" si="39"/>
        <v>2000</v>
      </c>
      <c r="P95" s="41">
        <f t="shared" si="39"/>
        <v>1971</v>
      </c>
      <c r="Q95" s="41">
        <f t="shared" si="39"/>
        <v>0</v>
      </c>
      <c r="R95" s="41">
        <f t="shared" si="39"/>
        <v>0</v>
      </c>
      <c r="S95" s="29"/>
      <c r="T95" s="30"/>
      <c r="U95" s="30"/>
      <c r="V95" s="30"/>
      <c r="W95" s="30"/>
      <c r="X95" s="30"/>
      <c r="Y95" s="30"/>
      <c r="Z95" s="30"/>
      <c r="AA95" s="30"/>
      <c r="AB95" s="30"/>
      <c r="AC95" s="30"/>
      <c r="AD95" s="30"/>
      <c r="AE95" s="30"/>
      <c r="AF95" s="30"/>
    </row>
    <row r="96" spans="1:32" ht="33.75" x14ac:dyDescent="0.25">
      <c r="A96" s="35">
        <v>3</v>
      </c>
      <c r="B96" s="36">
        <v>1</v>
      </c>
      <c r="C96" s="46">
        <v>1</v>
      </c>
      <c r="D96" s="34">
        <v>2</v>
      </c>
      <c r="E96" s="50" t="s">
        <v>63</v>
      </c>
      <c r="F96" s="44">
        <f>SUM(G96:R96)</f>
        <v>5000</v>
      </c>
      <c r="G96" s="120">
        <v>29</v>
      </c>
      <c r="H96" s="120"/>
      <c r="I96" s="120"/>
      <c r="J96" s="120"/>
      <c r="K96" s="120"/>
      <c r="L96" s="120"/>
      <c r="M96" s="120"/>
      <c r="N96" s="121">
        <v>1000</v>
      </c>
      <c r="O96" s="120">
        <v>2000</v>
      </c>
      <c r="P96" s="120">
        <v>1971</v>
      </c>
      <c r="Q96" s="120"/>
      <c r="R96" s="120"/>
      <c r="S96" s="29"/>
      <c r="T96" s="30"/>
      <c r="U96" s="30"/>
      <c r="V96" s="30"/>
      <c r="W96" s="30"/>
      <c r="X96" s="30"/>
      <c r="Y96" s="30"/>
      <c r="Z96" s="30"/>
      <c r="AA96" s="30"/>
      <c r="AB96" s="30"/>
      <c r="AC96" s="30"/>
      <c r="AD96" s="30"/>
      <c r="AE96" s="30"/>
      <c r="AF96" s="30"/>
    </row>
    <row r="97" spans="1:32" x14ac:dyDescent="0.25">
      <c r="A97" s="35">
        <v>3</v>
      </c>
      <c r="B97" s="36">
        <v>1</v>
      </c>
      <c r="C97" s="46">
        <v>1</v>
      </c>
      <c r="D97" s="34">
        <v>3</v>
      </c>
      <c r="E97" s="50" t="s">
        <v>108</v>
      </c>
      <c r="F97" s="44">
        <f>SUM(G97:R97)</f>
        <v>3600</v>
      </c>
      <c r="G97" s="120">
        <v>3600</v>
      </c>
      <c r="H97" s="120">
        <v>0</v>
      </c>
      <c r="I97" s="120">
        <v>0</v>
      </c>
      <c r="J97" s="120">
        <v>0</v>
      </c>
      <c r="K97" s="120">
        <v>0</v>
      </c>
      <c r="L97" s="120">
        <v>0</v>
      </c>
      <c r="M97" s="120">
        <v>0</v>
      </c>
      <c r="N97" s="120">
        <v>0</v>
      </c>
      <c r="O97" s="120">
        <v>0</v>
      </c>
      <c r="P97" s="120">
        <v>0</v>
      </c>
      <c r="Q97" s="120">
        <v>0</v>
      </c>
      <c r="R97" s="120">
        <v>0</v>
      </c>
      <c r="S97" s="29"/>
      <c r="T97" s="30"/>
      <c r="U97" s="30"/>
      <c r="V97" s="30"/>
      <c r="W97" s="30"/>
      <c r="X97" s="30"/>
      <c r="Y97" s="30"/>
      <c r="Z97" s="30"/>
      <c r="AA97" s="30"/>
      <c r="AB97" s="30"/>
      <c r="AC97" s="30"/>
      <c r="AD97" s="30"/>
      <c r="AE97" s="30"/>
      <c r="AF97" s="30"/>
    </row>
    <row r="98" spans="1:32" ht="22.5" x14ac:dyDescent="0.25">
      <c r="A98" s="35">
        <v>3</v>
      </c>
      <c r="B98" s="36">
        <v>1</v>
      </c>
      <c r="C98" s="46">
        <v>1</v>
      </c>
      <c r="D98" s="34">
        <v>7</v>
      </c>
      <c r="E98" s="50" t="s">
        <v>109</v>
      </c>
      <c r="F98" s="44">
        <f>SUM(G98:R98)</f>
        <v>0</v>
      </c>
      <c r="G98" s="44"/>
      <c r="H98" s="44"/>
      <c r="I98" s="44"/>
      <c r="J98" s="44"/>
      <c r="K98" s="44"/>
      <c r="L98" s="44"/>
      <c r="M98" s="44"/>
      <c r="N98" s="123"/>
      <c r="O98" s="44"/>
      <c r="P98" s="44"/>
      <c r="Q98" s="44"/>
      <c r="R98" s="44"/>
      <c r="S98" s="29"/>
      <c r="T98" s="30"/>
      <c r="U98" s="30"/>
      <c r="V98" s="30"/>
      <c r="W98" s="30"/>
      <c r="X98" s="30"/>
      <c r="Y98" s="30"/>
      <c r="Z98" s="30"/>
      <c r="AA98" s="30"/>
      <c r="AB98" s="30"/>
      <c r="AC98" s="30"/>
      <c r="AD98" s="30"/>
      <c r="AE98" s="30"/>
      <c r="AF98" s="30"/>
    </row>
    <row r="99" spans="1:32" x14ac:dyDescent="0.25">
      <c r="A99" s="35">
        <v>3</v>
      </c>
      <c r="B99" s="36">
        <v>3</v>
      </c>
      <c r="C99" s="36"/>
      <c r="D99" s="36"/>
      <c r="E99" s="37" t="s">
        <v>110</v>
      </c>
      <c r="F99" s="38">
        <f t="shared" ref="F99:R99" si="40">F100+F102</f>
        <v>108000</v>
      </c>
      <c r="G99" s="38">
        <f t="shared" si="40"/>
        <v>3337.2</v>
      </c>
      <c r="H99" s="38">
        <f t="shared" si="40"/>
        <v>8226.7999999999993</v>
      </c>
      <c r="I99" s="38">
        <f t="shared" si="40"/>
        <v>10000</v>
      </c>
      <c r="J99" s="38">
        <f t="shared" si="40"/>
        <v>8000</v>
      </c>
      <c r="K99" s="38">
        <f t="shared" si="40"/>
        <v>8000</v>
      </c>
      <c r="L99" s="38">
        <f t="shared" si="40"/>
        <v>0</v>
      </c>
      <c r="M99" s="38">
        <f t="shared" si="40"/>
        <v>10436</v>
      </c>
      <c r="N99" s="119">
        <f t="shared" si="40"/>
        <v>10600</v>
      </c>
      <c r="O99" s="38">
        <f t="shared" si="40"/>
        <v>13000</v>
      </c>
      <c r="P99" s="38">
        <f t="shared" si="40"/>
        <v>10000</v>
      </c>
      <c r="Q99" s="38">
        <f t="shared" si="40"/>
        <v>8900</v>
      </c>
      <c r="R99" s="38">
        <f t="shared" si="40"/>
        <v>17500</v>
      </c>
      <c r="S99" s="29"/>
      <c r="T99" s="30"/>
      <c r="U99" s="30"/>
      <c r="V99" s="30"/>
      <c r="W99" s="30"/>
      <c r="X99" s="30"/>
      <c r="Y99" s="30"/>
      <c r="Z99" s="30"/>
      <c r="AA99" s="30"/>
      <c r="AB99" s="30"/>
      <c r="AC99" s="30"/>
      <c r="AD99" s="30"/>
      <c r="AE99" s="30"/>
      <c r="AF99" s="30"/>
    </row>
    <row r="100" spans="1:32" x14ac:dyDescent="0.25">
      <c r="A100" s="35">
        <v>3</v>
      </c>
      <c r="B100" s="36">
        <v>3</v>
      </c>
      <c r="C100" s="46">
        <v>1</v>
      </c>
      <c r="D100" s="46"/>
      <c r="E100" s="47" t="s">
        <v>111</v>
      </c>
      <c r="F100" s="41">
        <f>F101</f>
        <v>98000</v>
      </c>
      <c r="G100" s="41">
        <f>G101</f>
        <v>1773.2</v>
      </c>
      <c r="H100" s="41">
        <f t="shared" ref="H100:R100" si="41">H101</f>
        <v>8226.7999999999993</v>
      </c>
      <c r="I100" s="41">
        <f t="shared" si="41"/>
        <v>10000</v>
      </c>
      <c r="J100" s="41">
        <f t="shared" si="41"/>
        <v>8000</v>
      </c>
      <c r="K100" s="41">
        <f t="shared" si="41"/>
        <v>8000</v>
      </c>
      <c r="L100" s="41">
        <f t="shared" si="41"/>
        <v>0</v>
      </c>
      <c r="M100" s="41">
        <f t="shared" si="41"/>
        <v>10000</v>
      </c>
      <c r="N100" s="41">
        <f t="shared" si="41"/>
        <v>10000</v>
      </c>
      <c r="O100" s="41">
        <f t="shared" si="41"/>
        <v>10000</v>
      </c>
      <c r="P100" s="41">
        <f t="shared" si="41"/>
        <v>8000</v>
      </c>
      <c r="Q100" s="41">
        <f t="shared" si="41"/>
        <v>8000</v>
      </c>
      <c r="R100" s="41">
        <f t="shared" si="41"/>
        <v>16000</v>
      </c>
      <c r="S100" s="29"/>
      <c r="T100" s="30"/>
      <c r="U100" s="30"/>
      <c r="V100" s="30"/>
      <c r="W100" s="30"/>
      <c r="X100" s="30"/>
      <c r="Y100" s="30"/>
      <c r="Z100" s="30"/>
      <c r="AA100" s="30"/>
      <c r="AB100" s="30"/>
      <c r="AC100" s="30"/>
      <c r="AD100" s="30"/>
      <c r="AE100" s="30"/>
      <c r="AF100" s="30"/>
    </row>
    <row r="101" spans="1:32" x14ac:dyDescent="0.25">
      <c r="A101" s="35">
        <v>3</v>
      </c>
      <c r="B101" s="36">
        <v>3</v>
      </c>
      <c r="C101" s="46">
        <v>1</v>
      </c>
      <c r="D101" s="34">
        <v>1</v>
      </c>
      <c r="E101" s="50" t="s">
        <v>112</v>
      </c>
      <c r="F101" s="44">
        <f>SUM(G101:R101)</f>
        <v>98000</v>
      </c>
      <c r="G101" s="125">
        <v>1773.2</v>
      </c>
      <c r="H101" s="125">
        <v>8226.7999999999993</v>
      </c>
      <c r="I101" s="125">
        <v>10000</v>
      </c>
      <c r="J101" s="125">
        <v>8000</v>
      </c>
      <c r="K101" s="125">
        <v>8000</v>
      </c>
      <c r="L101" s="125">
        <v>0</v>
      </c>
      <c r="M101" s="125">
        <v>10000</v>
      </c>
      <c r="N101" s="126">
        <v>10000</v>
      </c>
      <c r="O101" s="125">
        <v>10000</v>
      </c>
      <c r="P101" s="125">
        <v>8000</v>
      </c>
      <c r="Q101" s="125">
        <v>8000</v>
      </c>
      <c r="R101" s="125">
        <v>16000</v>
      </c>
      <c r="S101" s="29"/>
      <c r="T101" s="30"/>
      <c r="U101" s="30"/>
      <c r="V101" s="30"/>
      <c r="W101" s="30"/>
      <c r="X101" s="30"/>
      <c r="Y101" s="30"/>
      <c r="Z101" s="30"/>
      <c r="AA101" s="30"/>
      <c r="AB101" s="30"/>
      <c r="AC101" s="30"/>
      <c r="AD101" s="30"/>
      <c r="AE101" s="30"/>
      <c r="AF101" s="30"/>
    </row>
    <row r="102" spans="1:32" x14ac:dyDescent="0.25">
      <c r="A102" s="35">
        <v>3</v>
      </c>
      <c r="B102" s="36">
        <v>3</v>
      </c>
      <c r="C102" s="46">
        <v>2</v>
      </c>
      <c r="D102" s="41"/>
      <c r="E102" s="108" t="s">
        <v>113</v>
      </c>
      <c r="F102" s="41">
        <f>SUM(F103)</f>
        <v>10000</v>
      </c>
      <c r="G102" s="41">
        <f>SUM(G103)</f>
        <v>1564</v>
      </c>
      <c r="H102" s="41">
        <f t="shared" ref="H102:R102" si="42">SUM(H103)</f>
        <v>0</v>
      </c>
      <c r="I102" s="41">
        <f t="shared" si="42"/>
        <v>0</v>
      </c>
      <c r="J102" s="41">
        <f t="shared" si="42"/>
        <v>0</v>
      </c>
      <c r="K102" s="41">
        <f t="shared" si="42"/>
        <v>0</v>
      </c>
      <c r="L102" s="41">
        <f t="shared" si="42"/>
        <v>0</v>
      </c>
      <c r="M102" s="41">
        <f t="shared" si="42"/>
        <v>436</v>
      </c>
      <c r="N102" s="41">
        <f t="shared" si="42"/>
        <v>600</v>
      </c>
      <c r="O102" s="41">
        <f t="shared" si="42"/>
        <v>3000</v>
      </c>
      <c r="P102" s="41">
        <f t="shared" si="42"/>
        <v>2000</v>
      </c>
      <c r="Q102" s="41">
        <f t="shared" si="42"/>
        <v>900</v>
      </c>
      <c r="R102" s="41">
        <f t="shared" si="42"/>
        <v>1500</v>
      </c>
      <c r="S102" s="29"/>
      <c r="T102" s="30"/>
      <c r="U102" s="30"/>
      <c r="V102" s="30"/>
      <c r="W102" s="30"/>
      <c r="X102" s="30"/>
      <c r="Y102" s="30"/>
      <c r="Z102" s="30"/>
      <c r="AA102" s="30"/>
      <c r="AB102" s="30"/>
      <c r="AC102" s="30"/>
      <c r="AD102" s="30"/>
      <c r="AE102" s="30"/>
      <c r="AF102" s="30"/>
    </row>
    <row r="103" spans="1:32" x14ac:dyDescent="0.25">
      <c r="A103" s="35">
        <v>3</v>
      </c>
      <c r="B103" s="36">
        <v>3</v>
      </c>
      <c r="C103" s="46">
        <v>2</v>
      </c>
      <c r="D103" s="34">
        <v>2</v>
      </c>
      <c r="E103" s="50" t="s">
        <v>114</v>
      </c>
      <c r="F103" s="44">
        <f>SUM(G103:R103)</f>
        <v>10000</v>
      </c>
      <c r="G103" s="120">
        <v>1564</v>
      </c>
      <c r="H103" s="120">
        <v>0</v>
      </c>
      <c r="I103" s="120">
        <v>0</v>
      </c>
      <c r="J103" s="120">
        <v>0</v>
      </c>
      <c r="K103" s="120">
        <v>0</v>
      </c>
      <c r="L103" s="120">
        <v>0</v>
      </c>
      <c r="M103" s="121">
        <v>436</v>
      </c>
      <c r="N103" s="121">
        <v>600</v>
      </c>
      <c r="O103" s="120">
        <v>3000</v>
      </c>
      <c r="P103" s="120">
        <v>2000</v>
      </c>
      <c r="Q103" s="120">
        <v>900</v>
      </c>
      <c r="R103" s="120">
        <v>1500</v>
      </c>
      <c r="S103" s="29"/>
      <c r="T103" s="30"/>
      <c r="U103" s="30"/>
      <c r="V103" s="30"/>
      <c r="W103" s="30"/>
      <c r="X103" s="30"/>
      <c r="Y103" s="30"/>
      <c r="Z103" s="30"/>
      <c r="AA103" s="30"/>
      <c r="AB103" s="30"/>
      <c r="AC103" s="30"/>
      <c r="AD103" s="30"/>
      <c r="AE103" s="30"/>
      <c r="AF103" s="30"/>
    </row>
    <row r="105" spans="1:32" x14ac:dyDescent="0.25">
      <c r="L105" s="64"/>
    </row>
    <row r="106" spans="1:32" x14ac:dyDescent="0.25">
      <c r="E106" s="63"/>
      <c r="S106" s="60"/>
    </row>
    <row r="107" spans="1:32" x14ac:dyDescent="0.25">
      <c r="E107" s="63"/>
      <c r="F107" s="64"/>
      <c r="G107" s="64"/>
      <c r="H107" s="64"/>
      <c r="I107" s="64"/>
      <c r="J107" s="64"/>
      <c r="K107" s="64"/>
      <c r="L107" s="64"/>
      <c r="M107" s="64"/>
      <c r="N107" s="110"/>
      <c r="O107" s="64"/>
      <c r="P107" s="64"/>
      <c r="Q107" s="64"/>
      <c r="R107" s="64"/>
      <c r="S107" s="64"/>
    </row>
    <row r="108" spans="1:32" x14ac:dyDescent="0.25">
      <c r="G108" s="60"/>
      <c r="S108" s="60"/>
    </row>
    <row r="109" spans="1:32" x14ac:dyDescent="0.25">
      <c r="G109" s="60"/>
    </row>
    <row r="110" spans="1:32" x14ac:dyDescent="0.25">
      <c r="E110" s="63"/>
      <c r="S110" s="29"/>
    </row>
    <row r="111" spans="1:32" x14ac:dyDescent="0.25">
      <c r="E111" s="63"/>
      <c r="F111" s="64"/>
      <c r="G111" s="68"/>
      <c r="H111" s="68"/>
      <c r="I111" s="68"/>
      <c r="J111" s="68"/>
      <c r="K111" s="68"/>
      <c r="L111" s="68"/>
      <c r="M111" s="68"/>
      <c r="N111" s="111"/>
      <c r="O111" s="68"/>
      <c r="P111" s="68"/>
      <c r="Q111" s="68"/>
      <c r="R111" s="68"/>
      <c r="S111" s="68"/>
    </row>
    <row r="112" spans="1:32" x14ac:dyDescent="0.25">
      <c r="G112" s="60"/>
      <c r="S112" s="29"/>
    </row>
    <row r="114" spans="8:18" x14ac:dyDescent="0.25">
      <c r="L114" s="64"/>
    </row>
    <row r="115" spans="8:18" ht="12.75" customHeight="1" x14ac:dyDescent="0.25">
      <c r="H115" s="29"/>
      <c r="I115" s="29"/>
      <c r="J115" s="29"/>
      <c r="K115" s="29"/>
      <c r="L115" s="29"/>
      <c r="M115" s="29"/>
      <c r="N115" s="112"/>
      <c r="O115" s="29"/>
      <c r="P115" s="29"/>
      <c r="Q115" s="29"/>
      <c r="R115" s="29"/>
    </row>
  </sheetData>
  <mergeCells count="10">
    <mergeCell ref="A93:E93"/>
    <mergeCell ref="D1:P1"/>
    <mergeCell ref="P2:R2"/>
    <mergeCell ref="E3:O3"/>
    <mergeCell ref="A6:E6"/>
    <mergeCell ref="F6:F9"/>
    <mergeCell ref="G6:R8"/>
    <mergeCell ref="B7:E7"/>
    <mergeCell ref="C8:E8"/>
    <mergeCell ref="D9:E9"/>
  </mergeCells>
  <pageMargins left="0.27" right="0.28999999999999998" top="0.56000000000000005" bottom="0.27" header="0.51181102362204722" footer="0.23"/>
  <pageSetup paperSize="9" scale="8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69"/>
  <sheetViews>
    <sheetView view="pageBreakPreview" topLeftCell="A41" zoomScale="90" zoomScaleSheetLayoutView="90" workbookViewId="0">
      <selection activeCell="G60" sqref="G60"/>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116</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ht="15.75" x14ac:dyDescent="0.25">
      <c r="A8" s="21"/>
      <c r="B8" s="21"/>
      <c r="C8" s="195" t="s">
        <v>6</v>
      </c>
      <c r="D8" s="195"/>
      <c r="E8" s="195"/>
      <c r="F8" s="191"/>
      <c r="G8" s="193"/>
      <c r="H8" s="193"/>
      <c r="I8" s="193"/>
      <c r="J8" s="193"/>
      <c r="K8" s="193"/>
      <c r="L8" s="193"/>
      <c r="M8" s="193"/>
      <c r="N8" s="193"/>
      <c r="O8" s="193"/>
      <c r="P8" s="193"/>
      <c r="Q8" s="193"/>
      <c r="R8" s="193"/>
      <c r="S8" s="128"/>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381927</v>
      </c>
      <c r="G10" s="70">
        <f>G11+G25+G54</f>
        <v>14860</v>
      </c>
      <c r="H10" s="70">
        <f t="shared" si="0"/>
        <v>53257</v>
      </c>
      <c r="I10" s="70">
        <f t="shared" si="0"/>
        <v>27293</v>
      </c>
      <c r="J10" s="70">
        <f t="shared" si="0"/>
        <v>36179</v>
      </c>
      <c r="K10" s="70">
        <f t="shared" si="0"/>
        <v>26853</v>
      </c>
      <c r="L10" s="70">
        <f t="shared" si="0"/>
        <v>26749</v>
      </c>
      <c r="M10" s="70">
        <f t="shared" si="0"/>
        <v>32530</v>
      </c>
      <c r="N10" s="71">
        <f t="shared" si="0"/>
        <v>50584</v>
      </c>
      <c r="O10" s="70">
        <f t="shared" si="0"/>
        <v>38068</v>
      </c>
      <c r="P10" s="70">
        <f t="shared" si="0"/>
        <v>22516</v>
      </c>
      <c r="Q10" s="70">
        <f t="shared" si="0"/>
        <v>31553</v>
      </c>
      <c r="R10" s="70">
        <f t="shared" si="0"/>
        <v>21485</v>
      </c>
      <c r="S10" s="29" t="b">
        <f>SUM(Щучинск:Успеноюрьевский!F10)=F10</f>
        <v>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372022</v>
      </c>
      <c r="G11" s="70">
        <f>G12+G15+G23</f>
        <v>14556</v>
      </c>
      <c r="H11" s="70">
        <f t="shared" ref="H11:R11" si="1">H12+H15+H23</f>
        <v>52953</v>
      </c>
      <c r="I11" s="70">
        <f t="shared" si="1"/>
        <v>26924</v>
      </c>
      <c r="J11" s="70">
        <f t="shared" si="1"/>
        <v>35608</v>
      </c>
      <c r="K11" s="70">
        <f t="shared" si="1"/>
        <v>25590</v>
      </c>
      <c r="L11" s="70">
        <f t="shared" si="1"/>
        <v>25092</v>
      </c>
      <c r="M11" s="70">
        <f t="shared" si="1"/>
        <v>30557</v>
      </c>
      <c r="N11" s="70">
        <f t="shared" si="1"/>
        <v>49394</v>
      </c>
      <c r="O11" s="70">
        <f t="shared" si="1"/>
        <v>37231</v>
      </c>
      <c r="P11" s="70">
        <f t="shared" si="1"/>
        <v>21973</v>
      </c>
      <c r="Q11" s="70">
        <f t="shared" si="1"/>
        <v>31043</v>
      </c>
      <c r="R11" s="70">
        <f t="shared" si="1"/>
        <v>21101</v>
      </c>
      <c r="S11" s="29" t="b">
        <f>SUM(Щучинск:Успеноюрьевский!F11)=F11</f>
        <v>1</v>
      </c>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184843</v>
      </c>
      <c r="G12" s="72">
        <f t="shared" ref="G12:R12" si="2">G13</f>
        <v>5743</v>
      </c>
      <c r="H12" s="72">
        <f>H13</f>
        <v>36864</v>
      </c>
      <c r="I12" s="72">
        <f t="shared" si="2"/>
        <v>15059</v>
      </c>
      <c r="J12" s="72">
        <f t="shared" si="2"/>
        <v>15978</v>
      </c>
      <c r="K12" s="72">
        <f t="shared" si="2"/>
        <v>10229</v>
      </c>
      <c r="L12" s="72">
        <f t="shared" si="2"/>
        <v>12076</v>
      </c>
      <c r="M12" s="72">
        <f t="shared" si="2"/>
        <v>15862</v>
      </c>
      <c r="N12" s="73">
        <f t="shared" si="2"/>
        <v>26197</v>
      </c>
      <c r="O12" s="72">
        <f t="shared" si="2"/>
        <v>18035</v>
      </c>
      <c r="P12" s="72">
        <f t="shared" si="2"/>
        <v>6065</v>
      </c>
      <c r="Q12" s="72">
        <f t="shared" si="2"/>
        <v>10397</v>
      </c>
      <c r="R12" s="72">
        <f t="shared" si="2"/>
        <v>12338</v>
      </c>
      <c r="S12" s="29" t="b">
        <f>SUM(Щучинск:Успеноюрьевский!F12)=F12</f>
        <v>1</v>
      </c>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184843</v>
      </c>
      <c r="G13" s="42">
        <f t="shared" si="3"/>
        <v>5743</v>
      </c>
      <c r="H13" s="42">
        <f>SUM(H14)</f>
        <v>36864</v>
      </c>
      <c r="I13" s="42">
        <f t="shared" si="3"/>
        <v>15059</v>
      </c>
      <c r="J13" s="42">
        <f t="shared" si="3"/>
        <v>15978</v>
      </c>
      <c r="K13" s="42">
        <f t="shared" si="3"/>
        <v>10229</v>
      </c>
      <c r="L13" s="42">
        <f t="shared" si="3"/>
        <v>12076</v>
      </c>
      <c r="M13" s="42">
        <f t="shared" si="3"/>
        <v>15862</v>
      </c>
      <c r="N13" s="42">
        <f t="shared" si="3"/>
        <v>26197</v>
      </c>
      <c r="O13" s="42">
        <f t="shared" si="3"/>
        <v>18035</v>
      </c>
      <c r="P13" s="42">
        <f t="shared" si="3"/>
        <v>6065</v>
      </c>
      <c r="Q13" s="42">
        <f t="shared" si="3"/>
        <v>10397</v>
      </c>
      <c r="R13" s="42">
        <f t="shared" si="3"/>
        <v>12338</v>
      </c>
      <c r="S13" s="29" t="b">
        <f>SUM(Щучинск:Успеноюрьевский!F13)=F13</f>
        <v>1</v>
      </c>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184843</v>
      </c>
      <c r="G14" s="129">
        <f>SUM(Щучинск:Успеноюрьевский!G14)</f>
        <v>5743</v>
      </c>
      <c r="H14" s="129">
        <f>SUM(Щучинск:Успеноюрьевский!H14)</f>
        <v>36864</v>
      </c>
      <c r="I14" s="129">
        <f>SUM(Щучинск:Успеноюрьевский!I14)</f>
        <v>15059</v>
      </c>
      <c r="J14" s="129">
        <f>SUM(Щучинск:Успеноюрьевский!J14)</f>
        <v>15978</v>
      </c>
      <c r="K14" s="129">
        <f>SUM(Щучинск:Успеноюрьевский!K14)</f>
        <v>10229</v>
      </c>
      <c r="L14" s="129">
        <f>SUM(Щучинск:Успеноюрьевский!L14)</f>
        <v>12076</v>
      </c>
      <c r="M14" s="129">
        <f>SUM(Щучинск:Успеноюрьевский!M14)</f>
        <v>15862</v>
      </c>
      <c r="N14" s="129">
        <f>SUM(Щучинск:Успеноюрьевский!N14)</f>
        <v>26197</v>
      </c>
      <c r="O14" s="129">
        <f>SUM(Щучинск:Успеноюрьевский!O14)</f>
        <v>18035</v>
      </c>
      <c r="P14" s="129">
        <f>SUM(Щучинск:Успеноюрьевский!P14)</f>
        <v>6065</v>
      </c>
      <c r="Q14" s="129">
        <f>SUM(Щучинск:Успеноюрьевский!Q14)</f>
        <v>10397</v>
      </c>
      <c r="R14" s="129">
        <f>SUM(Щучинск:Успеноюрьевский!R14)</f>
        <v>12338</v>
      </c>
      <c r="S14" s="29" t="b">
        <f>SUM(Щучинск:Успеноюрьевский!F14)=F14</f>
        <v>1</v>
      </c>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179991</v>
      </c>
      <c r="G15" s="72">
        <f>G16+G18+G20</f>
        <v>8328</v>
      </c>
      <c r="H15" s="72">
        <f t="shared" ref="H15:R15" si="4">H16+H18+H20</f>
        <v>15438</v>
      </c>
      <c r="I15" s="72">
        <f t="shared" si="4"/>
        <v>11762</v>
      </c>
      <c r="J15" s="72">
        <f t="shared" si="4"/>
        <v>19556</v>
      </c>
      <c r="K15" s="72">
        <f t="shared" si="4"/>
        <v>14526</v>
      </c>
      <c r="L15" s="72">
        <f t="shared" si="4"/>
        <v>11586</v>
      </c>
      <c r="M15" s="72">
        <f t="shared" si="4"/>
        <v>14431</v>
      </c>
      <c r="N15" s="72">
        <f t="shared" si="4"/>
        <v>21979</v>
      </c>
      <c r="O15" s="72">
        <f t="shared" si="4"/>
        <v>18829</v>
      </c>
      <c r="P15" s="72">
        <f t="shared" si="4"/>
        <v>15098</v>
      </c>
      <c r="Q15" s="72">
        <f t="shared" si="4"/>
        <v>19854</v>
      </c>
      <c r="R15" s="72">
        <f t="shared" si="4"/>
        <v>8604</v>
      </c>
      <c r="S15" s="29" t="b">
        <f>SUM(Щучинск:Успеноюрьевский!F15)=F15</f>
        <v>1</v>
      </c>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15469</v>
      </c>
      <c r="G16" s="42">
        <f t="shared" si="5"/>
        <v>729</v>
      </c>
      <c r="H16" s="42">
        <f t="shared" si="5"/>
        <v>682</v>
      </c>
      <c r="I16" s="42">
        <f t="shared" si="5"/>
        <v>1086</v>
      </c>
      <c r="J16" s="42">
        <f t="shared" si="5"/>
        <v>2634</v>
      </c>
      <c r="K16" s="42">
        <f t="shared" si="5"/>
        <v>902</v>
      </c>
      <c r="L16" s="42">
        <f t="shared" si="5"/>
        <v>846</v>
      </c>
      <c r="M16" s="42">
        <f t="shared" si="5"/>
        <v>1156</v>
      </c>
      <c r="N16" s="48">
        <f t="shared" si="5"/>
        <v>1540</v>
      </c>
      <c r="O16" s="42">
        <f t="shared" si="5"/>
        <v>2223</v>
      </c>
      <c r="P16" s="42">
        <f t="shared" si="5"/>
        <v>2173</v>
      </c>
      <c r="Q16" s="42">
        <f t="shared" si="5"/>
        <v>927</v>
      </c>
      <c r="R16" s="42">
        <f t="shared" si="5"/>
        <v>571</v>
      </c>
      <c r="S16" s="29" t="b">
        <f>SUM(Щучинск:Успеноюрьевский!F16)=F16</f>
        <v>1</v>
      </c>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15469</v>
      </c>
      <c r="G17" s="129">
        <f>SUM(Щучинск:Успеноюрьевский!G17)</f>
        <v>729</v>
      </c>
      <c r="H17" s="129">
        <f>SUM(Щучинск:Успеноюрьевский!H17)</f>
        <v>682</v>
      </c>
      <c r="I17" s="129">
        <f>SUM(Щучинск:Успеноюрьевский!I17)</f>
        <v>1086</v>
      </c>
      <c r="J17" s="129">
        <f>SUM(Щучинск:Успеноюрьевский!J17)</f>
        <v>2634</v>
      </c>
      <c r="K17" s="129">
        <f>SUM(Щучинск:Успеноюрьевский!K17)</f>
        <v>902</v>
      </c>
      <c r="L17" s="129">
        <f>SUM(Щучинск:Успеноюрьевский!L17)</f>
        <v>846</v>
      </c>
      <c r="M17" s="129">
        <f>SUM(Щучинск:Успеноюрьевский!M17)</f>
        <v>1156</v>
      </c>
      <c r="N17" s="129">
        <f>SUM(Щучинск:Успеноюрьевский!N17)</f>
        <v>1540</v>
      </c>
      <c r="O17" s="129">
        <f>SUM(Щучинск:Успеноюрьевский!O17)</f>
        <v>2223</v>
      </c>
      <c r="P17" s="129">
        <f>SUM(Щучинск:Успеноюрьевский!P17)</f>
        <v>2173</v>
      </c>
      <c r="Q17" s="129">
        <f>SUM(Щучинск:Успеноюрьевский!Q17)</f>
        <v>927</v>
      </c>
      <c r="R17" s="129">
        <f>SUM(Щучинск:Успеноюрьевский!R17)</f>
        <v>571</v>
      </c>
      <c r="S17" s="29" t="b">
        <f>SUM(Щучинск:Успеноюрьевский!F17)=F17</f>
        <v>1</v>
      </c>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80979</v>
      </c>
      <c r="G18" s="42">
        <f t="shared" si="6"/>
        <v>2167</v>
      </c>
      <c r="H18" s="42">
        <f t="shared" si="6"/>
        <v>10348</v>
      </c>
      <c r="I18" s="42">
        <f t="shared" si="6"/>
        <v>2683</v>
      </c>
      <c r="J18" s="42">
        <f t="shared" si="6"/>
        <v>9146</v>
      </c>
      <c r="K18" s="42">
        <f t="shared" si="6"/>
        <v>9337</v>
      </c>
      <c r="L18" s="42">
        <f t="shared" si="6"/>
        <v>2347</v>
      </c>
      <c r="M18" s="42">
        <f t="shared" si="6"/>
        <v>4533</v>
      </c>
      <c r="N18" s="42">
        <f t="shared" si="6"/>
        <v>6585</v>
      </c>
      <c r="O18" s="42">
        <f t="shared" si="6"/>
        <v>8814</v>
      </c>
      <c r="P18" s="42">
        <f t="shared" si="6"/>
        <v>8305</v>
      </c>
      <c r="Q18" s="42">
        <f>SUM(Q19:Q19)</f>
        <v>13377</v>
      </c>
      <c r="R18" s="42">
        <f t="shared" si="6"/>
        <v>3337</v>
      </c>
      <c r="S18" s="29" t="b">
        <f>SUM(Щучинск:Успеноюрьевский!F18)=F18</f>
        <v>1</v>
      </c>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80979</v>
      </c>
      <c r="G19" s="129">
        <f>SUM(Щучинск:Успеноюрьевский!G19)</f>
        <v>2167</v>
      </c>
      <c r="H19" s="129">
        <f>SUM(Щучинск:Успеноюрьевский!H19)</f>
        <v>10348</v>
      </c>
      <c r="I19" s="129">
        <f>SUM(Щучинск:Успеноюрьевский!I19)</f>
        <v>2683</v>
      </c>
      <c r="J19" s="129">
        <f>SUM(Щучинск:Успеноюрьевский!J19)</f>
        <v>9146</v>
      </c>
      <c r="K19" s="129">
        <f>SUM(Щучинск:Успеноюрьевский!K19)</f>
        <v>9337</v>
      </c>
      <c r="L19" s="129">
        <f>SUM(Щучинск:Успеноюрьевский!L19)</f>
        <v>2347</v>
      </c>
      <c r="M19" s="129">
        <f>SUM(Щучинск:Успеноюрьевский!M19)</f>
        <v>4533</v>
      </c>
      <c r="N19" s="129">
        <f>SUM(Щучинск:Успеноюрьевский!N19)</f>
        <v>6585</v>
      </c>
      <c r="O19" s="129">
        <f>SUM(Щучинск:Успеноюрьевский!O19)</f>
        <v>8814</v>
      </c>
      <c r="P19" s="129">
        <f>SUM(Щучинск:Успеноюрьевский!P19)</f>
        <v>8305</v>
      </c>
      <c r="Q19" s="129">
        <f>SUM(Щучинск:Успеноюрьевский!Q19)</f>
        <v>13377</v>
      </c>
      <c r="R19" s="129">
        <f>SUM(Щучинск:Успеноюрьевский!R19)</f>
        <v>3337</v>
      </c>
      <c r="S19" s="29" t="b">
        <f>SUM(Щучинск:Успеноюрьевский!F19)=F19</f>
        <v>1</v>
      </c>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83543</v>
      </c>
      <c r="G20" s="42">
        <f>G21+G22</f>
        <v>5432</v>
      </c>
      <c r="H20" s="42">
        <f t="shared" ref="H20:R20" si="7">H21+H22</f>
        <v>4408</v>
      </c>
      <c r="I20" s="42">
        <f t="shared" si="7"/>
        <v>7993</v>
      </c>
      <c r="J20" s="42">
        <f t="shared" si="7"/>
        <v>7776</v>
      </c>
      <c r="K20" s="42">
        <f t="shared" si="7"/>
        <v>4287</v>
      </c>
      <c r="L20" s="42">
        <f t="shared" si="7"/>
        <v>8393</v>
      </c>
      <c r="M20" s="42">
        <f t="shared" si="7"/>
        <v>8742</v>
      </c>
      <c r="N20" s="48">
        <f t="shared" si="7"/>
        <v>13854</v>
      </c>
      <c r="O20" s="42">
        <f t="shared" si="7"/>
        <v>7792</v>
      </c>
      <c r="P20" s="42">
        <f t="shared" si="7"/>
        <v>4620</v>
      </c>
      <c r="Q20" s="42">
        <f t="shared" si="7"/>
        <v>5550</v>
      </c>
      <c r="R20" s="42">
        <f t="shared" si="7"/>
        <v>4696</v>
      </c>
      <c r="S20" s="29" t="b">
        <f>SUM(Щучинск:Успеноюрьевский!F20)=F20</f>
        <v>1</v>
      </c>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38275</v>
      </c>
      <c r="G21" s="129">
        <f>SUM(Щучинск:Успеноюрьевский!G21)</f>
        <v>1950</v>
      </c>
      <c r="H21" s="129">
        <f>SUM(Щучинск:Успеноюрьевский!H21)</f>
        <v>1713</v>
      </c>
      <c r="I21" s="129">
        <f>SUM(Щучинск:Успеноюрьевский!I21)</f>
        <v>3732</v>
      </c>
      <c r="J21" s="129">
        <f>SUM(Щучинск:Успеноюрьевский!J21)</f>
        <v>1440</v>
      </c>
      <c r="K21" s="129">
        <f>SUM(Щучинск:Успеноюрьевский!K21)</f>
        <v>1380</v>
      </c>
      <c r="L21" s="129">
        <f>SUM(Щучинск:Успеноюрьевский!L21)</f>
        <v>5034</v>
      </c>
      <c r="M21" s="129">
        <f>SUM(Щучинск:Успеноюрьевский!M21)</f>
        <v>6530</v>
      </c>
      <c r="N21" s="129">
        <f>SUM(Щучинск:Успеноюрьевский!N21)</f>
        <v>10614</v>
      </c>
      <c r="O21" s="129">
        <f>SUM(Щучинск:Успеноюрьевский!O21)</f>
        <v>3336</v>
      </c>
      <c r="P21" s="129">
        <f>SUM(Щучинск:Успеноюрьевский!P21)</f>
        <v>956</v>
      </c>
      <c r="Q21" s="129">
        <f>SUM(Щучинск:Успеноюрьевский!Q21)</f>
        <v>916</v>
      </c>
      <c r="R21" s="129">
        <f>SUM(Щучинск:Успеноюрьевский!R21)</f>
        <v>674</v>
      </c>
      <c r="S21" s="29" t="b">
        <f>SUM(Щучинск:Успеноюрьевский!F21)=F21</f>
        <v>1</v>
      </c>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45268</v>
      </c>
      <c r="G22" s="129">
        <f>SUM(Щучинск:Успеноюрьевский!G22)</f>
        <v>3482</v>
      </c>
      <c r="H22" s="129">
        <f>SUM(Щучинск:Успеноюрьевский!H22)</f>
        <v>2695</v>
      </c>
      <c r="I22" s="129">
        <f>SUM(Щучинск:Успеноюрьевский!I22)</f>
        <v>4261</v>
      </c>
      <c r="J22" s="129">
        <f>SUM(Щучинск:Успеноюрьевский!J22)</f>
        <v>6336</v>
      </c>
      <c r="K22" s="129">
        <f>SUM(Щучинск:Успеноюрьевский!K22)</f>
        <v>2907</v>
      </c>
      <c r="L22" s="129">
        <f>SUM(Щучинск:Успеноюрьевский!L22)</f>
        <v>3359</v>
      </c>
      <c r="M22" s="129">
        <f>SUM(Щучинск:Успеноюрьевский!M22)</f>
        <v>2212</v>
      </c>
      <c r="N22" s="129">
        <f>SUM(Щучинск:Успеноюрьевский!N22)</f>
        <v>3240</v>
      </c>
      <c r="O22" s="129">
        <f>SUM(Щучинск:Успеноюрьевский!O22)</f>
        <v>4456</v>
      </c>
      <c r="P22" s="129">
        <f>SUM(Щучинск:Успеноюрьевский!P22)</f>
        <v>3664</v>
      </c>
      <c r="Q22" s="129">
        <f>SUM(Щучинск:Успеноюрьевский!Q22)</f>
        <v>4634</v>
      </c>
      <c r="R22" s="129">
        <f>SUM(Щучинск:Успеноюрьевский!R22)</f>
        <v>4022</v>
      </c>
      <c r="S22" s="29" t="b">
        <f>SUM(Щучинск:Успеноюрьевский!F22)=F22</f>
        <v>1</v>
      </c>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7188</v>
      </c>
      <c r="G23" s="42">
        <f t="shared" ref="G23:R23" si="8">SUM(G24:G24)</f>
        <v>485</v>
      </c>
      <c r="H23" s="42">
        <f t="shared" si="8"/>
        <v>651</v>
      </c>
      <c r="I23" s="42">
        <f t="shared" si="8"/>
        <v>103</v>
      </c>
      <c r="J23" s="42">
        <f t="shared" si="8"/>
        <v>74</v>
      </c>
      <c r="K23" s="42">
        <f t="shared" si="8"/>
        <v>835</v>
      </c>
      <c r="L23" s="42">
        <f t="shared" si="8"/>
        <v>1430</v>
      </c>
      <c r="M23" s="42">
        <f t="shared" si="8"/>
        <v>264</v>
      </c>
      <c r="N23" s="42">
        <f t="shared" si="8"/>
        <v>1218</v>
      </c>
      <c r="O23" s="42">
        <f t="shared" si="8"/>
        <v>367</v>
      </c>
      <c r="P23" s="42">
        <f t="shared" si="8"/>
        <v>810</v>
      </c>
      <c r="Q23" s="42">
        <f t="shared" si="8"/>
        <v>792</v>
      </c>
      <c r="R23" s="42">
        <f t="shared" si="8"/>
        <v>159</v>
      </c>
      <c r="S23" s="29" t="b">
        <f>SUM(Щучинск:Успеноюрьевский!F23)=F23</f>
        <v>1</v>
      </c>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7188</v>
      </c>
      <c r="G24" s="129">
        <f>SUM(Щучинск:Успеноюрьевский!G24)</f>
        <v>485</v>
      </c>
      <c r="H24" s="129">
        <f>SUM(Щучинск:Успеноюрьевский!H24)</f>
        <v>651</v>
      </c>
      <c r="I24" s="129">
        <f>SUM(Щучинск:Успеноюрьевский!I24)</f>
        <v>103</v>
      </c>
      <c r="J24" s="129">
        <f>SUM(Щучинск:Успеноюрьевский!J24)</f>
        <v>74</v>
      </c>
      <c r="K24" s="129">
        <f>SUM(Щучинск:Успеноюрьевский!K24)</f>
        <v>835</v>
      </c>
      <c r="L24" s="129">
        <f>SUM(Щучинск:Успеноюрьевский!L24)</f>
        <v>1430</v>
      </c>
      <c r="M24" s="129">
        <f>SUM(Щучинск:Успеноюрьевский!M24)</f>
        <v>264</v>
      </c>
      <c r="N24" s="129">
        <f>SUM(Щучинск:Успеноюрьевский!N24)</f>
        <v>1218</v>
      </c>
      <c r="O24" s="129">
        <f>SUM(Щучинск:Успеноюрьевский!O24)</f>
        <v>367</v>
      </c>
      <c r="P24" s="129">
        <f>SUM(Щучинск:Успеноюрьевский!P24)</f>
        <v>810</v>
      </c>
      <c r="Q24" s="129">
        <f>SUM(Щучинск:Успеноюрьевский!Q24)</f>
        <v>792</v>
      </c>
      <c r="R24" s="129">
        <f>SUM(Щучинск:Успеноюрьевский!R24)</f>
        <v>159</v>
      </c>
      <c r="S24" s="29" t="b">
        <f>SUM(Щучинск:Успеноюрьевский!F24)=F24</f>
        <v>1</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9905</v>
      </c>
      <c r="G25" s="70">
        <f>G26+G37+G40+G43+G47</f>
        <v>304</v>
      </c>
      <c r="H25" s="70">
        <f t="shared" ref="H25:R25" si="9">H26+H37+H40+H43+H47</f>
        <v>304</v>
      </c>
      <c r="I25" s="70">
        <f t="shared" si="9"/>
        <v>369</v>
      </c>
      <c r="J25" s="70">
        <f t="shared" si="9"/>
        <v>571</v>
      </c>
      <c r="K25" s="70">
        <f t="shared" si="9"/>
        <v>1263</v>
      </c>
      <c r="L25" s="70">
        <f t="shared" si="9"/>
        <v>1657</v>
      </c>
      <c r="M25" s="70">
        <f t="shared" si="9"/>
        <v>1973</v>
      </c>
      <c r="N25" s="70">
        <f t="shared" si="9"/>
        <v>1190</v>
      </c>
      <c r="O25" s="70">
        <f t="shared" si="9"/>
        <v>837</v>
      </c>
      <c r="P25" s="70">
        <f t="shared" si="9"/>
        <v>543</v>
      </c>
      <c r="Q25" s="70">
        <f t="shared" si="9"/>
        <v>510</v>
      </c>
      <c r="R25" s="70">
        <f t="shared" si="9"/>
        <v>384</v>
      </c>
      <c r="S25" s="29" t="b">
        <f>SUM(Щучинск:Успеноюрьевский!F25)=F25</f>
        <v>1</v>
      </c>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97</v>
      </c>
      <c r="G26" s="72">
        <f>G27+G29+G31+G33</f>
        <v>9</v>
      </c>
      <c r="H26" s="72">
        <f t="shared" ref="H26:R26" si="10">H27+H29+H31+H33</f>
        <v>9</v>
      </c>
      <c r="I26" s="72">
        <f t="shared" si="10"/>
        <v>9</v>
      </c>
      <c r="J26" s="72">
        <f t="shared" si="10"/>
        <v>6</v>
      </c>
      <c r="K26" s="72">
        <f t="shared" si="10"/>
        <v>9</v>
      </c>
      <c r="L26" s="72">
        <f t="shared" si="10"/>
        <v>8</v>
      </c>
      <c r="M26" s="72">
        <f t="shared" si="10"/>
        <v>7</v>
      </c>
      <c r="N26" s="72">
        <f t="shared" si="10"/>
        <v>8</v>
      </c>
      <c r="O26" s="72">
        <f t="shared" si="10"/>
        <v>8</v>
      </c>
      <c r="P26" s="72">
        <f t="shared" si="10"/>
        <v>8</v>
      </c>
      <c r="Q26" s="72">
        <f t="shared" si="10"/>
        <v>7</v>
      </c>
      <c r="R26" s="72">
        <f t="shared" si="10"/>
        <v>9</v>
      </c>
      <c r="S26" s="29" t="b">
        <f>SUM(Щучинск:Успеноюрьевский!F26)=F26</f>
        <v>1</v>
      </c>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t="b">
        <f>SUM(Щучинск:Успеноюрьевский!F27)=F27</f>
        <v>1</v>
      </c>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29">
        <f>SUM(Щучинск:Успеноюрьевский!G28)</f>
        <v>0</v>
      </c>
      <c r="H28" s="129">
        <f>SUM(Щучинск:Успеноюрьевский!H28)</f>
        <v>0</v>
      </c>
      <c r="I28" s="129">
        <f>SUM(Щучинск:Успеноюрьевский!I28)</f>
        <v>0</v>
      </c>
      <c r="J28" s="129">
        <f>SUM(Щучинск:Успеноюрьевский!J28)</f>
        <v>0</v>
      </c>
      <c r="K28" s="129">
        <f>SUM(Щучинск:Успеноюрьевский!K28)</f>
        <v>0</v>
      </c>
      <c r="L28" s="129">
        <f>SUM(Щучинск:Успеноюрьевский!L28)</f>
        <v>0</v>
      </c>
      <c r="M28" s="129">
        <f>SUM(Щучинск:Успеноюрьевский!M28)</f>
        <v>0</v>
      </c>
      <c r="N28" s="129">
        <f>SUM(Щучинск:Успеноюрьевский!N28)</f>
        <v>0</v>
      </c>
      <c r="O28" s="129">
        <f>SUM(Щучинск:Успеноюрьевский!O28)</f>
        <v>0</v>
      </c>
      <c r="P28" s="129">
        <f>SUM(Щучинск:Успеноюрьевский!P28)</f>
        <v>0</v>
      </c>
      <c r="Q28" s="129">
        <f>SUM(Щучинск:Успеноюрьевский!Q28)</f>
        <v>0</v>
      </c>
      <c r="R28" s="129">
        <f>SUM(Щучинск:Успеноюрьевский!R28)</f>
        <v>0</v>
      </c>
      <c r="S28" s="29" t="b">
        <f>SUM(Щучинск:Успеноюрьевский!F28)=F28</f>
        <v>1</v>
      </c>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t="b">
        <f>SUM(Щучинск:Успеноюрьевский!F29)=F29</f>
        <v>1</v>
      </c>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29">
        <f>SUM(Щучинск:Успеноюрьевский!G30)</f>
        <v>0</v>
      </c>
      <c r="H30" s="129">
        <f>SUM(Щучинск:Успеноюрьевский!H30)</f>
        <v>0</v>
      </c>
      <c r="I30" s="129">
        <f>SUM(Щучинск:Успеноюрьевский!I30)</f>
        <v>0</v>
      </c>
      <c r="J30" s="129">
        <f>SUM(Щучинск:Успеноюрьевский!J30)</f>
        <v>0</v>
      </c>
      <c r="K30" s="129">
        <f>SUM(Щучинск:Успеноюрьевский!K30)</f>
        <v>0</v>
      </c>
      <c r="L30" s="129">
        <f>SUM(Щучинск:Успеноюрьевский!L30)</f>
        <v>0</v>
      </c>
      <c r="M30" s="129">
        <f>SUM(Щучинск:Успеноюрьевский!M30)</f>
        <v>0</v>
      </c>
      <c r="N30" s="129">
        <f>SUM(Щучинск:Успеноюрьевский!N30)</f>
        <v>0</v>
      </c>
      <c r="O30" s="129">
        <f>SUM(Щучинск:Успеноюрьевский!O30)</f>
        <v>0</v>
      </c>
      <c r="P30" s="129">
        <f>SUM(Щучинск:Успеноюрьевский!P30)</f>
        <v>0</v>
      </c>
      <c r="Q30" s="129">
        <f>SUM(Щучинск:Успеноюрьевский!Q30)</f>
        <v>0</v>
      </c>
      <c r="R30" s="129">
        <f>SUM(Щучинск:Успеноюрьевский!R30)</f>
        <v>0</v>
      </c>
      <c r="S30" s="29" t="b">
        <f>SUM(Щучинск:Успеноюрьевский!F30)=F30</f>
        <v>1</v>
      </c>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97</v>
      </c>
      <c r="G31" s="42">
        <f t="shared" ref="G31:R31" si="13">G32</f>
        <v>9</v>
      </c>
      <c r="H31" s="42">
        <f t="shared" si="13"/>
        <v>9</v>
      </c>
      <c r="I31" s="42">
        <f t="shared" si="13"/>
        <v>9</v>
      </c>
      <c r="J31" s="42">
        <f t="shared" si="13"/>
        <v>6</v>
      </c>
      <c r="K31" s="42">
        <f t="shared" si="13"/>
        <v>9</v>
      </c>
      <c r="L31" s="42">
        <f t="shared" si="13"/>
        <v>8</v>
      </c>
      <c r="M31" s="42">
        <f t="shared" si="13"/>
        <v>7</v>
      </c>
      <c r="N31" s="42">
        <f t="shared" si="13"/>
        <v>8</v>
      </c>
      <c r="O31" s="42">
        <f t="shared" si="13"/>
        <v>8</v>
      </c>
      <c r="P31" s="42">
        <f t="shared" si="13"/>
        <v>8</v>
      </c>
      <c r="Q31" s="42">
        <f t="shared" si="13"/>
        <v>7</v>
      </c>
      <c r="R31" s="42">
        <f t="shared" si="13"/>
        <v>9</v>
      </c>
      <c r="S31" s="29" t="b">
        <f>SUM(Щучинск:Успеноюрьевский!F31)=F31</f>
        <v>1</v>
      </c>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97</v>
      </c>
      <c r="G32" s="129">
        <f>SUM(Щучинск:Успеноюрьевский!G32)</f>
        <v>9</v>
      </c>
      <c r="H32" s="129">
        <f>SUM(Щучинск:Успеноюрьевский!H32)</f>
        <v>9</v>
      </c>
      <c r="I32" s="129">
        <f>SUM(Щучинск:Успеноюрьевский!I32)</f>
        <v>9</v>
      </c>
      <c r="J32" s="129">
        <f>SUM(Щучинск:Успеноюрьевский!J32)</f>
        <v>6</v>
      </c>
      <c r="K32" s="129">
        <f>SUM(Щучинск:Успеноюрьевский!K32)</f>
        <v>9</v>
      </c>
      <c r="L32" s="129">
        <f>SUM(Щучинск:Успеноюрьевский!L32)</f>
        <v>8</v>
      </c>
      <c r="M32" s="129">
        <f>SUM(Щучинск:Успеноюрьевский!M32)</f>
        <v>7</v>
      </c>
      <c r="N32" s="129">
        <f>SUM(Щучинск:Успеноюрьевский!N32)</f>
        <v>8</v>
      </c>
      <c r="O32" s="129">
        <f>SUM(Щучинск:Успеноюрьевский!O32)</f>
        <v>8</v>
      </c>
      <c r="P32" s="129">
        <f>SUM(Щучинск:Успеноюрьевский!P32)</f>
        <v>8</v>
      </c>
      <c r="Q32" s="129">
        <f>SUM(Щучинск:Успеноюрьевский!Q32)</f>
        <v>7</v>
      </c>
      <c r="R32" s="129">
        <f>SUM(Щучинск:Успеноюрьевский!R32)</f>
        <v>9</v>
      </c>
      <c r="S32" s="29" t="b">
        <f>SUM(Щучинск:Успеноюрьевский!F32)=F32</f>
        <v>1</v>
      </c>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t="b">
        <f>SUM(Щучинск:Успеноюрьевский!F33)=F33</f>
        <v>1</v>
      </c>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29">
        <f>SUM(Щучинск:Успеноюрьевский!G34)</f>
        <v>0</v>
      </c>
      <c r="H34" s="129">
        <f>SUM(Щучинск:Успеноюрьевский!H34)</f>
        <v>0</v>
      </c>
      <c r="I34" s="129">
        <f>SUM(Щучинск:Успеноюрьевский!I34)</f>
        <v>0</v>
      </c>
      <c r="J34" s="129">
        <f>SUM(Щучинск:Успеноюрьевский!J34)</f>
        <v>0</v>
      </c>
      <c r="K34" s="129">
        <f>SUM(Щучинск:Успеноюрьевский!K34)</f>
        <v>0</v>
      </c>
      <c r="L34" s="129">
        <f>SUM(Щучинск:Успеноюрьевский!L34)</f>
        <v>0</v>
      </c>
      <c r="M34" s="129">
        <f>SUM(Щучинск:Успеноюрьевский!M34)</f>
        <v>0</v>
      </c>
      <c r="N34" s="129">
        <f>SUM(Щучинск:Успеноюрьевский!N34)</f>
        <v>0</v>
      </c>
      <c r="O34" s="129">
        <f>SUM(Щучинск:Успеноюрьевский!O34)</f>
        <v>0</v>
      </c>
      <c r="P34" s="129">
        <f>SUM(Щучинск:Успеноюрьевский!P34)</f>
        <v>0</v>
      </c>
      <c r="Q34" s="129">
        <f>SUM(Щучинск:Успеноюрьевский!Q34)</f>
        <v>0</v>
      </c>
      <c r="R34" s="129">
        <f>SUM(Щучинск:Успеноюрьевский!R34)</f>
        <v>0</v>
      </c>
      <c r="S34" s="29" t="b">
        <f>SUM(Щучинск:Успеноюрьевский!F34)=F34</f>
        <v>1</v>
      </c>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29">
        <f>SUM(Щучинск:Успеноюрьевский!G35)</f>
        <v>0</v>
      </c>
      <c r="H35" s="129">
        <f>SUM(Щучинск:Успеноюрьевский!H35)</f>
        <v>0</v>
      </c>
      <c r="I35" s="129">
        <f>SUM(Щучинск:Успеноюрьевский!I35)</f>
        <v>0</v>
      </c>
      <c r="J35" s="129">
        <f>SUM(Щучинск:Успеноюрьевский!J35)</f>
        <v>0</v>
      </c>
      <c r="K35" s="129">
        <f>SUM(Щучинск:Успеноюрьевский!K35)</f>
        <v>0</v>
      </c>
      <c r="L35" s="129">
        <f>SUM(Щучинск:Успеноюрьевский!L35)</f>
        <v>0</v>
      </c>
      <c r="M35" s="129">
        <f>SUM(Щучинск:Успеноюрьевский!M35)</f>
        <v>0</v>
      </c>
      <c r="N35" s="129">
        <f>SUM(Щучинск:Успеноюрьевский!N35)</f>
        <v>0</v>
      </c>
      <c r="O35" s="129">
        <f>SUM(Щучинск:Успеноюрьевский!O35)</f>
        <v>0</v>
      </c>
      <c r="P35" s="129">
        <f>SUM(Щучинск:Успеноюрьевский!P35)</f>
        <v>0</v>
      </c>
      <c r="Q35" s="129">
        <f>SUM(Щучинск:Успеноюрьевский!Q35)</f>
        <v>0</v>
      </c>
      <c r="R35" s="129">
        <f>SUM(Щучинск:Успеноюрьевский!R35)</f>
        <v>0</v>
      </c>
      <c r="S35" s="29" t="b">
        <f>SUM(Щучинск:Успеноюрьевский!F35)=F35</f>
        <v>1</v>
      </c>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29">
        <f>SUM(Щучинск:Успеноюрьевский!G36)</f>
        <v>0</v>
      </c>
      <c r="H36" s="129">
        <f>SUM(Щучинск:Успеноюрьевский!H36)</f>
        <v>0</v>
      </c>
      <c r="I36" s="129">
        <f>SUM(Щучинск:Успеноюрьевский!I36)</f>
        <v>0</v>
      </c>
      <c r="J36" s="129">
        <f>SUM(Щучинск:Успеноюрьевский!J36)</f>
        <v>0</v>
      </c>
      <c r="K36" s="129">
        <f>SUM(Щучинск:Успеноюрьевский!K36)</f>
        <v>0</v>
      </c>
      <c r="L36" s="129">
        <f>SUM(Щучинск:Успеноюрьевский!L36)</f>
        <v>0</v>
      </c>
      <c r="M36" s="129">
        <f>SUM(Щучинск:Успеноюрьевский!M36)</f>
        <v>0</v>
      </c>
      <c r="N36" s="129">
        <f>SUM(Щучинск:Успеноюрьевский!N36)</f>
        <v>0</v>
      </c>
      <c r="O36" s="129">
        <f>SUM(Щучинск:Успеноюрьевский!O36)</f>
        <v>0</v>
      </c>
      <c r="P36" s="129">
        <f>SUM(Щучинск:Успеноюрьевский!P36)</f>
        <v>0</v>
      </c>
      <c r="Q36" s="129">
        <f>SUM(Щучинск:Успеноюрьевский!Q36)</f>
        <v>0</v>
      </c>
      <c r="R36" s="129">
        <f>SUM(Щучинск:Успеноюрьевский!R36)</f>
        <v>0</v>
      </c>
      <c r="S36" s="29" t="b">
        <f>SUM(Щучинск:Успеноюрьевский!F36)=F36</f>
        <v>1</v>
      </c>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t="b">
        <f>SUM(Щучинск:Успеноюрьевский!F37)=F37</f>
        <v>1</v>
      </c>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t="b">
        <f>SUM(Щучинск:Успеноюрьевский!F38)=F38</f>
        <v>1</v>
      </c>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29">
        <f>SUM(Щучинск:Успеноюрьевский!G39)</f>
        <v>0</v>
      </c>
      <c r="H39" s="129">
        <f>SUM(Щучинск:Успеноюрьевский!H39)</f>
        <v>0</v>
      </c>
      <c r="I39" s="129">
        <f>SUM(Щучинск:Успеноюрьевский!I39)</f>
        <v>0</v>
      </c>
      <c r="J39" s="129">
        <f>SUM(Щучинск:Успеноюрьевский!J39)</f>
        <v>0</v>
      </c>
      <c r="K39" s="129">
        <f>SUM(Щучинск:Успеноюрьевский!K39)</f>
        <v>0</v>
      </c>
      <c r="L39" s="129">
        <f>SUM(Щучинск:Успеноюрьевский!L39)</f>
        <v>0</v>
      </c>
      <c r="M39" s="129">
        <f>SUM(Щучинск:Успеноюрьевский!M39)</f>
        <v>0</v>
      </c>
      <c r="N39" s="129">
        <f>SUM(Щучинск:Успеноюрьевский!N39)</f>
        <v>0</v>
      </c>
      <c r="O39" s="129">
        <f>SUM(Щучинск:Успеноюрьевский!O39)</f>
        <v>0</v>
      </c>
      <c r="P39" s="129">
        <f>SUM(Щучинск:Успеноюрьевский!P39)</f>
        <v>0</v>
      </c>
      <c r="Q39" s="129">
        <f>SUM(Щучинск:Успеноюрьевский!Q39)</f>
        <v>0</v>
      </c>
      <c r="R39" s="129">
        <f>SUM(Щучинск:Успеноюрьевский!R39)</f>
        <v>0</v>
      </c>
      <c r="S39" s="29" t="b">
        <f>SUM(Щучинск:Успеноюрьевский!F39)=F39</f>
        <v>1</v>
      </c>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t="b">
        <f>SUM(Щучинск:Успеноюрьевский!F40)=F40</f>
        <v>1</v>
      </c>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t="b">
        <f>SUM(Щучинск:Успеноюрьевский!F41)=F41</f>
        <v>1</v>
      </c>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29">
        <f>SUM(Щучинск:Успеноюрьевский!G42)</f>
        <v>0</v>
      </c>
      <c r="H42" s="129">
        <f>SUM(Щучинск:Успеноюрьевский!H42)</f>
        <v>0</v>
      </c>
      <c r="I42" s="129">
        <f>SUM(Щучинск:Успеноюрьевский!I42)</f>
        <v>0</v>
      </c>
      <c r="J42" s="129">
        <f>SUM(Щучинск:Успеноюрьевский!J42)</f>
        <v>0</v>
      </c>
      <c r="K42" s="129">
        <f>SUM(Щучинск:Успеноюрьевский!K42)</f>
        <v>0</v>
      </c>
      <c r="L42" s="129">
        <f>SUM(Щучинск:Успеноюрьевский!L42)</f>
        <v>0</v>
      </c>
      <c r="M42" s="129">
        <f>SUM(Щучинск:Успеноюрьевский!M42)</f>
        <v>0</v>
      </c>
      <c r="N42" s="129">
        <f>SUM(Щучинск:Успеноюрьевский!N42)</f>
        <v>0</v>
      </c>
      <c r="O42" s="129">
        <f>SUM(Щучинск:Успеноюрьевский!O42)</f>
        <v>0</v>
      </c>
      <c r="P42" s="129">
        <f>SUM(Щучинск:Успеноюрьевский!P42)</f>
        <v>0</v>
      </c>
      <c r="Q42" s="129">
        <f>SUM(Щучинск:Успеноюрьевский!Q42)</f>
        <v>0</v>
      </c>
      <c r="R42" s="129">
        <f>SUM(Щучинск:Успеноюрьевский!R42)</f>
        <v>0</v>
      </c>
      <c r="S42" s="29" t="b">
        <f>SUM(Щучинск:Успеноюрьевский!F42)=F42</f>
        <v>1</v>
      </c>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7736</v>
      </c>
      <c r="G43" s="72">
        <f t="shared" ref="G43:R43" si="17">G44</f>
        <v>295</v>
      </c>
      <c r="H43" s="72">
        <f t="shared" si="17"/>
        <v>295</v>
      </c>
      <c r="I43" s="72">
        <f t="shared" si="17"/>
        <v>360</v>
      </c>
      <c r="J43" s="72">
        <f t="shared" si="17"/>
        <v>565</v>
      </c>
      <c r="K43" s="72">
        <f t="shared" si="17"/>
        <v>954</v>
      </c>
      <c r="L43" s="72">
        <f t="shared" si="17"/>
        <v>1149</v>
      </c>
      <c r="M43" s="72">
        <f t="shared" si="17"/>
        <v>1016</v>
      </c>
      <c r="N43" s="73">
        <f t="shared" si="17"/>
        <v>860</v>
      </c>
      <c r="O43" s="72">
        <f t="shared" si="17"/>
        <v>829</v>
      </c>
      <c r="P43" s="72">
        <f t="shared" si="17"/>
        <v>535</v>
      </c>
      <c r="Q43" s="72">
        <f t="shared" si="17"/>
        <v>503</v>
      </c>
      <c r="R43" s="72">
        <f t="shared" si="17"/>
        <v>375</v>
      </c>
      <c r="S43" s="29" t="b">
        <f>SUM(Щучинск:Успеноюрьевский!F43)=F43</f>
        <v>1</v>
      </c>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7736</v>
      </c>
      <c r="G44" s="42">
        <f t="shared" si="18"/>
        <v>295</v>
      </c>
      <c r="H44" s="42">
        <f t="shared" si="18"/>
        <v>295</v>
      </c>
      <c r="I44" s="42">
        <f t="shared" si="18"/>
        <v>360</v>
      </c>
      <c r="J44" s="42">
        <f t="shared" si="18"/>
        <v>565</v>
      </c>
      <c r="K44" s="42">
        <f t="shared" si="18"/>
        <v>954</v>
      </c>
      <c r="L44" s="42">
        <f t="shared" si="18"/>
        <v>1149</v>
      </c>
      <c r="M44" s="42">
        <f t="shared" si="18"/>
        <v>1016</v>
      </c>
      <c r="N44" s="42">
        <f t="shared" si="18"/>
        <v>860</v>
      </c>
      <c r="O44" s="42">
        <f t="shared" si="18"/>
        <v>829</v>
      </c>
      <c r="P44" s="42">
        <f t="shared" si="18"/>
        <v>535</v>
      </c>
      <c r="Q44" s="42">
        <f t="shared" si="18"/>
        <v>503</v>
      </c>
      <c r="R44" s="42">
        <f t="shared" si="18"/>
        <v>375</v>
      </c>
      <c r="S44" s="29" t="b">
        <f>SUM(Щучинск:Успеноюрьевский!F44)=F44</f>
        <v>1</v>
      </c>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29">
        <f>SUM(Щучинск:Успеноюрьевский!G45)</f>
        <v>0</v>
      </c>
      <c r="H45" s="129">
        <f>SUM(Щучинск:Успеноюрьевский!H45)</f>
        <v>0</v>
      </c>
      <c r="I45" s="129">
        <f>SUM(Щучинск:Успеноюрьевский!I45)</f>
        <v>0</v>
      </c>
      <c r="J45" s="129">
        <f>SUM(Щучинск:Успеноюрьевский!J45)</f>
        <v>0</v>
      </c>
      <c r="K45" s="129">
        <f>SUM(Щучинск:Успеноюрьевский!K45)</f>
        <v>0</v>
      </c>
      <c r="L45" s="129">
        <f>SUM(Щучинск:Успеноюрьевский!L45)</f>
        <v>0</v>
      </c>
      <c r="M45" s="129">
        <f>SUM(Щучинск:Успеноюрьевский!M45)</f>
        <v>0</v>
      </c>
      <c r="N45" s="129">
        <f>SUM(Щучинск:Успеноюрьевский!N45)</f>
        <v>0</v>
      </c>
      <c r="O45" s="129">
        <f>SUM(Щучинск:Успеноюрьевский!O45)</f>
        <v>0</v>
      </c>
      <c r="P45" s="129">
        <f>SUM(Щучинск:Успеноюрьевский!P45)</f>
        <v>0</v>
      </c>
      <c r="Q45" s="129">
        <f>SUM(Щучинск:Успеноюрьевский!Q45)</f>
        <v>0</v>
      </c>
      <c r="R45" s="129">
        <f>SUM(Щучинск:Успеноюрьевский!R45)</f>
        <v>0</v>
      </c>
      <c r="S45" s="29" t="b">
        <f>SUM(Щучинск:Успеноюрьевский!F45)=F45</f>
        <v>1</v>
      </c>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7736</v>
      </c>
      <c r="G46" s="129">
        <f>SUM(Щучинск:Успеноюрьевский!G46)</f>
        <v>295</v>
      </c>
      <c r="H46" s="129">
        <f>SUM(Щучинск:Успеноюрьевский!H46)</f>
        <v>295</v>
      </c>
      <c r="I46" s="129">
        <f>SUM(Щучинск:Успеноюрьевский!I46)</f>
        <v>360</v>
      </c>
      <c r="J46" s="129">
        <f>SUM(Щучинск:Успеноюрьевский!J46)</f>
        <v>565</v>
      </c>
      <c r="K46" s="129">
        <f>SUM(Щучинск:Успеноюрьевский!K46)</f>
        <v>954</v>
      </c>
      <c r="L46" s="129">
        <f>SUM(Щучинск:Успеноюрьевский!L46)</f>
        <v>1149</v>
      </c>
      <c r="M46" s="129">
        <f>SUM(Щучинск:Успеноюрьевский!M46)</f>
        <v>1016</v>
      </c>
      <c r="N46" s="129">
        <f>SUM(Щучинск:Успеноюрьевский!N46)</f>
        <v>860</v>
      </c>
      <c r="O46" s="129">
        <f>SUM(Щучинск:Успеноюрьевский!O46)</f>
        <v>829</v>
      </c>
      <c r="P46" s="129">
        <f>SUM(Щучинск:Успеноюрьевский!P46)</f>
        <v>535</v>
      </c>
      <c r="Q46" s="129">
        <f>SUM(Щучинск:Успеноюрьевский!Q46)</f>
        <v>503</v>
      </c>
      <c r="R46" s="129">
        <f>SUM(Щучинск:Успеноюрьевский!R46)</f>
        <v>375</v>
      </c>
      <c r="S46" s="29" t="b">
        <f>SUM(Щучинск:Успеноюрьевский!F46)=F46</f>
        <v>1</v>
      </c>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t="b">
        <f>SUM(Щучинск:Успеноюрьевский!F47)=F47</f>
        <v>1</v>
      </c>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t="b">
        <f>SUM(Щучинск:Успеноюрьевский!F48)=F48</f>
        <v>1</v>
      </c>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29">
        <f>SUM(Щучинск:Успеноюрьевский!G49)</f>
        <v>0</v>
      </c>
      <c r="H49" s="129">
        <f>SUM(Щучинск:Успеноюрьевский!H49)</f>
        <v>0</v>
      </c>
      <c r="I49" s="129">
        <f>SUM(Щучинск:Успеноюрьевский!I49)</f>
        <v>0</v>
      </c>
      <c r="J49" s="129">
        <f>SUM(Щучинск:Успеноюрьевский!J49)</f>
        <v>0</v>
      </c>
      <c r="K49" s="129">
        <f>SUM(Щучинск:Успеноюрьевский!K49)</f>
        <v>0</v>
      </c>
      <c r="L49" s="129">
        <f>SUM(Щучинск:Успеноюрьевский!L49)</f>
        <v>0</v>
      </c>
      <c r="M49" s="129">
        <f>SUM(Щучинск:Успеноюрьевский!M49)</f>
        <v>0</v>
      </c>
      <c r="N49" s="129">
        <f>SUM(Щучинск:Успеноюрьевский!N49)</f>
        <v>0</v>
      </c>
      <c r="O49" s="129">
        <f>SUM(Щучинск:Успеноюрьевский!O49)</f>
        <v>0</v>
      </c>
      <c r="P49" s="129">
        <f>SUM(Щучинск:Успеноюрьевский!P49)</f>
        <v>0</v>
      </c>
      <c r="Q49" s="129">
        <f>SUM(Щучинск:Успеноюрьевский!Q49)</f>
        <v>0</v>
      </c>
      <c r="R49" s="129">
        <f>SUM(Щучинск:Успеноюрьевский!R49)</f>
        <v>0</v>
      </c>
      <c r="S49" s="29" t="b">
        <f>SUM(Щучинск:Успеноюрьевский!F49)=F49</f>
        <v>1</v>
      </c>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29">
        <f>SUM(Щучинск:Успеноюрьевский!G50)</f>
        <v>0</v>
      </c>
      <c r="H50" s="129">
        <f>SUM(Щучинск:Успеноюрьевский!H50)</f>
        <v>0</v>
      </c>
      <c r="I50" s="129">
        <f>SUM(Щучинск:Успеноюрьевский!I50)</f>
        <v>0</v>
      </c>
      <c r="J50" s="129">
        <f>SUM(Щучинск:Успеноюрьевский!J50)</f>
        <v>0</v>
      </c>
      <c r="K50" s="129">
        <f>SUM(Щучинск:Успеноюрьевский!K50)</f>
        <v>0</v>
      </c>
      <c r="L50" s="129">
        <f>SUM(Щучинск:Успеноюрьевский!L50)</f>
        <v>0</v>
      </c>
      <c r="M50" s="129">
        <f>SUM(Щучинск:Успеноюрьевский!M50)</f>
        <v>0</v>
      </c>
      <c r="N50" s="129">
        <f>SUM(Щучинск:Успеноюрьевский!N50)</f>
        <v>0</v>
      </c>
      <c r="O50" s="129">
        <f>SUM(Щучинск:Успеноюрьевский!O50)</f>
        <v>0</v>
      </c>
      <c r="P50" s="129">
        <f>SUM(Щучинск:Успеноюрьевский!P50)</f>
        <v>0</v>
      </c>
      <c r="Q50" s="129">
        <f>SUM(Щучинск:Успеноюрьевский!Q50)</f>
        <v>0</v>
      </c>
      <c r="R50" s="129">
        <f>SUM(Щучинск:Успеноюрьевский!R50)</f>
        <v>0</v>
      </c>
      <c r="S50" s="29" t="b">
        <f>SUM(Щучинск:Успеноюрьевский!F50)=F50</f>
        <v>1</v>
      </c>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29">
        <f>SUM(Щучинск:Успеноюрьевский!G51)</f>
        <v>0</v>
      </c>
      <c r="H51" s="129">
        <f>SUM(Щучинск:Успеноюрьевский!H51)</f>
        <v>0</v>
      </c>
      <c r="I51" s="129">
        <f>SUM(Щучинск:Успеноюрьевский!I51)</f>
        <v>0</v>
      </c>
      <c r="J51" s="129">
        <f>SUM(Щучинск:Успеноюрьевский!J51)</f>
        <v>0</v>
      </c>
      <c r="K51" s="129">
        <f>SUM(Щучинск:Успеноюрьевский!K51)</f>
        <v>0</v>
      </c>
      <c r="L51" s="129">
        <f>SUM(Щучинск:Успеноюрьевский!L51)</f>
        <v>0</v>
      </c>
      <c r="M51" s="129">
        <f>SUM(Щучинск:Успеноюрьевский!M51)</f>
        <v>0</v>
      </c>
      <c r="N51" s="129">
        <f>SUM(Щучинск:Успеноюрьевский!N51)</f>
        <v>0</v>
      </c>
      <c r="O51" s="129">
        <f>SUM(Щучинск:Успеноюрьевский!O51)</f>
        <v>0</v>
      </c>
      <c r="P51" s="129">
        <f>SUM(Щучинск:Успеноюрьевский!P51)</f>
        <v>0</v>
      </c>
      <c r="Q51" s="129">
        <f>SUM(Щучинск:Успеноюрьевский!Q51)</f>
        <v>0</v>
      </c>
      <c r="R51" s="129">
        <f>SUM(Щучинск:Успеноюрьевский!R51)</f>
        <v>0</v>
      </c>
      <c r="S51" s="29" t="b">
        <f>SUM(Щучинск:Успеноюрьевский!F51)=F51</f>
        <v>1</v>
      </c>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2072</v>
      </c>
      <c r="G52" s="129">
        <f>SUM(Щучинск:Успеноюрьевский!G52)</f>
        <v>0</v>
      </c>
      <c r="H52" s="129">
        <f>SUM(Щучинск:Успеноюрьевский!H52)</f>
        <v>0</v>
      </c>
      <c r="I52" s="129">
        <f>SUM(Щучинск:Успеноюрьевский!I52)</f>
        <v>0</v>
      </c>
      <c r="J52" s="129">
        <f>SUM(Щучинск:Успеноюрьевский!J52)</f>
        <v>0</v>
      </c>
      <c r="K52" s="129">
        <f>SUM(Щучинск:Успеноюрьевский!K52)</f>
        <v>300</v>
      </c>
      <c r="L52" s="129">
        <f>SUM(Щучинск:Успеноюрьевский!L52)</f>
        <v>500</v>
      </c>
      <c r="M52" s="129">
        <f>SUM(Щучинск:Успеноюрьевский!M52)</f>
        <v>950</v>
      </c>
      <c r="N52" s="129">
        <f>SUM(Щучинск:Успеноюрьевский!N52)</f>
        <v>322</v>
      </c>
      <c r="O52" s="129">
        <f>SUM(Щучинск:Успеноюрьевский!O52)</f>
        <v>0</v>
      </c>
      <c r="P52" s="129">
        <f>SUM(Щучинск:Успеноюрьевский!P52)</f>
        <v>0</v>
      </c>
      <c r="Q52" s="129">
        <f>SUM(Щучинск:Успеноюрьевский!Q52)</f>
        <v>0</v>
      </c>
      <c r="R52" s="129">
        <f>SUM(Щучинск:Успеноюрьевский!R52)</f>
        <v>0</v>
      </c>
      <c r="S52" s="29" t="b">
        <f>SUM(Щучинск:Успеноюрьевский!F52)=F52</f>
        <v>1</v>
      </c>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29">
        <f>SUM(Щучинск:Успеноюрьевский!G53)</f>
        <v>0</v>
      </c>
      <c r="H53" s="129">
        <f>SUM(Щучинск:Успеноюрьевский!H53)</f>
        <v>0</v>
      </c>
      <c r="I53" s="129">
        <f>SUM(Щучинск:Успеноюрьевский!I53)</f>
        <v>0</v>
      </c>
      <c r="J53" s="129">
        <f>SUM(Щучинск:Успеноюрьевский!J53)</f>
        <v>0</v>
      </c>
      <c r="K53" s="129">
        <f>SUM(Щучинск:Успеноюрьевский!K53)</f>
        <v>0</v>
      </c>
      <c r="L53" s="129">
        <f>SUM(Щучинск:Успеноюрьевский!L53)</f>
        <v>0</v>
      </c>
      <c r="M53" s="129">
        <f>SUM(Щучинск:Успеноюрьевский!M53)</f>
        <v>0</v>
      </c>
      <c r="N53" s="129">
        <f>SUM(Щучинск:Успеноюрьевский!N53)</f>
        <v>0</v>
      </c>
      <c r="O53" s="129">
        <f>SUM(Щучинск:Успеноюрьевский!O53)</f>
        <v>0</v>
      </c>
      <c r="P53" s="129">
        <f>SUM(Щучинск:Успеноюрьевский!P53)</f>
        <v>0</v>
      </c>
      <c r="Q53" s="129">
        <f>SUM(Щучинск:Успеноюрьевский!Q53)</f>
        <v>0</v>
      </c>
      <c r="R53" s="129">
        <f>SUM(Щучинск:Успеноюрьевский!R53)</f>
        <v>0</v>
      </c>
      <c r="S53" s="29" t="b">
        <f>SUM(Щучинск:Успеноюрьевский!F53)=F53</f>
        <v>1</v>
      </c>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t="b">
        <f>SUM(Щучинск:Успеноюрьевский!F54)=F54</f>
        <v>1</v>
      </c>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t="b">
        <f>SUM(Щучинск:Успеноюрьевский!F55)=F55</f>
        <v>1</v>
      </c>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t="b">
        <f>SUM(Щучинск:Успеноюрьевский!F56)=F56</f>
        <v>1</v>
      </c>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29">
        <f>SUM(Щучинск:Успеноюрьевский!G57)</f>
        <v>0</v>
      </c>
      <c r="H57" s="129">
        <f>SUM(Щучинск:Успеноюрьевский!H57)</f>
        <v>0</v>
      </c>
      <c r="I57" s="129">
        <f>SUM(Щучинск:Успеноюрьевский!I57)</f>
        <v>0</v>
      </c>
      <c r="J57" s="129">
        <f>SUM(Щучинск:Успеноюрьевский!J57)</f>
        <v>0</v>
      </c>
      <c r="K57" s="129">
        <f>SUM(Щучинск:Успеноюрьевский!K57)</f>
        <v>0</v>
      </c>
      <c r="L57" s="129">
        <f>SUM(Щучинск:Успеноюрьевский!L57)</f>
        <v>0</v>
      </c>
      <c r="M57" s="129">
        <f>SUM(Щучинск:Успеноюрьевский!M57)</f>
        <v>0</v>
      </c>
      <c r="N57" s="129">
        <f>SUM(Щучинск:Успеноюрьевский!N57)</f>
        <v>0</v>
      </c>
      <c r="O57" s="129">
        <f>SUM(Щучинск:Успеноюрьевский!O57)</f>
        <v>0</v>
      </c>
      <c r="P57" s="129">
        <f>SUM(Щучинск:Успеноюрьевский!P57)</f>
        <v>0</v>
      </c>
      <c r="Q57" s="129">
        <f>SUM(Щучинск:Успеноюрьевский!Q57)</f>
        <v>0</v>
      </c>
      <c r="R57" s="129">
        <f>SUM(Щучинск:Успеноюрьевский!R57)</f>
        <v>0</v>
      </c>
      <c r="S57" s="29" t="b">
        <f>SUM(Щучинск:Успеноюрьевский!F57)=F57</f>
        <v>1</v>
      </c>
      <c r="T57" s="30"/>
      <c r="U57" s="30"/>
      <c r="V57" s="30"/>
      <c r="W57" s="30"/>
      <c r="X57" s="30"/>
      <c r="Y57" s="30"/>
      <c r="Z57" s="30"/>
      <c r="AA57" s="30"/>
      <c r="AB57" s="30"/>
      <c r="AC57" s="30"/>
      <c r="AD57" s="30"/>
      <c r="AE57" s="30"/>
      <c r="AF57" s="30"/>
    </row>
    <row r="59" spans="1:32" x14ac:dyDescent="0.25">
      <c r="E59" s="63"/>
      <c r="L59" s="62"/>
    </row>
    <row r="60" spans="1:32" x14ac:dyDescent="0.25">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90" zoomScaleSheetLayoutView="90" workbookViewId="0">
      <selection activeCell="P32" sqref="P32"/>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117</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ht="15.75" x14ac:dyDescent="0.25">
      <c r="A8" s="21"/>
      <c r="B8" s="21"/>
      <c r="C8" s="195" t="s">
        <v>6</v>
      </c>
      <c r="D8" s="195"/>
      <c r="E8" s="195"/>
      <c r="F8" s="191"/>
      <c r="G8" s="193"/>
      <c r="H8" s="193"/>
      <c r="I8" s="193"/>
      <c r="J8" s="193"/>
      <c r="K8" s="193"/>
      <c r="L8" s="193"/>
      <c r="M8" s="193"/>
      <c r="N8" s="193"/>
      <c r="O8" s="193"/>
      <c r="P8" s="193"/>
      <c r="Q8" s="193"/>
      <c r="R8" s="193"/>
      <c r="S8" s="128"/>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309198</v>
      </c>
      <c r="G10" s="70">
        <f>G11+G25+G54</f>
        <v>11770</v>
      </c>
      <c r="H10" s="70">
        <f t="shared" si="0"/>
        <v>49133</v>
      </c>
      <c r="I10" s="70">
        <f t="shared" si="0"/>
        <v>19814</v>
      </c>
      <c r="J10" s="70">
        <f t="shared" si="0"/>
        <v>32219</v>
      </c>
      <c r="K10" s="70">
        <f t="shared" si="0"/>
        <v>21790</v>
      </c>
      <c r="L10" s="70">
        <f t="shared" si="0"/>
        <v>17491</v>
      </c>
      <c r="M10" s="70">
        <f t="shared" si="0"/>
        <v>26585</v>
      </c>
      <c r="N10" s="71">
        <f t="shared" si="0"/>
        <v>45018</v>
      </c>
      <c r="O10" s="70">
        <f t="shared" si="0"/>
        <v>26910</v>
      </c>
      <c r="P10" s="70">
        <f t="shared" si="0"/>
        <v>15931</v>
      </c>
      <c r="Q10" s="70">
        <f t="shared" si="0"/>
        <v>25601</v>
      </c>
      <c r="R10" s="70">
        <f t="shared" si="0"/>
        <v>16936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305607</v>
      </c>
      <c r="G11" s="70">
        <f>G12+G15+G23</f>
        <v>11471</v>
      </c>
      <c r="H11" s="70">
        <f t="shared" ref="H11:R11" si="1">H12+H15+H23</f>
        <v>48834</v>
      </c>
      <c r="I11" s="70">
        <f t="shared" si="1"/>
        <v>19515</v>
      </c>
      <c r="J11" s="70">
        <f t="shared" si="1"/>
        <v>31921</v>
      </c>
      <c r="K11" s="70">
        <f t="shared" si="1"/>
        <v>21491</v>
      </c>
      <c r="L11" s="70">
        <f t="shared" si="1"/>
        <v>17191</v>
      </c>
      <c r="M11" s="70">
        <f t="shared" si="1"/>
        <v>26286</v>
      </c>
      <c r="N11" s="70">
        <f t="shared" si="1"/>
        <v>44718</v>
      </c>
      <c r="O11" s="70">
        <f t="shared" si="1"/>
        <v>26610</v>
      </c>
      <c r="P11" s="70">
        <f t="shared" si="1"/>
        <v>15631</v>
      </c>
      <c r="Q11" s="70">
        <f t="shared" si="1"/>
        <v>25302</v>
      </c>
      <c r="R11" s="70">
        <f t="shared" si="1"/>
        <v>16637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167323</v>
      </c>
      <c r="G12" s="72">
        <f t="shared" ref="G12:R12" si="2">G13</f>
        <v>3674</v>
      </c>
      <c r="H12" s="72">
        <f>H13</f>
        <v>34877</v>
      </c>
      <c r="I12" s="72">
        <f t="shared" si="2"/>
        <v>10434</v>
      </c>
      <c r="J12" s="72">
        <f t="shared" si="2"/>
        <v>15461</v>
      </c>
      <c r="K12" s="72">
        <f t="shared" si="2"/>
        <v>10000</v>
      </c>
      <c r="L12" s="72">
        <f t="shared" si="2"/>
        <v>8604</v>
      </c>
      <c r="M12" s="72">
        <f t="shared" si="2"/>
        <v>15709</v>
      </c>
      <c r="N12" s="73">
        <f t="shared" si="2"/>
        <v>25971</v>
      </c>
      <c r="O12" s="72">
        <f t="shared" si="2"/>
        <v>15974</v>
      </c>
      <c r="P12" s="72">
        <f t="shared" si="2"/>
        <v>5944</v>
      </c>
      <c r="Q12" s="72">
        <f t="shared" si="2"/>
        <v>10001</v>
      </c>
      <c r="R12" s="72">
        <f t="shared" si="2"/>
        <v>10674</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167323</v>
      </c>
      <c r="G13" s="42">
        <f t="shared" si="3"/>
        <v>3674</v>
      </c>
      <c r="H13" s="42">
        <f>SUM(H14)</f>
        <v>34877</v>
      </c>
      <c r="I13" s="42">
        <f t="shared" si="3"/>
        <v>10434</v>
      </c>
      <c r="J13" s="42">
        <f t="shared" si="3"/>
        <v>15461</v>
      </c>
      <c r="K13" s="42">
        <f t="shared" si="3"/>
        <v>10000</v>
      </c>
      <c r="L13" s="42">
        <f t="shared" si="3"/>
        <v>8604</v>
      </c>
      <c r="M13" s="42">
        <f t="shared" si="3"/>
        <v>15709</v>
      </c>
      <c r="N13" s="42">
        <f t="shared" si="3"/>
        <v>25971</v>
      </c>
      <c r="O13" s="42">
        <f t="shared" si="3"/>
        <v>15974</v>
      </c>
      <c r="P13" s="42">
        <f t="shared" si="3"/>
        <v>5944</v>
      </c>
      <c r="Q13" s="42">
        <f t="shared" si="3"/>
        <v>10001</v>
      </c>
      <c r="R13" s="42">
        <f t="shared" si="3"/>
        <v>10674</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167323</v>
      </c>
      <c r="G14" s="129">
        <v>3674</v>
      </c>
      <c r="H14" s="129">
        <v>34877</v>
      </c>
      <c r="I14" s="129">
        <v>10434</v>
      </c>
      <c r="J14" s="129">
        <v>15461</v>
      </c>
      <c r="K14" s="129">
        <v>10000</v>
      </c>
      <c r="L14" s="129">
        <v>8604</v>
      </c>
      <c r="M14" s="129">
        <v>15709</v>
      </c>
      <c r="N14" s="129">
        <v>25971</v>
      </c>
      <c r="O14" s="129">
        <v>15974</v>
      </c>
      <c r="P14" s="129">
        <v>5944</v>
      </c>
      <c r="Q14" s="129">
        <v>10001</v>
      </c>
      <c r="R14" s="129">
        <v>10674</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132476</v>
      </c>
      <c r="G15" s="72">
        <f>G16+G18+G20</f>
        <v>7359</v>
      </c>
      <c r="H15" s="72">
        <f t="shared" ref="H15:R15" si="4">H16+H18+H20</f>
        <v>13373</v>
      </c>
      <c r="I15" s="72">
        <f t="shared" si="4"/>
        <v>9045</v>
      </c>
      <c r="J15" s="72">
        <f t="shared" si="4"/>
        <v>16453</v>
      </c>
      <c r="K15" s="72">
        <f t="shared" si="4"/>
        <v>10843</v>
      </c>
      <c r="L15" s="72">
        <f t="shared" si="4"/>
        <v>7439</v>
      </c>
      <c r="M15" s="72">
        <f t="shared" si="4"/>
        <v>10415</v>
      </c>
      <c r="N15" s="72">
        <f t="shared" si="4"/>
        <v>17624</v>
      </c>
      <c r="O15" s="72">
        <f t="shared" si="4"/>
        <v>10491</v>
      </c>
      <c r="P15" s="72">
        <f t="shared" si="4"/>
        <v>8954</v>
      </c>
      <c r="Q15" s="72">
        <f t="shared" si="4"/>
        <v>14617</v>
      </c>
      <c r="R15" s="72">
        <f t="shared" si="4"/>
        <v>5863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12481</v>
      </c>
      <c r="G16" s="42">
        <f t="shared" si="5"/>
        <v>709</v>
      </c>
      <c r="H16" s="42">
        <f t="shared" si="5"/>
        <v>650</v>
      </c>
      <c r="I16" s="42">
        <f t="shared" si="5"/>
        <v>1045</v>
      </c>
      <c r="J16" s="42">
        <f t="shared" si="5"/>
        <v>2564</v>
      </c>
      <c r="K16" s="42">
        <f t="shared" si="5"/>
        <v>750</v>
      </c>
      <c r="L16" s="42">
        <f t="shared" si="5"/>
        <v>540</v>
      </c>
      <c r="M16" s="42">
        <f t="shared" si="5"/>
        <v>945</v>
      </c>
      <c r="N16" s="48">
        <f t="shared" si="5"/>
        <v>1084</v>
      </c>
      <c r="O16" s="42">
        <f t="shared" si="5"/>
        <v>1597</v>
      </c>
      <c r="P16" s="42">
        <f t="shared" si="5"/>
        <v>1409</v>
      </c>
      <c r="Q16" s="42">
        <f t="shared" si="5"/>
        <v>684</v>
      </c>
      <c r="R16" s="42">
        <f t="shared" si="5"/>
        <v>504</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12481</v>
      </c>
      <c r="G17" s="129">
        <v>709</v>
      </c>
      <c r="H17" s="130">
        <v>650</v>
      </c>
      <c r="I17" s="134">
        <v>1045</v>
      </c>
      <c r="J17" s="134">
        <v>2564</v>
      </c>
      <c r="K17" s="134">
        <v>750</v>
      </c>
      <c r="L17" s="134">
        <v>540</v>
      </c>
      <c r="M17" s="134">
        <v>945</v>
      </c>
      <c r="N17" s="134">
        <v>1084</v>
      </c>
      <c r="O17" s="134">
        <v>1597</v>
      </c>
      <c r="P17" s="134">
        <v>1409</v>
      </c>
      <c r="Q17" s="134">
        <v>684</v>
      </c>
      <c r="R17" s="134">
        <v>504</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64712</v>
      </c>
      <c r="G18" s="42">
        <f t="shared" si="6"/>
        <v>2045</v>
      </c>
      <c r="H18" s="42">
        <f t="shared" si="6"/>
        <v>9540</v>
      </c>
      <c r="I18" s="42">
        <f t="shared" si="6"/>
        <v>1543</v>
      </c>
      <c r="J18" s="42">
        <f t="shared" si="6"/>
        <v>8043</v>
      </c>
      <c r="K18" s="42">
        <f t="shared" si="6"/>
        <v>8093</v>
      </c>
      <c r="L18" s="42">
        <f t="shared" si="6"/>
        <v>941</v>
      </c>
      <c r="M18" s="42">
        <f t="shared" si="6"/>
        <v>3055</v>
      </c>
      <c r="N18" s="42">
        <f t="shared" si="6"/>
        <v>5035</v>
      </c>
      <c r="O18" s="42">
        <f t="shared" si="6"/>
        <v>5940</v>
      </c>
      <c r="P18" s="42">
        <f t="shared" si="6"/>
        <v>6401</v>
      </c>
      <c r="Q18" s="42">
        <f>SUM(Q19:Q19)</f>
        <v>11671</v>
      </c>
      <c r="R18" s="42">
        <f t="shared" si="6"/>
        <v>2405</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64712</v>
      </c>
      <c r="G19" s="130">
        <v>2045</v>
      </c>
      <c r="H19" s="130">
        <v>9540</v>
      </c>
      <c r="I19" s="134">
        <v>1543</v>
      </c>
      <c r="J19" s="134">
        <v>8043</v>
      </c>
      <c r="K19" s="134">
        <v>8093</v>
      </c>
      <c r="L19" s="134">
        <v>941</v>
      </c>
      <c r="M19" s="134">
        <v>3055</v>
      </c>
      <c r="N19" s="134">
        <v>5035</v>
      </c>
      <c r="O19" s="134">
        <v>5940</v>
      </c>
      <c r="P19" s="134">
        <v>6401</v>
      </c>
      <c r="Q19" s="134">
        <v>11671</v>
      </c>
      <c r="R19" s="134">
        <v>2405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55283</v>
      </c>
      <c r="G20" s="42">
        <f>G21+G22</f>
        <v>4605</v>
      </c>
      <c r="H20" s="42">
        <f t="shared" ref="H20:R20" si="7">H21+H22</f>
        <v>3183</v>
      </c>
      <c r="I20" s="42">
        <f t="shared" si="7"/>
        <v>6457</v>
      </c>
      <c r="J20" s="42">
        <f t="shared" si="7"/>
        <v>5846</v>
      </c>
      <c r="K20" s="42">
        <f t="shared" si="7"/>
        <v>2000</v>
      </c>
      <c r="L20" s="42">
        <f t="shared" si="7"/>
        <v>5958</v>
      </c>
      <c r="M20" s="42">
        <f t="shared" si="7"/>
        <v>6415</v>
      </c>
      <c r="N20" s="48">
        <f t="shared" si="7"/>
        <v>11505</v>
      </c>
      <c r="O20" s="42">
        <f t="shared" si="7"/>
        <v>2954</v>
      </c>
      <c r="P20" s="42">
        <f t="shared" si="7"/>
        <v>1144</v>
      </c>
      <c r="Q20" s="42">
        <f t="shared" si="7"/>
        <v>2262</v>
      </c>
      <c r="R20" s="42">
        <f t="shared" si="7"/>
        <v>2954</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30651</v>
      </c>
      <c r="G21" s="130">
        <v>1950</v>
      </c>
      <c r="H21" s="130">
        <v>1543</v>
      </c>
      <c r="I21" s="134">
        <v>3412</v>
      </c>
      <c r="J21" s="134">
        <v>905</v>
      </c>
      <c r="K21" s="134">
        <v>600</v>
      </c>
      <c r="L21" s="134">
        <v>4454</v>
      </c>
      <c r="M21" s="134">
        <v>5406</v>
      </c>
      <c r="N21" s="134">
        <v>10054</v>
      </c>
      <c r="O21" s="134">
        <v>1504</v>
      </c>
      <c r="P21" s="134">
        <v>100</v>
      </c>
      <c r="Q21" s="134">
        <v>219</v>
      </c>
      <c r="R21" s="134">
        <v>504</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24632</v>
      </c>
      <c r="G22" s="130">
        <v>2655</v>
      </c>
      <c r="H22" s="130">
        <v>1640</v>
      </c>
      <c r="I22" s="134">
        <v>3045</v>
      </c>
      <c r="J22" s="134">
        <v>4941</v>
      </c>
      <c r="K22" s="134">
        <v>1400</v>
      </c>
      <c r="L22" s="134">
        <v>1504</v>
      </c>
      <c r="M22" s="134">
        <v>1009</v>
      </c>
      <c r="N22" s="134">
        <v>1451</v>
      </c>
      <c r="O22" s="134">
        <v>1450</v>
      </c>
      <c r="P22" s="134">
        <v>1044</v>
      </c>
      <c r="Q22" s="134">
        <v>2043</v>
      </c>
      <c r="R22" s="134">
        <v>2450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5808</v>
      </c>
      <c r="G23" s="42">
        <f t="shared" ref="G23:R23" si="8">SUM(G24:G24)</f>
        <v>438</v>
      </c>
      <c r="H23" s="42">
        <f t="shared" si="8"/>
        <v>584</v>
      </c>
      <c r="I23" s="42">
        <f t="shared" si="8"/>
        <v>36</v>
      </c>
      <c r="J23" s="42">
        <f t="shared" si="8"/>
        <v>7</v>
      </c>
      <c r="K23" s="42">
        <f t="shared" si="8"/>
        <v>648</v>
      </c>
      <c r="L23" s="42">
        <f t="shared" si="8"/>
        <v>1148</v>
      </c>
      <c r="M23" s="42">
        <f t="shared" si="8"/>
        <v>162</v>
      </c>
      <c r="N23" s="42">
        <f t="shared" si="8"/>
        <v>1123</v>
      </c>
      <c r="O23" s="42">
        <f t="shared" si="8"/>
        <v>145</v>
      </c>
      <c r="P23" s="42">
        <f t="shared" si="8"/>
        <v>733</v>
      </c>
      <c r="Q23" s="42">
        <f t="shared" si="8"/>
        <v>684</v>
      </c>
      <c r="R23" s="42">
        <f t="shared" si="8"/>
        <v>100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5808</v>
      </c>
      <c r="G24" s="130">
        <v>438</v>
      </c>
      <c r="H24" s="130">
        <v>584</v>
      </c>
      <c r="I24" s="134">
        <v>36</v>
      </c>
      <c r="J24" s="134">
        <v>7</v>
      </c>
      <c r="K24" s="134">
        <v>648</v>
      </c>
      <c r="L24" s="134">
        <v>1148</v>
      </c>
      <c r="M24" s="134">
        <v>162</v>
      </c>
      <c r="N24" s="134">
        <v>1123</v>
      </c>
      <c r="O24" s="134">
        <v>145</v>
      </c>
      <c r="P24" s="134">
        <v>733</v>
      </c>
      <c r="Q24" s="134">
        <v>684</v>
      </c>
      <c r="R24" s="134">
        <v>100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3591</v>
      </c>
      <c r="G25" s="70">
        <f>G26+G37+G40+G43+G47</f>
        <v>299</v>
      </c>
      <c r="H25" s="70">
        <f t="shared" ref="H25:R25" si="9">H26+H37+H40+H43+H47</f>
        <v>299</v>
      </c>
      <c r="I25" s="70">
        <f t="shared" si="9"/>
        <v>299</v>
      </c>
      <c r="J25" s="70">
        <f t="shared" si="9"/>
        <v>298</v>
      </c>
      <c r="K25" s="70">
        <f t="shared" si="9"/>
        <v>299</v>
      </c>
      <c r="L25" s="70">
        <f t="shared" si="9"/>
        <v>300</v>
      </c>
      <c r="M25" s="70">
        <f t="shared" si="9"/>
        <v>299</v>
      </c>
      <c r="N25" s="70">
        <f t="shared" si="9"/>
        <v>300</v>
      </c>
      <c r="O25" s="70">
        <f t="shared" si="9"/>
        <v>300</v>
      </c>
      <c r="P25" s="70">
        <f t="shared" si="9"/>
        <v>300</v>
      </c>
      <c r="Q25" s="70">
        <f t="shared" si="9"/>
        <v>299</v>
      </c>
      <c r="R25" s="70">
        <f t="shared" si="9"/>
        <v>299</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51</v>
      </c>
      <c r="G26" s="72">
        <f>G27+G29+G31+G33</f>
        <v>4</v>
      </c>
      <c r="H26" s="72">
        <f t="shared" ref="H26:R26" si="10">H27+H29+H31+H33</f>
        <v>4</v>
      </c>
      <c r="I26" s="72">
        <f t="shared" si="10"/>
        <v>4</v>
      </c>
      <c r="J26" s="72">
        <f t="shared" si="10"/>
        <v>3</v>
      </c>
      <c r="K26" s="72">
        <f t="shared" si="10"/>
        <v>4</v>
      </c>
      <c r="L26" s="72">
        <f t="shared" si="10"/>
        <v>5</v>
      </c>
      <c r="M26" s="72">
        <f t="shared" si="10"/>
        <v>4</v>
      </c>
      <c r="N26" s="72">
        <f t="shared" si="10"/>
        <v>5</v>
      </c>
      <c r="O26" s="72">
        <f t="shared" si="10"/>
        <v>5</v>
      </c>
      <c r="P26" s="72">
        <f t="shared" si="10"/>
        <v>5</v>
      </c>
      <c r="Q26" s="72">
        <f t="shared" si="10"/>
        <v>4</v>
      </c>
      <c r="R26" s="72">
        <f t="shared" si="10"/>
        <v>4</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57"/>
      <c r="H28" s="57"/>
      <c r="I28" s="57"/>
      <c r="J28" s="57"/>
      <c r="K28" s="57"/>
      <c r="L28" s="57"/>
      <c r="M28" s="57"/>
      <c r="N28" s="131"/>
      <c r="O28" s="57"/>
      <c r="P28" s="57"/>
      <c r="Q28" s="57"/>
      <c r="R28" s="57"/>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57"/>
      <c r="H30" s="57"/>
      <c r="I30" s="57"/>
      <c r="J30" s="57"/>
      <c r="K30" s="57"/>
      <c r="L30" s="57"/>
      <c r="M30" s="57"/>
      <c r="N30" s="131"/>
      <c r="O30" s="57"/>
      <c r="P30" s="57"/>
      <c r="Q30" s="57"/>
      <c r="R30" s="57"/>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51</v>
      </c>
      <c r="G31" s="42">
        <f t="shared" ref="G31:R31" si="13">G32</f>
        <v>4</v>
      </c>
      <c r="H31" s="42">
        <f t="shared" si="13"/>
        <v>4</v>
      </c>
      <c r="I31" s="42">
        <f t="shared" si="13"/>
        <v>4</v>
      </c>
      <c r="J31" s="42">
        <f t="shared" si="13"/>
        <v>3</v>
      </c>
      <c r="K31" s="42">
        <f t="shared" si="13"/>
        <v>4</v>
      </c>
      <c r="L31" s="42">
        <f t="shared" si="13"/>
        <v>5</v>
      </c>
      <c r="M31" s="42">
        <f t="shared" si="13"/>
        <v>4</v>
      </c>
      <c r="N31" s="42">
        <f t="shared" si="13"/>
        <v>5</v>
      </c>
      <c r="O31" s="42">
        <f t="shared" si="13"/>
        <v>5</v>
      </c>
      <c r="P31" s="42">
        <f t="shared" si="13"/>
        <v>5</v>
      </c>
      <c r="Q31" s="42">
        <f t="shared" si="13"/>
        <v>4</v>
      </c>
      <c r="R31" s="42">
        <f t="shared" si="13"/>
        <v>4</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51</v>
      </c>
      <c r="G32" s="132">
        <v>4</v>
      </c>
      <c r="H32" s="132">
        <v>4</v>
      </c>
      <c r="I32" s="132">
        <v>4</v>
      </c>
      <c r="J32" s="132">
        <v>3</v>
      </c>
      <c r="K32" s="132">
        <v>4</v>
      </c>
      <c r="L32" s="132">
        <v>5</v>
      </c>
      <c r="M32" s="132">
        <v>4</v>
      </c>
      <c r="N32" s="132">
        <v>5</v>
      </c>
      <c r="O32" s="132">
        <v>5</v>
      </c>
      <c r="P32" s="132">
        <v>5</v>
      </c>
      <c r="Q32" s="132">
        <v>4</v>
      </c>
      <c r="R32" s="132">
        <v>4</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57"/>
      <c r="H34" s="57"/>
      <c r="I34" s="57"/>
      <c r="J34" s="57"/>
      <c r="K34" s="57"/>
      <c r="L34" s="57"/>
      <c r="M34" s="57"/>
      <c r="N34" s="131"/>
      <c r="O34" s="57"/>
      <c r="P34" s="57"/>
      <c r="Q34" s="57"/>
      <c r="R34" s="57"/>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57"/>
      <c r="H35" s="57"/>
      <c r="I35" s="57"/>
      <c r="J35" s="57"/>
      <c r="K35" s="57"/>
      <c r="L35" s="57"/>
      <c r="M35" s="57"/>
      <c r="N35" s="131"/>
      <c r="O35" s="57"/>
      <c r="P35" s="57"/>
      <c r="Q35" s="57"/>
      <c r="R35" s="57"/>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57"/>
      <c r="H36" s="57"/>
      <c r="I36" s="57"/>
      <c r="J36" s="57"/>
      <c r="K36" s="57"/>
      <c r="L36" s="57"/>
      <c r="M36" s="57"/>
      <c r="N36" s="131"/>
      <c r="O36" s="57"/>
      <c r="P36" s="57"/>
      <c r="Q36" s="57"/>
      <c r="R36" s="57"/>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57"/>
      <c r="H39" s="57"/>
      <c r="I39" s="57"/>
      <c r="J39" s="57"/>
      <c r="K39" s="57"/>
      <c r="L39" s="57"/>
      <c r="M39" s="57"/>
      <c r="N39" s="131"/>
      <c r="O39" s="57"/>
      <c r="P39" s="57"/>
      <c r="Q39" s="57"/>
      <c r="R39" s="57"/>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57"/>
      <c r="H42" s="57"/>
      <c r="I42" s="57"/>
      <c r="J42" s="57"/>
      <c r="K42" s="57"/>
      <c r="L42" s="57"/>
      <c r="M42" s="57"/>
      <c r="N42" s="131"/>
      <c r="O42" s="57"/>
      <c r="P42" s="57"/>
      <c r="Q42" s="57"/>
      <c r="R42" s="57"/>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3540</v>
      </c>
      <c r="G43" s="72">
        <f t="shared" ref="G43:R43" si="17">G44</f>
        <v>295</v>
      </c>
      <c r="H43" s="72">
        <f t="shared" si="17"/>
        <v>295</v>
      </c>
      <c r="I43" s="72">
        <f t="shared" si="17"/>
        <v>295</v>
      </c>
      <c r="J43" s="72">
        <f t="shared" si="17"/>
        <v>295</v>
      </c>
      <c r="K43" s="72">
        <f t="shared" si="17"/>
        <v>295</v>
      </c>
      <c r="L43" s="72">
        <f t="shared" si="17"/>
        <v>295</v>
      </c>
      <c r="M43" s="72">
        <f t="shared" si="17"/>
        <v>295</v>
      </c>
      <c r="N43" s="73">
        <f t="shared" si="17"/>
        <v>295</v>
      </c>
      <c r="O43" s="72">
        <f t="shared" si="17"/>
        <v>295</v>
      </c>
      <c r="P43" s="72">
        <f t="shared" si="17"/>
        <v>295</v>
      </c>
      <c r="Q43" s="72">
        <f t="shared" si="17"/>
        <v>295</v>
      </c>
      <c r="R43" s="72">
        <f t="shared" si="17"/>
        <v>295</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3540</v>
      </c>
      <c r="G44" s="42">
        <f t="shared" si="18"/>
        <v>295</v>
      </c>
      <c r="H44" s="42">
        <f t="shared" si="18"/>
        <v>295</v>
      </c>
      <c r="I44" s="42">
        <f t="shared" si="18"/>
        <v>295</v>
      </c>
      <c r="J44" s="42">
        <f t="shared" si="18"/>
        <v>295</v>
      </c>
      <c r="K44" s="42">
        <f t="shared" si="18"/>
        <v>295</v>
      </c>
      <c r="L44" s="42">
        <f t="shared" si="18"/>
        <v>295</v>
      </c>
      <c r="M44" s="42">
        <f t="shared" si="18"/>
        <v>295</v>
      </c>
      <c r="N44" s="42">
        <f t="shared" si="18"/>
        <v>295</v>
      </c>
      <c r="O44" s="42">
        <f t="shared" si="18"/>
        <v>295</v>
      </c>
      <c r="P44" s="42">
        <f t="shared" si="18"/>
        <v>295</v>
      </c>
      <c r="Q44" s="42">
        <f t="shared" si="18"/>
        <v>295</v>
      </c>
      <c r="R44" s="42">
        <f t="shared" si="18"/>
        <v>295</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3540</v>
      </c>
      <c r="G46" s="133">
        <v>295</v>
      </c>
      <c r="H46" s="133">
        <v>295</v>
      </c>
      <c r="I46" s="133">
        <v>295</v>
      </c>
      <c r="J46" s="133">
        <v>295</v>
      </c>
      <c r="K46" s="133">
        <v>295</v>
      </c>
      <c r="L46" s="133">
        <v>295</v>
      </c>
      <c r="M46" s="133">
        <v>295</v>
      </c>
      <c r="N46" s="133">
        <v>295</v>
      </c>
      <c r="O46" s="133">
        <v>295</v>
      </c>
      <c r="P46" s="133">
        <v>295</v>
      </c>
      <c r="Q46" s="133">
        <v>295</v>
      </c>
      <c r="R46" s="133">
        <v>295</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63" t="s">
        <v>118</v>
      </c>
      <c r="F59" s="60" t="s">
        <v>119</v>
      </c>
      <c r="L59" s="62"/>
    </row>
    <row r="60" spans="1:32" x14ac:dyDescent="0.25">
      <c r="E60" s="59" t="s">
        <v>120</v>
      </c>
      <c r="F60" s="60" t="s">
        <v>121</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9" right="0.31" top="0.7" bottom="0.28999999999999998" header="0.51181102362204722" footer="0.51181102362204722"/>
  <pageSetup paperSize="9"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122</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32271</v>
      </c>
      <c r="G10" s="70">
        <f t="shared" ref="G10:R10" si="0">G11+G25+G54</f>
        <v>1144</v>
      </c>
      <c r="H10" s="70">
        <f t="shared" si="0"/>
        <v>1681</v>
      </c>
      <c r="I10" s="70">
        <f t="shared" si="0"/>
        <v>4856</v>
      </c>
      <c r="J10" s="70">
        <f t="shared" si="0"/>
        <v>1104</v>
      </c>
      <c r="K10" s="70">
        <f t="shared" si="0"/>
        <v>1138</v>
      </c>
      <c r="L10" s="70">
        <f t="shared" si="0"/>
        <v>5728</v>
      </c>
      <c r="M10" s="70">
        <f t="shared" si="0"/>
        <v>1581</v>
      </c>
      <c r="N10" s="71">
        <f t="shared" si="0"/>
        <v>1563</v>
      </c>
      <c r="O10" s="70">
        <f t="shared" si="0"/>
        <v>6217</v>
      </c>
      <c r="P10" s="70">
        <f t="shared" si="0"/>
        <v>2759</v>
      </c>
      <c r="Q10" s="70">
        <f t="shared" si="0"/>
        <v>2752</v>
      </c>
      <c r="R10" s="70">
        <f t="shared" si="0"/>
        <v>1748</v>
      </c>
      <c r="S10" s="29">
        <f>G10+H10+I10+J10+K10+L10+M10+N10+O10+P10+Q10+R10</f>
        <v>32271</v>
      </c>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28689</v>
      </c>
      <c r="G11" s="70">
        <f>G12+G15+G23</f>
        <v>1144</v>
      </c>
      <c r="H11" s="70">
        <f t="shared" ref="H11:R11" si="1">H12+H15+H23</f>
        <v>1681</v>
      </c>
      <c r="I11" s="70">
        <f t="shared" si="1"/>
        <v>4856</v>
      </c>
      <c r="J11" s="70">
        <f t="shared" si="1"/>
        <v>904</v>
      </c>
      <c r="K11" s="70">
        <f t="shared" si="1"/>
        <v>638</v>
      </c>
      <c r="L11" s="70">
        <f t="shared" si="1"/>
        <v>4878</v>
      </c>
      <c r="M11" s="70">
        <f t="shared" si="1"/>
        <v>331</v>
      </c>
      <c r="N11" s="70">
        <f t="shared" si="1"/>
        <v>941</v>
      </c>
      <c r="O11" s="70">
        <f t="shared" si="1"/>
        <v>6057</v>
      </c>
      <c r="P11" s="70">
        <f t="shared" si="1"/>
        <v>2759</v>
      </c>
      <c r="Q11" s="70">
        <f t="shared" si="1"/>
        <v>2752</v>
      </c>
      <c r="R11" s="70">
        <f t="shared" si="1"/>
        <v>1748</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v>12000</v>
      </c>
      <c r="G12" s="72">
        <f>G13</f>
        <v>854</v>
      </c>
      <c r="H12" s="72">
        <f t="shared" ref="H12:R12" si="2">H13</f>
        <v>687</v>
      </c>
      <c r="I12" s="72">
        <f t="shared" si="2"/>
        <v>3749</v>
      </c>
      <c r="J12" s="72">
        <f t="shared" si="2"/>
        <v>174</v>
      </c>
      <c r="K12" s="72">
        <f t="shared" si="2"/>
        <v>0</v>
      </c>
      <c r="L12" s="72">
        <f t="shared" si="2"/>
        <v>3038</v>
      </c>
      <c r="M12" s="72">
        <f t="shared" si="2"/>
        <v>0</v>
      </c>
      <c r="N12" s="72">
        <f t="shared" si="2"/>
        <v>0</v>
      </c>
      <c r="O12" s="72">
        <f t="shared" si="2"/>
        <v>1766</v>
      </c>
      <c r="P12" s="72">
        <f t="shared" si="2"/>
        <v>0</v>
      </c>
      <c r="Q12" s="72">
        <f t="shared" si="2"/>
        <v>314</v>
      </c>
      <c r="R12" s="72">
        <f t="shared" si="2"/>
        <v>1418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12000</v>
      </c>
      <c r="G13" s="42">
        <f t="shared" si="3"/>
        <v>854</v>
      </c>
      <c r="H13" s="42">
        <f t="shared" si="3"/>
        <v>687</v>
      </c>
      <c r="I13" s="42">
        <f t="shared" si="3"/>
        <v>3749</v>
      </c>
      <c r="J13" s="42">
        <f t="shared" si="3"/>
        <v>174</v>
      </c>
      <c r="K13" s="42">
        <f t="shared" si="3"/>
        <v>0</v>
      </c>
      <c r="L13" s="42">
        <f t="shared" si="3"/>
        <v>3038</v>
      </c>
      <c r="M13" s="42">
        <f t="shared" si="3"/>
        <v>0</v>
      </c>
      <c r="N13" s="42">
        <f t="shared" si="3"/>
        <v>0</v>
      </c>
      <c r="O13" s="42">
        <f t="shared" si="3"/>
        <v>1766</v>
      </c>
      <c r="P13" s="42">
        <f t="shared" si="3"/>
        <v>0</v>
      </c>
      <c r="Q13" s="42">
        <f t="shared" si="3"/>
        <v>314</v>
      </c>
      <c r="R13" s="42">
        <f t="shared" si="3"/>
        <v>1418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12000</v>
      </c>
      <c r="G14" s="45">
        <v>854</v>
      </c>
      <c r="H14" s="45">
        <v>687</v>
      </c>
      <c r="I14" s="45">
        <v>3749</v>
      </c>
      <c r="J14" s="45">
        <v>174</v>
      </c>
      <c r="K14" s="45">
        <v>0</v>
      </c>
      <c r="L14" s="45">
        <v>3038</v>
      </c>
      <c r="M14" s="45">
        <v>0</v>
      </c>
      <c r="N14" s="45">
        <v>0</v>
      </c>
      <c r="O14" s="45">
        <v>1766</v>
      </c>
      <c r="P14" s="45">
        <v>0</v>
      </c>
      <c r="Q14" s="45">
        <v>314</v>
      </c>
      <c r="R14" s="45">
        <v>1418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15754</v>
      </c>
      <c r="G15" s="72">
        <f>G16+G18+G20</f>
        <v>280</v>
      </c>
      <c r="H15" s="72">
        <f t="shared" ref="H15:R15" si="4">H16+H18+H20</f>
        <v>964</v>
      </c>
      <c r="I15" s="72">
        <f t="shared" si="4"/>
        <v>1077</v>
      </c>
      <c r="J15" s="72">
        <f t="shared" si="4"/>
        <v>700</v>
      </c>
      <c r="K15" s="72">
        <f t="shared" si="4"/>
        <v>488</v>
      </c>
      <c r="L15" s="72">
        <f t="shared" si="4"/>
        <v>1595</v>
      </c>
      <c r="M15" s="72">
        <f t="shared" si="4"/>
        <v>266</v>
      </c>
      <c r="N15" s="72">
        <f t="shared" si="4"/>
        <v>883</v>
      </c>
      <c r="O15" s="72">
        <f t="shared" si="4"/>
        <v>4106</v>
      </c>
      <c r="P15" s="72">
        <f t="shared" si="4"/>
        <v>2719</v>
      </c>
      <c r="Q15" s="72">
        <f t="shared" si="4"/>
        <v>2368</v>
      </c>
      <c r="R15" s="72">
        <f t="shared" si="4"/>
        <v>308</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2332</v>
      </c>
      <c r="G16" s="42">
        <f t="shared" si="5"/>
        <v>20</v>
      </c>
      <c r="H16" s="42">
        <f t="shared" si="5"/>
        <v>30</v>
      </c>
      <c r="I16" s="42">
        <f t="shared" si="5"/>
        <v>35</v>
      </c>
      <c r="J16" s="42">
        <f t="shared" si="5"/>
        <v>50</v>
      </c>
      <c r="K16" s="42">
        <f t="shared" si="5"/>
        <v>100</v>
      </c>
      <c r="L16" s="42">
        <f t="shared" si="5"/>
        <v>230</v>
      </c>
      <c r="M16" s="42">
        <f t="shared" si="5"/>
        <v>100</v>
      </c>
      <c r="N16" s="48">
        <f t="shared" si="5"/>
        <v>300</v>
      </c>
      <c r="O16" s="42">
        <f t="shared" si="5"/>
        <v>497</v>
      </c>
      <c r="P16" s="42">
        <f t="shared" si="5"/>
        <v>700</v>
      </c>
      <c r="Q16" s="42">
        <f t="shared" si="5"/>
        <v>220</v>
      </c>
      <c r="R16" s="42">
        <f t="shared" si="5"/>
        <v>50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2332</v>
      </c>
      <c r="G17" s="45">
        <v>20</v>
      </c>
      <c r="H17" s="45">
        <v>30</v>
      </c>
      <c r="I17" s="45">
        <v>35</v>
      </c>
      <c r="J17" s="45">
        <v>50</v>
      </c>
      <c r="K17" s="45">
        <v>100</v>
      </c>
      <c r="L17" s="45">
        <v>230</v>
      </c>
      <c r="M17" s="45">
        <v>100</v>
      </c>
      <c r="N17" s="45">
        <v>300</v>
      </c>
      <c r="O17" s="45">
        <v>497</v>
      </c>
      <c r="P17" s="45">
        <v>700</v>
      </c>
      <c r="Q17" s="45">
        <v>220</v>
      </c>
      <c r="R17" s="45">
        <v>50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5600</v>
      </c>
      <c r="G18" s="42">
        <f t="shared" si="6"/>
        <v>60</v>
      </c>
      <c r="H18" s="42">
        <f>SUM(H19)</f>
        <v>500</v>
      </c>
      <c r="I18" s="42">
        <f>I19</f>
        <v>742</v>
      </c>
      <c r="J18" s="42">
        <f t="shared" si="6"/>
        <v>350</v>
      </c>
      <c r="K18" s="42">
        <f t="shared" si="6"/>
        <v>208</v>
      </c>
      <c r="L18" s="42">
        <f t="shared" si="6"/>
        <v>350</v>
      </c>
      <c r="M18" s="42">
        <f t="shared" si="6"/>
        <v>100</v>
      </c>
      <c r="N18" s="42">
        <f t="shared" si="6"/>
        <v>153</v>
      </c>
      <c r="O18" s="42">
        <f t="shared" si="6"/>
        <v>1516</v>
      </c>
      <c r="P18" s="42">
        <f t="shared" si="6"/>
        <v>735</v>
      </c>
      <c r="Q18" s="42">
        <f t="shared" si="6"/>
        <v>836</v>
      </c>
      <c r="R18" s="42">
        <f t="shared" si="6"/>
        <v>50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5600</v>
      </c>
      <c r="G19" s="45">
        <v>60</v>
      </c>
      <c r="H19" s="45">
        <v>500</v>
      </c>
      <c r="I19" s="45">
        <v>742</v>
      </c>
      <c r="J19" s="45">
        <v>350</v>
      </c>
      <c r="K19" s="45">
        <v>208</v>
      </c>
      <c r="L19" s="45">
        <v>350</v>
      </c>
      <c r="M19" s="45">
        <v>100</v>
      </c>
      <c r="N19" s="45">
        <v>153</v>
      </c>
      <c r="O19" s="45">
        <v>1516</v>
      </c>
      <c r="P19" s="45">
        <v>735</v>
      </c>
      <c r="Q19" s="45">
        <v>836</v>
      </c>
      <c r="R19" s="45">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7822</v>
      </c>
      <c r="G20" s="42">
        <f>G21+G22</f>
        <v>200</v>
      </c>
      <c r="H20" s="42">
        <f t="shared" ref="H20:R20" si="7">H21+H22</f>
        <v>434</v>
      </c>
      <c r="I20" s="42">
        <f t="shared" si="7"/>
        <v>300</v>
      </c>
      <c r="J20" s="42">
        <f t="shared" si="7"/>
        <v>300</v>
      </c>
      <c r="K20" s="42">
        <f t="shared" si="7"/>
        <v>180</v>
      </c>
      <c r="L20" s="42">
        <f>L22+L21</f>
        <v>1015</v>
      </c>
      <c r="M20" s="42">
        <f t="shared" si="7"/>
        <v>66</v>
      </c>
      <c r="N20" s="48">
        <f t="shared" si="7"/>
        <v>430</v>
      </c>
      <c r="O20" s="42">
        <f t="shared" si="7"/>
        <v>2093</v>
      </c>
      <c r="P20" s="42">
        <f t="shared" si="7"/>
        <v>1284</v>
      </c>
      <c r="Q20" s="42">
        <f t="shared" si="7"/>
        <v>1312</v>
      </c>
      <c r="R20" s="42">
        <f t="shared" si="7"/>
        <v>208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2924</v>
      </c>
      <c r="G21" s="45">
        <v>0</v>
      </c>
      <c r="H21" s="45">
        <v>150</v>
      </c>
      <c r="I21" s="45">
        <v>100</v>
      </c>
      <c r="J21" s="45">
        <v>100</v>
      </c>
      <c r="K21" s="45">
        <v>180</v>
      </c>
      <c r="L21" s="45">
        <v>285</v>
      </c>
      <c r="M21" s="45">
        <v>66</v>
      </c>
      <c r="N21" s="45">
        <v>150</v>
      </c>
      <c r="O21" s="45">
        <v>886</v>
      </c>
      <c r="P21" s="45">
        <v>468</v>
      </c>
      <c r="Q21" s="45">
        <v>479</v>
      </c>
      <c r="R21" s="45">
        <v>60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4898</v>
      </c>
      <c r="G22" s="45">
        <v>200</v>
      </c>
      <c r="H22" s="45">
        <v>284</v>
      </c>
      <c r="I22" s="45">
        <v>200</v>
      </c>
      <c r="J22" s="45">
        <v>200</v>
      </c>
      <c r="K22" s="45">
        <v>0</v>
      </c>
      <c r="L22" s="45">
        <v>730</v>
      </c>
      <c r="M22" s="45">
        <v>0</v>
      </c>
      <c r="N22" s="45">
        <v>280</v>
      </c>
      <c r="O22" s="45">
        <v>1207</v>
      </c>
      <c r="P22" s="45">
        <v>816</v>
      </c>
      <c r="Q22" s="45">
        <v>833</v>
      </c>
      <c r="R22" s="45">
        <v>148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935</v>
      </c>
      <c r="G23" s="42">
        <f t="shared" ref="G23:R23" si="8">SUM(G24:G24)</f>
        <v>10</v>
      </c>
      <c r="H23" s="42">
        <f t="shared" si="8"/>
        <v>30</v>
      </c>
      <c r="I23" s="42">
        <f t="shared" si="8"/>
        <v>30</v>
      </c>
      <c r="J23" s="42">
        <f t="shared" si="8"/>
        <v>30</v>
      </c>
      <c r="K23" s="42">
        <f t="shared" si="8"/>
        <v>150</v>
      </c>
      <c r="L23" s="42">
        <f t="shared" si="8"/>
        <v>245</v>
      </c>
      <c r="M23" s="42">
        <f t="shared" si="8"/>
        <v>65</v>
      </c>
      <c r="N23" s="42">
        <f t="shared" si="8"/>
        <v>58</v>
      </c>
      <c r="O23" s="42">
        <f t="shared" si="8"/>
        <v>185</v>
      </c>
      <c r="P23" s="42">
        <f t="shared" si="8"/>
        <v>40</v>
      </c>
      <c r="Q23" s="42">
        <f t="shared" si="8"/>
        <v>70</v>
      </c>
      <c r="R23" s="42">
        <f t="shared" si="8"/>
        <v>22</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935</v>
      </c>
      <c r="G24" s="45">
        <v>10</v>
      </c>
      <c r="H24" s="45">
        <v>30</v>
      </c>
      <c r="I24" s="45">
        <v>30</v>
      </c>
      <c r="J24" s="45">
        <v>30</v>
      </c>
      <c r="K24" s="45">
        <v>150</v>
      </c>
      <c r="L24" s="45">
        <v>245</v>
      </c>
      <c r="M24" s="45">
        <v>65</v>
      </c>
      <c r="N24" s="45">
        <v>58</v>
      </c>
      <c r="O24" s="45">
        <v>185</v>
      </c>
      <c r="P24" s="45">
        <v>40</v>
      </c>
      <c r="Q24" s="45">
        <v>70</v>
      </c>
      <c r="R24" s="45">
        <v>22</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3582</v>
      </c>
      <c r="G25" s="70">
        <f>G26+G37+G40+G43+G47</f>
        <v>0</v>
      </c>
      <c r="H25" s="70">
        <f t="shared" ref="H25:R25" si="9">H26+H37+H40+H43+H47</f>
        <v>0</v>
      </c>
      <c r="I25" s="70">
        <f t="shared" si="9"/>
        <v>0</v>
      </c>
      <c r="J25" s="70">
        <f t="shared" si="9"/>
        <v>200</v>
      </c>
      <c r="K25" s="70">
        <f t="shared" si="9"/>
        <v>500</v>
      </c>
      <c r="L25" s="70">
        <f t="shared" si="9"/>
        <v>850</v>
      </c>
      <c r="M25" s="70">
        <f t="shared" si="9"/>
        <v>1250</v>
      </c>
      <c r="N25" s="70">
        <f t="shared" si="9"/>
        <v>622</v>
      </c>
      <c r="O25" s="70">
        <f t="shared" si="9"/>
        <v>160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1510</v>
      </c>
      <c r="G43" s="72">
        <f t="shared" ref="G43:R43" si="17">G44</f>
        <v>0</v>
      </c>
      <c r="H43" s="72">
        <f t="shared" si="17"/>
        <v>0</v>
      </c>
      <c r="I43" s="72">
        <f t="shared" si="17"/>
        <v>0</v>
      </c>
      <c r="J43" s="72">
        <f t="shared" si="17"/>
        <v>200</v>
      </c>
      <c r="K43" s="72">
        <f t="shared" si="17"/>
        <v>200</v>
      </c>
      <c r="L43" s="72">
        <f t="shared" si="17"/>
        <v>350</v>
      </c>
      <c r="M43" s="72">
        <f t="shared" si="17"/>
        <v>300</v>
      </c>
      <c r="N43" s="73">
        <f t="shared" si="17"/>
        <v>300</v>
      </c>
      <c r="O43" s="72">
        <f t="shared" si="17"/>
        <v>160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1510</v>
      </c>
      <c r="G44" s="42">
        <f t="shared" si="18"/>
        <v>0</v>
      </c>
      <c r="H44" s="42">
        <f t="shared" si="18"/>
        <v>0</v>
      </c>
      <c r="I44" s="42">
        <f t="shared" si="18"/>
        <v>0</v>
      </c>
      <c r="J44" s="42">
        <f t="shared" si="18"/>
        <v>200</v>
      </c>
      <c r="K44" s="42">
        <f t="shared" si="18"/>
        <v>200</v>
      </c>
      <c r="L44" s="42">
        <f t="shared" si="18"/>
        <v>350</v>
      </c>
      <c r="M44" s="42">
        <f t="shared" si="18"/>
        <v>300</v>
      </c>
      <c r="N44" s="42">
        <f t="shared" si="18"/>
        <v>300</v>
      </c>
      <c r="O44" s="42">
        <f t="shared" si="18"/>
        <v>160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c r="H45" s="57"/>
      <c r="I45" s="57"/>
      <c r="J45" s="57"/>
      <c r="K45" s="57"/>
      <c r="L45" s="57"/>
      <c r="M45" s="57"/>
      <c r="N45" s="131"/>
      <c r="O45" s="57"/>
      <c r="P45" s="57"/>
      <c r="Q45" s="57"/>
      <c r="R45" s="57"/>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1510</v>
      </c>
      <c r="G46" s="45">
        <v>0</v>
      </c>
      <c r="H46" s="45">
        <v>0</v>
      </c>
      <c r="I46" s="45">
        <v>0</v>
      </c>
      <c r="J46" s="45">
        <v>200</v>
      </c>
      <c r="K46" s="45">
        <v>200</v>
      </c>
      <c r="L46" s="45">
        <v>350</v>
      </c>
      <c r="M46" s="45">
        <v>300</v>
      </c>
      <c r="N46" s="45">
        <v>300</v>
      </c>
      <c r="O46" s="45">
        <v>160</v>
      </c>
      <c r="P46" s="45">
        <v>0</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2072</v>
      </c>
      <c r="G47" s="72">
        <f t="shared" ref="G47:R47" si="19">G48</f>
        <v>0</v>
      </c>
      <c r="H47" s="72">
        <f t="shared" si="19"/>
        <v>0</v>
      </c>
      <c r="I47" s="72">
        <f t="shared" si="19"/>
        <v>0</v>
      </c>
      <c r="J47" s="72">
        <f t="shared" si="19"/>
        <v>0</v>
      </c>
      <c r="K47" s="72">
        <f t="shared" si="19"/>
        <v>300</v>
      </c>
      <c r="L47" s="72">
        <f t="shared" si="19"/>
        <v>500</v>
      </c>
      <c r="M47" s="72">
        <f t="shared" si="19"/>
        <v>950</v>
      </c>
      <c r="N47" s="73">
        <f t="shared" si="19"/>
        <v>322</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2072</v>
      </c>
      <c r="G48" s="42">
        <f t="shared" ref="G48:L48" si="20">SUM(G51:G53)</f>
        <v>0</v>
      </c>
      <c r="H48" s="42">
        <f t="shared" si="20"/>
        <v>0</v>
      </c>
      <c r="I48" s="42">
        <f t="shared" si="20"/>
        <v>0</v>
      </c>
      <c r="J48" s="42">
        <f t="shared" si="20"/>
        <v>0</v>
      </c>
      <c r="K48" s="42">
        <f t="shared" si="20"/>
        <v>300</v>
      </c>
      <c r="L48" s="42">
        <f t="shared" si="20"/>
        <v>500</v>
      </c>
      <c r="M48" s="42">
        <f t="shared" ref="M48:R48" si="21">SUM(M50:M53)</f>
        <v>950</v>
      </c>
      <c r="N48" s="42">
        <f t="shared" si="21"/>
        <v>322</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v>2072</v>
      </c>
      <c r="G52" s="57">
        <v>0</v>
      </c>
      <c r="H52" s="57">
        <v>0</v>
      </c>
      <c r="I52" s="57">
        <v>0</v>
      </c>
      <c r="J52" s="57">
        <v>0</v>
      </c>
      <c r="K52" s="57">
        <v>300</v>
      </c>
      <c r="L52" s="57">
        <v>500</v>
      </c>
      <c r="M52" s="57">
        <v>950</v>
      </c>
      <c r="N52" s="131">
        <v>322</v>
      </c>
      <c r="O52" s="57">
        <v>0</v>
      </c>
      <c r="P52" s="57">
        <v>0</v>
      </c>
      <c r="Q52" s="57">
        <v>0</v>
      </c>
      <c r="R52" s="57">
        <v>0</v>
      </c>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57"/>
      <c r="H57" s="57"/>
      <c r="I57" s="57"/>
      <c r="J57" s="57"/>
      <c r="K57" s="57"/>
      <c r="L57" s="57"/>
      <c r="M57" s="57"/>
      <c r="N57" s="131"/>
      <c r="O57" s="57"/>
      <c r="P57" s="57"/>
      <c r="Q57" s="57"/>
      <c r="R57" s="57"/>
      <c r="S57" s="29"/>
      <c r="T57" s="30"/>
      <c r="U57" s="30"/>
      <c r="V57" s="30"/>
      <c r="W57" s="30"/>
      <c r="X57" s="30"/>
      <c r="Y57" s="30"/>
      <c r="Z57" s="30"/>
      <c r="AA57" s="30"/>
      <c r="AB57" s="30"/>
      <c r="AC57" s="30"/>
      <c r="AD57" s="30"/>
      <c r="AE57" s="30"/>
      <c r="AF57" s="30"/>
    </row>
    <row r="59" spans="1:32" x14ac:dyDescent="0.25">
      <c r="E59" s="59" t="s">
        <v>123</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3" right="0.19" top="0.74803149606299213" bottom="0.27" header="0.31496062992125984" footer="0.31496062992125984"/>
  <pageSetup paperSize="9" scale="86" orientation="landscape" r:id="rId1"/>
  <colBreaks count="1" manualBreakCount="1">
    <brk id="1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124</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3098</v>
      </c>
      <c r="G10" s="70">
        <f t="shared" si="0"/>
        <v>80</v>
      </c>
      <c r="H10" s="70">
        <f t="shared" si="0"/>
        <v>82</v>
      </c>
      <c r="I10" s="70">
        <f t="shared" si="0"/>
        <v>78</v>
      </c>
      <c r="J10" s="70">
        <f t="shared" si="0"/>
        <v>104</v>
      </c>
      <c r="K10" s="70">
        <f t="shared" si="0"/>
        <v>164</v>
      </c>
      <c r="L10" s="70">
        <f t="shared" si="0"/>
        <v>240</v>
      </c>
      <c r="M10" s="70">
        <f t="shared" si="0"/>
        <v>243</v>
      </c>
      <c r="N10" s="71">
        <f t="shared" si="0"/>
        <v>320</v>
      </c>
      <c r="O10" s="70">
        <f t="shared" si="0"/>
        <v>385</v>
      </c>
      <c r="P10" s="70">
        <f t="shared" si="0"/>
        <v>420</v>
      </c>
      <c r="Q10" s="70">
        <f t="shared" si="0"/>
        <v>402</v>
      </c>
      <c r="R10" s="70">
        <f t="shared" si="0"/>
        <v>580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2833</v>
      </c>
      <c r="G11" s="70">
        <f>G12+G15+G23</f>
        <v>80</v>
      </c>
      <c r="H11" s="70">
        <f t="shared" ref="H11:R11" si="1">H12+H15+H23</f>
        <v>82</v>
      </c>
      <c r="I11" s="70">
        <f t="shared" si="1"/>
        <v>78</v>
      </c>
      <c r="J11" s="70">
        <f t="shared" si="1"/>
        <v>99</v>
      </c>
      <c r="K11" s="70">
        <f t="shared" si="1"/>
        <v>114</v>
      </c>
      <c r="L11" s="70">
        <f t="shared" si="1"/>
        <v>190</v>
      </c>
      <c r="M11" s="70">
        <f t="shared" si="1"/>
        <v>223</v>
      </c>
      <c r="N11" s="70">
        <f t="shared" si="1"/>
        <v>310</v>
      </c>
      <c r="O11" s="70">
        <f t="shared" si="1"/>
        <v>365</v>
      </c>
      <c r="P11" s="70">
        <f t="shared" si="1"/>
        <v>370</v>
      </c>
      <c r="Q11" s="70">
        <f t="shared" si="1"/>
        <v>392</v>
      </c>
      <c r="R11" s="70">
        <f t="shared" si="1"/>
        <v>530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2">G13</f>
        <v>60</v>
      </c>
      <c r="H12" s="72">
        <f t="shared" si="2"/>
        <v>60</v>
      </c>
      <c r="I12" s="72">
        <f t="shared" si="2"/>
        <v>50</v>
      </c>
      <c r="J12" s="72">
        <f t="shared" si="2"/>
        <v>50</v>
      </c>
      <c r="K12" s="72">
        <f t="shared" si="2"/>
        <v>50</v>
      </c>
      <c r="L12" s="72">
        <f t="shared" si="2"/>
        <v>50</v>
      </c>
      <c r="M12" s="72">
        <f t="shared" si="2"/>
        <v>30</v>
      </c>
      <c r="N12" s="73">
        <f t="shared" si="2"/>
        <v>30</v>
      </c>
      <c r="O12" s="72">
        <f t="shared" si="2"/>
        <v>40</v>
      </c>
      <c r="P12" s="72">
        <f t="shared" si="2"/>
        <v>40</v>
      </c>
      <c r="Q12" s="72">
        <f t="shared" si="2"/>
        <v>20</v>
      </c>
      <c r="R12" s="72">
        <f t="shared" si="2"/>
        <v>20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500</v>
      </c>
      <c r="G13" s="42">
        <v>60</v>
      </c>
      <c r="H13" s="42">
        <v>60</v>
      </c>
      <c r="I13" s="42">
        <v>50</v>
      </c>
      <c r="J13" s="42">
        <v>50</v>
      </c>
      <c r="K13" s="42">
        <v>50</v>
      </c>
      <c r="L13" s="42">
        <v>50</v>
      </c>
      <c r="M13" s="42">
        <v>30</v>
      </c>
      <c r="N13" s="42">
        <v>30</v>
      </c>
      <c r="O13" s="42">
        <v>40</v>
      </c>
      <c r="P13" s="42">
        <v>40</v>
      </c>
      <c r="Q13" s="42">
        <v>20</v>
      </c>
      <c r="R13" s="42">
        <v>20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60</v>
      </c>
      <c r="H14" s="45">
        <v>60</v>
      </c>
      <c r="I14" s="45">
        <v>50</v>
      </c>
      <c r="J14" s="45">
        <v>50</v>
      </c>
      <c r="K14" s="45">
        <v>50</v>
      </c>
      <c r="L14" s="45">
        <v>50</v>
      </c>
      <c r="M14" s="45">
        <v>30</v>
      </c>
      <c r="N14" s="45">
        <v>30</v>
      </c>
      <c r="O14" s="45">
        <v>40</v>
      </c>
      <c r="P14" s="45">
        <v>40</v>
      </c>
      <c r="Q14" s="45">
        <v>20</v>
      </c>
      <c r="R14" s="45">
        <v>20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2333</v>
      </c>
      <c r="G15" s="72">
        <f>G16+G18+G20</f>
        <v>20</v>
      </c>
      <c r="H15" s="72">
        <f t="shared" ref="H15:R15" si="3">H16+H18+H20</f>
        <v>22</v>
      </c>
      <c r="I15" s="72">
        <f t="shared" si="3"/>
        <v>28</v>
      </c>
      <c r="J15" s="72">
        <f t="shared" si="3"/>
        <v>49</v>
      </c>
      <c r="K15" s="72">
        <f t="shared" si="3"/>
        <v>64</v>
      </c>
      <c r="L15" s="72">
        <f t="shared" si="3"/>
        <v>140</v>
      </c>
      <c r="M15" s="72">
        <f t="shared" si="3"/>
        <v>193</v>
      </c>
      <c r="N15" s="72">
        <f t="shared" si="3"/>
        <v>280</v>
      </c>
      <c r="O15" s="72">
        <f t="shared" si="3"/>
        <v>325</v>
      </c>
      <c r="P15" s="72">
        <f t="shared" si="3"/>
        <v>330</v>
      </c>
      <c r="Q15" s="72">
        <f t="shared" si="3"/>
        <v>372</v>
      </c>
      <c r="R15" s="72">
        <f t="shared" si="3"/>
        <v>510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68</v>
      </c>
      <c r="G16" s="42">
        <f>SUM(G17)</f>
        <v>0</v>
      </c>
      <c r="H16" s="42">
        <f t="shared" ref="H16:R16" si="4">SUM(H17)</f>
        <v>0</v>
      </c>
      <c r="I16" s="42">
        <f t="shared" si="4"/>
        <v>1</v>
      </c>
      <c r="J16" s="42">
        <f t="shared" si="4"/>
        <v>2</v>
      </c>
      <c r="K16" s="42">
        <f t="shared" si="4"/>
        <v>2</v>
      </c>
      <c r="L16" s="42">
        <f t="shared" si="4"/>
        <v>5</v>
      </c>
      <c r="M16" s="42">
        <f t="shared" si="4"/>
        <v>8</v>
      </c>
      <c r="N16" s="42">
        <f t="shared" si="4"/>
        <v>10</v>
      </c>
      <c r="O16" s="42">
        <f t="shared" si="4"/>
        <v>10</v>
      </c>
      <c r="P16" s="42">
        <f t="shared" si="4"/>
        <v>10</v>
      </c>
      <c r="Q16" s="42">
        <f t="shared" si="4"/>
        <v>10</v>
      </c>
      <c r="R16" s="42">
        <f t="shared" si="4"/>
        <v>10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68</v>
      </c>
      <c r="G17" s="45">
        <v>0</v>
      </c>
      <c r="H17" s="45">
        <v>0</v>
      </c>
      <c r="I17" s="45">
        <v>1</v>
      </c>
      <c r="J17" s="45">
        <v>2</v>
      </c>
      <c r="K17" s="45">
        <v>2</v>
      </c>
      <c r="L17" s="45">
        <v>5</v>
      </c>
      <c r="M17" s="45">
        <v>8</v>
      </c>
      <c r="N17" s="45">
        <v>10</v>
      </c>
      <c r="O17" s="45">
        <v>10</v>
      </c>
      <c r="P17" s="45">
        <v>10</v>
      </c>
      <c r="Q17" s="45">
        <v>10</v>
      </c>
      <c r="R17" s="45">
        <v>10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840</v>
      </c>
      <c r="G18" s="42">
        <f t="shared" ref="G18:R18" si="5">SUM(G19:G19)</f>
        <v>0</v>
      </c>
      <c r="H18" s="42">
        <f t="shared" si="5"/>
        <v>2</v>
      </c>
      <c r="I18" s="42">
        <f t="shared" si="5"/>
        <v>2</v>
      </c>
      <c r="J18" s="42">
        <f t="shared" si="5"/>
        <v>2</v>
      </c>
      <c r="K18" s="42">
        <f t="shared" si="5"/>
        <v>2</v>
      </c>
      <c r="L18" s="42">
        <f t="shared" si="5"/>
        <v>50</v>
      </c>
      <c r="M18" s="42">
        <f t="shared" si="5"/>
        <v>60</v>
      </c>
      <c r="N18" s="42">
        <f t="shared" si="5"/>
        <v>120</v>
      </c>
      <c r="O18" s="42">
        <f t="shared" si="5"/>
        <v>120</v>
      </c>
      <c r="P18" s="42">
        <f t="shared" si="5"/>
        <v>120</v>
      </c>
      <c r="Q18" s="42">
        <f t="shared" si="5"/>
        <v>137</v>
      </c>
      <c r="R18" s="42">
        <f t="shared" si="5"/>
        <v>225</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840</v>
      </c>
      <c r="G19" s="45">
        <v>0</v>
      </c>
      <c r="H19" s="45">
        <v>2</v>
      </c>
      <c r="I19" s="45">
        <v>2</v>
      </c>
      <c r="J19" s="45">
        <v>2</v>
      </c>
      <c r="K19" s="45">
        <v>2</v>
      </c>
      <c r="L19" s="45">
        <v>50</v>
      </c>
      <c r="M19" s="45">
        <v>60</v>
      </c>
      <c r="N19" s="45">
        <v>120</v>
      </c>
      <c r="O19" s="45">
        <v>120</v>
      </c>
      <c r="P19" s="45">
        <v>120</v>
      </c>
      <c r="Q19" s="45">
        <v>137</v>
      </c>
      <c r="R19" s="45">
        <v>225</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1425</v>
      </c>
      <c r="G20" s="42">
        <f>SUM(G21:G22)</f>
        <v>20</v>
      </c>
      <c r="H20" s="42">
        <f t="shared" ref="H20:R20" si="6">SUM(H21:H22)</f>
        <v>20</v>
      </c>
      <c r="I20" s="42">
        <f t="shared" si="6"/>
        <v>25</v>
      </c>
      <c r="J20" s="42">
        <f t="shared" si="6"/>
        <v>45</v>
      </c>
      <c r="K20" s="42">
        <f t="shared" si="6"/>
        <v>60</v>
      </c>
      <c r="L20" s="42">
        <f t="shared" si="6"/>
        <v>85</v>
      </c>
      <c r="M20" s="42">
        <f t="shared" si="6"/>
        <v>125</v>
      </c>
      <c r="N20" s="42">
        <f t="shared" si="6"/>
        <v>150</v>
      </c>
      <c r="O20" s="42">
        <f t="shared" si="6"/>
        <v>195</v>
      </c>
      <c r="P20" s="42">
        <f t="shared" si="6"/>
        <v>200</v>
      </c>
      <c r="Q20" s="42">
        <f t="shared" si="6"/>
        <v>225</v>
      </c>
      <c r="R20" s="42">
        <f t="shared" si="6"/>
        <v>275</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1425</v>
      </c>
      <c r="G22" s="45">
        <v>20</v>
      </c>
      <c r="H22" s="45">
        <v>20</v>
      </c>
      <c r="I22" s="45">
        <v>25</v>
      </c>
      <c r="J22" s="45">
        <v>45</v>
      </c>
      <c r="K22" s="45">
        <v>60</v>
      </c>
      <c r="L22" s="45">
        <v>85</v>
      </c>
      <c r="M22" s="45">
        <v>125</v>
      </c>
      <c r="N22" s="45">
        <v>150</v>
      </c>
      <c r="O22" s="45">
        <v>195</v>
      </c>
      <c r="P22" s="45">
        <v>200</v>
      </c>
      <c r="Q22" s="45">
        <v>225</v>
      </c>
      <c r="R22" s="45">
        <v>275</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70">
        <f>G26+G37+G40+G43+G47</f>
        <v>0</v>
      </c>
      <c r="H25" s="70">
        <f>H26+H37+H40+H43+H47</f>
        <v>0</v>
      </c>
      <c r="I25" s="70">
        <f>I26+I37+I40+I43+I47</f>
        <v>0</v>
      </c>
      <c r="J25" s="70">
        <v>5</v>
      </c>
      <c r="K25" s="70">
        <v>50</v>
      </c>
      <c r="L25" s="70">
        <v>50</v>
      </c>
      <c r="M25" s="70">
        <v>20</v>
      </c>
      <c r="N25" s="70">
        <v>10</v>
      </c>
      <c r="O25" s="70">
        <v>20</v>
      </c>
      <c r="P25" s="70">
        <v>50</v>
      </c>
      <c r="Q25" s="70">
        <v>10</v>
      </c>
      <c r="R25" s="70">
        <v>50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8">H27+H29+H31+H33</f>
        <v>0</v>
      </c>
      <c r="I26" s="72">
        <f t="shared" si="8"/>
        <v>0</v>
      </c>
      <c r="J26" s="72">
        <f t="shared" si="8"/>
        <v>0</v>
      </c>
      <c r="K26" s="72">
        <f t="shared" si="8"/>
        <v>0</v>
      </c>
      <c r="L26" s="72">
        <f t="shared" si="8"/>
        <v>0</v>
      </c>
      <c r="M26" s="72">
        <f t="shared" si="8"/>
        <v>0</v>
      </c>
      <c r="N26" s="72">
        <f t="shared" si="8"/>
        <v>0</v>
      </c>
      <c r="O26" s="72">
        <f t="shared" si="8"/>
        <v>0</v>
      </c>
      <c r="P26" s="72">
        <f t="shared" si="8"/>
        <v>0</v>
      </c>
      <c r="Q26" s="72">
        <f t="shared" si="8"/>
        <v>0</v>
      </c>
      <c r="R26" s="72">
        <f t="shared" si="8"/>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9">G28</f>
        <v>0</v>
      </c>
      <c r="H27" s="42">
        <f t="shared" si="9"/>
        <v>0</v>
      </c>
      <c r="I27" s="42">
        <f t="shared" si="9"/>
        <v>0</v>
      </c>
      <c r="J27" s="42">
        <f t="shared" si="9"/>
        <v>0</v>
      </c>
      <c r="K27" s="42">
        <f t="shared" si="9"/>
        <v>0</v>
      </c>
      <c r="L27" s="42">
        <f t="shared" si="9"/>
        <v>0</v>
      </c>
      <c r="M27" s="42">
        <f t="shared" si="9"/>
        <v>0</v>
      </c>
      <c r="N27" s="48">
        <f t="shared" si="9"/>
        <v>0</v>
      </c>
      <c r="O27" s="42">
        <f t="shared" si="9"/>
        <v>0</v>
      </c>
      <c r="P27" s="42">
        <f t="shared" si="9"/>
        <v>0</v>
      </c>
      <c r="Q27" s="42">
        <f t="shared" si="9"/>
        <v>0</v>
      </c>
      <c r="R27" s="42">
        <f t="shared" si="9"/>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v>0</v>
      </c>
      <c r="H28" s="133">
        <v>0</v>
      </c>
      <c r="I28" s="133">
        <v>0</v>
      </c>
      <c r="J28" s="133">
        <v>0</v>
      </c>
      <c r="K28" s="133">
        <v>0</v>
      </c>
      <c r="L28" s="133">
        <v>0</v>
      </c>
      <c r="M28" s="133">
        <v>0</v>
      </c>
      <c r="N28" s="133">
        <v>0</v>
      </c>
      <c r="O28" s="133">
        <v>0</v>
      </c>
      <c r="P28" s="133">
        <v>0</v>
      </c>
      <c r="Q28" s="133">
        <v>0</v>
      </c>
      <c r="R28" s="133">
        <v>0</v>
      </c>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0">G30</f>
        <v>0</v>
      </c>
      <c r="H29" s="42">
        <f t="shared" si="10"/>
        <v>0</v>
      </c>
      <c r="I29" s="42">
        <f t="shared" si="10"/>
        <v>0</v>
      </c>
      <c r="J29" s="42">
        <f t="shared" si="10"/>
        <v>0</v>
      </c>
      <c r="K29" s="42">
        <f t="shared" si="10"/>
        <v>0</v>
      </c>
      <c r="L29" s="42">
        <f t="shared" si="10"/>
        <v>0</v>
      </c>
      <c r="M29" s="42">
        <f t="shared" si="10"/>
        <v>0</v>
      </c>
      <c r="N29" s="48">
        <f t="shared" si="10"/>
        <v>0</v>
      </c>
      <c r="O29" s="42">
        <f t="shared" si="10"/>
        <v>0</v>
      </c>
      <c r="P29" s="42">
        <f t="shared" si="10"/>
        <v>0</v>
      </c>
      <c r="Q29" s="42">
        <f t="shared" si="10"/>
        <v>0</v>
      </c>
      <c r="R29" s="42">
        <f t="shared" si="10"/>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v>0</v>
      </c>
      <c r="H30" s="133">
        <v>0</v>
      </c>
      <c r="I30" s="133">
        <v>0</v>
      </c>
      <c r="J30" s="133">
        <v>0</v>
      </c>
      <c r="K30" s="133">
        <v>0</v>
      </c>
      <c r="L30" s="133">
        <v>0</v>
      </c>
      <c r="M30" s="133">
        <v>0</v>
      </c>
      <c r="N30" s="133">
        <v>0</v>
      </c>
      <c r="O30" s="133">
        <v>0</v>
      </c>
      <c r="P30" s="133">
        <v>0</v>
      </c>
      <c r="Q30" s="133">
        <v>0</v>
      </c>
      <c r="R30" s="133">
        <v>0</v>
      </c>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1">G32</f>
        <v>0</v>
      </c>
      <c r="H31" s="42">
        <f t="shared" si="11"/>
        <v>0</v>
      </c>
      <c r="I31" s="42">
        <f t="shared" si="11"/>
        <v>0</v>
      </c>
      <c r="J31" s="42">
        <f t="shared" si="11"/>
        <v>0</v>
      </c>
      <c r="K31" s="42">
        <f t="shared" si="11"/>
        <v>0</v>
      </c>
      <c r="L31" s="42">
        <f t="shared" si="11"/>
        <v>0</v>
      </c>
      <c r="M31" s="42">
        <f t="shared" si="11"/>
        <v>0</v>
      </c>
      <c r="N31" s="42">
        <f t="shared" si="11"/>
        <v>0</v>
      </c>
      <c r="O31" s="42">
        <f t="shared" si="11"/>
        <v>0</v>
      </c>
      <c r="P31" s="42">
        <f t="shared" si="11"/>
        <v>0</v>
      </c>
      <c r="Q31" s="42">
        <f t="shared" si="11"/>
        <v>0</v>
      </c>
      <c r="R31" s="42">
        <f t="shared" si="11"/>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v>0</v>
      </c>
      <c r="H32" s="45">
        <v>0</v>
      </c>
      <c r="I32" s="45">
        <v>0</v>
      </c>
      <c r="J32" s="45">
        <v>0</v>
      </c>
      <c r="K32" s="45">
        <v>0</v>
      </c>
      <c r="L32" s="45">
        <v>0</v>
      </c>
      <c r="M32" s="45">
        <v>0</v>
      </c>
      <c r="N32" s="45">
        <v>0</v>
      </c>
      <c r="O32" s="45">
        <v>0</v>
      </c>
      <c r="P32" s="45">
        <v>0</v>
      </c>
      <c r="Q32" s="45">
        <v>0</v>
      </c>
      <c r="R32" s="45">
        <v>0</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2">SUM(F34:F36)</f>
        <v>0</v>
      </c>
      <c r="G33" s="42">
        <f t="shared" si="12"/>
        <v>0</v>
      </c>
      <c r="H33" s="42">
        <f t="shared" si="12"/>
        <v>0</v>
      </c>
      <c r="I33" s="42">
        <f t="shared" si="12"/>
        <v>0</v>
      </c>
      <c r="J33" s="42">
        <f t="shared" si="12"/>
        <v>0</v>
      </c>
      <c r="K33" s="42">
        <f t="shared" si="12"/>
        <v>0</v>
      </c>
      <c r="L33" s="42">
        <f t="shared" si="12"/>
        <v>0</v>
      </c>
      <c r="M33" s="42">
        <f t="shared" si="12"/>
        <v>0</v>
      </c>
      <c r="N33" s="48">
        <f t="shared" si="12"/>
        <v>0</v>
      </c>
      <c r="O33" s="42">
        <f t="shared" si="12"/>
        <v>0</v>
      </c>
      <c r="P33" s="42">
        <f t="shared" si="12"/>
        <v>0</v>
      </c>
      <c r="Q33" s="42">
        <f t="shared" si="12"/>
        <v>0</v>
      </c>
      <c r="R33" s="42">
        <f t="shared" si="12"/>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v>0</v>
      </c>
      <c r="H34" s="133">
        <v>0</v>
      </c>
      <c r="I34" s="133">
        <v>0</v>
      </c>
      <c r="J34" s="133">
        <v>0</v>
      </c>
      <c r="K34" s="133">
        <v>0</v>
      </c>
      <c r="L34" s="133">
        <v>0</v>
      </c>
      <c r="M34" s="133">
        <v>0</v>
      </c>
      <c r="N34" s="133">
        <v>0</v>
      </c>
      <c r="O34" s="133">
        <v>0</v>
      </c>
      <c r="P34" s="133">
        <v>0</v>
      </c>
      <c r="Q34" s="133">
        <v>0</v>
      </c>
      <c r="R34" s="133">
        <v>0</v>
      </c>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v>0</v>
      </c>
      <c r="H35" s="133">
        <v>0</v>
      </c>
      <c r="I35" s="133">
        <v>0</v>
      </c>
      <c r="J35" s="133">
        <v>0</v>
      </c>
      <c r="K35" s="133">
        <v>0</v>
      </c>
      <c r="L35" s="133">
        <v>0</v>
      </c>
      <c r="M35" s="133">
        <v>0</v>
      </c>
      <c r="N35" s="133">
        <v>0</v>
      </c>
      <c r="O35" s="133">
        <v>0</v>
      </c>
      <c r="P35" s="133">
        <v>0</v>
      </c>
      <c r="Q35" s="133">
        <v>0</v>
      </c>
      <c r="R35" s="133">
        <v>0</v>
      </c>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v>0</v>
      </c>
      <c r="H36" s="133">
        <v>0</v>
      </c>
      <c r="I36" s="133">
        <v>0</v>
      </c>
      <c r="J36" s="133">
        <v>0</v>
      </c>
      <c r="K36" s="133">
        <v>0</v>
      </c>
      <c r="L36" s="133">
        <v>0</v>
      </c>
      <c r="M36" s="133">
        <v>0</v>
      </c>
      <c r="N36" s="133">
        <v>0</v>
      </c>
      <c r="O36" s="133">
        <v>0</v>
      </c>
      <c r="P36" s="133">
        <v>0</v>
      </c>
      <c r="Q36" s="133">
        <v>0</v>
      </c>
      <c r="R36" s="133">
        <v>0</v>
      </c>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3">G38</f>
        <v>0</v>
      </c>
      <c r="H37" s="72">
        <f t="shared" si="13"/>
        <v>0</v>
      </c>
      <c r="I37" s="72">
        <f t="shared" si="13"/>
        <v>0</v>
      </c>
      <c r="J37" s="72">
        <f t="shared" si="13"/>
        <v>0</v>
      </c>
      <c r="K37" s="72">
        <f t="shared" si="13"/>
        <v>0</v>
      </c>
      <c r="L37" s="72">
        <f t="shared" si="13"/>
        <v>0</v>
      </c>
      <c r="M37" s="72">
        <f t="shared" si="13"/>
        <v>0</v>
      </c>
      <c r="N37" s="73">
        <f t="shared" si="13"/>
        <v>0</v>
      </c>
      <c r="O37" s="72">
        <f t="shared" si="13"/>
        <v>0</v>
      </c>
      <c r="P37" s="72">
        <f t="shared" si="13"/>
        <v>0</v>
      </c>
      <c r="Q37" s="72">
        <f t="shared" si="13"/>
        <v>0</v>
      </c>
      <c r="R37" s="72">
        <f t="shared" si="13"/>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3"/>
        <v>0</v>
      </c>
      <c r="H38" s="42">
        <f t="shared" si="13"/>
        <v>0</v>
      </c>
      <c r="I38" s="42">
        <f t="shared" si="13"/>
        <v>0</v>
      </c>
      <c r="J38" s="42">
        <f t="shared" si="13"/>
        <v>0</v>
      </c>
      <c r="K38" s="42">
        <f t="shared" si="13"/>
        <v>0</v>
      </c>
      <c r="L38" s="42">
        <f t="shared" si="13"/>
        <v>0</v>
      </c>
      <c r="M38" s="42">
        <f t="shared" si="13"/>
        <v>0</v>
      </c>
      <c r="N38" s="48">
        <f t="shared" si="13"/>
        <v>0</v>
      </c>
      <c r="O38" s="42">
        <f t="shared" si="13"/>
        <v>0</v>
      </c>
      <c r="P38" s="42">
        <f t="shared" si="13"/>
        <v>0</v>
      </c>
      <c r="Q38" s="42">
        <f t="shared" si="13"/>
        <v>0</v>
      </c>
      <c r="R38" s="42">
        <f t="shared" si="13"/>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v>0</v>
      </c>
      <c r="H39" s="133">
        <v>0</v>
      </c>
      <c r="I39" s="133">
        <v>0</v>
      </c>
      <c r="J39" s="133">
        <v>0</v>
      </c>
      <c r="K39" s="133">
        <v>0</v>
      </c>
      <c r="L39" s="133">
        <v>0</v>
      </c>
      <c r="M39" s="133">
        <v>0</v>
      </c>
      <c r="N39" s="133">
        <v>0</v>
      </c>
      <c r="O39" s="133">
        <v>0</v>
      </c>
      <c r="P39" s="133">
        <v>0</v>
      </c>
      <c r="Q39" s="133">
        <v>0</v>
      </c>
      <c r="R39" s="133">
        <v>0</v>
      </c>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4">G41</f>
        <v>0</v>
      </c>
      <c r="H40" s="72">
        <f t="shared" si="14"/>
        <v>0</v>
      </c>
      <c r="I40" s="72">
        <f t="shared" si="14"/>
        <v>0</v>
      </c>
      <c r="J40" s="72">
        <f t="shared" si="14"/>
        <v>0</v>
      </c>
      <c r="K40" s="72">
        <f t="shared" si="14"/>
        <v>0</v>
      </c>
      <c r="L40" s="72">
        <f t="shared" si="14"/>
        <v>0</v>
      </c>
      <c r="M40" s="72">
        <f t="shared" si="14"/>
        <v>0</v>
      </c>
      <c r="N40" s="73">
        <f t="shared" si="14"/>
        <v>0</v>
      </c>
      <c r="O40" s="72">
        <f t="shared" si="14"/>
        <v>0</v>
      </c>
      <c r="P40" s="72">
        <f t="shared" si="14"/>
        <v>0</v>
      </c>
      <c r="Q40" s="72">
        <f t="shared" si="14"/>
        <v>0</v>
      </c>
      <c r="R40" s="72">
        <f t="shared" si="14"/>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4"/>
        <v>0</v>
      </c>
      <c r="H41" s="42">
        <f t="shared" si="14"/>
        <v>0</v>
      </c>
      <c r="I41" s="42">
        <f t="shared" si="14"/>
        <v>0</v>
      </c>
      <c r="J41" s="42">
        <f t="shared" si="14"/>
        <v>0</v>
      </c>
      <c r="K41" s="42">
        <f t="shared" si="14"/>
        <v>0</v>
      </c>
      <c r="L41" s="42">
        <f t="shared" si="14"/>
        <v>0</v>
      </c>
      <c r="M41" s="42">
        <f t="shared" si="14"/>
        <v>0</v>
      </c>
      <c r="N41" s="48">
        <f t="shared" si="14"/>
        <v>0</v>
      </c>
      <c r="O41" s="42">
        <f t="shared" si="14"/>
        <v>0</v>
      </c>
      <c r="P41" s="42">
        <f t="shared" si="14"/>
        <v>0</v>
      </c>
      <c r="Q41" s="42">
        <f t="shared" si="14"/>
        <v>0</v>
      </c>
      <c r="R41" s="42">
        <f t="shared" si="14"/>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v>0</v>
      </c>
      <c r="H42" s="133">
        <v>0</v>
      </c>
      <c r="I42" s="133">
        <v>0</v>
      </c>
      <c r="J42" s="133">
        <v>0</v>
      </c>
      <c r="K42" s="133">
        <v>0</v>
      </c>
      <c r="L42" s="133">
        <v>0</v>
      </c>
      <c r="M42" s="133">
        <v>0</v>
      </c>
      <c r="N42" s="133">
        <v>0</v>
      </c>
      <c r="O42" s="133">
        <v>0</v>
      </c>
      <c r="P42" s="133">
        <v>0</v>
      </c>
      <c r="Q42" s="133">
        <v>0</v>
      </c>
      <c r="R42" s="133">
        <v>0</v>
      </c>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72">
        <f t="shared" ref="G43:R43" si="15">G44</f>
        <v>0</v>
      </c>
      <c r="H43" s="72">
        <f t="shared" si="15"/>
        <v>0</v>
      </c>
      <c r="I43" s="72">
        <f t="shared" si="15"/>
        <v>0</v>
      </c>
      <c r="J43" s="72">
        <f t="shared" si="15"/>
        <v>5</v>
      </c>
      <c r="K43" s="72">
        <f t="shared" si="15"/>
        <v>50</v>
      </c>
      <c r="L43" s="72">
        <f t="shared" si="15"/>
        <v>50</v>
      </c>
      <c r="M43" s="72">
        <f t="shared" si="15"/>
        <v>20</v>
      </c>
      <c r="N43" s="73">
        <f t="shared" si="15"/>
        <v>10</v>
      </c>
      <c r="O43" s="72">
        <f t="shared" si="15"/>
        <v>20</v>
      </c>
      <c r="P43" s="72">
        <f t="shared" si="15"/>
        <v>50</v>
      </c>
      <c r="Q43" s="72">
        <f t="shared" si="15"/>
        <v>10</v>
      </c>
      <c r="R43" s="72">
        <f t="shared" si="15"/>
        <v>50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6">SUM(F45:F46)</f>
        <v>265</v>
      </c>
      <c r="G44" s="42">
        <f t="shared" si="16"/>
        <v>0</v>
      </c>
      <c r="H44" s="42">
        <f t="shared" si="16"/>
        <v>0</v>
      </c>
      <c r="I44" s="42">
        <f t="shared" si="16"/>
        <v>0</v>
      </c>
      <c r="J44" s="42">
        <f t="shared" si="16"/>
        <v>5</v>
      </c>
      <c r="K44" s="42">
        <f t="shared" si="16"/>
        <v>50</v>
      </c>
      <c r="L44" s="42">
        <f t="shared" si="16"/>
        <v>50</v>
      </c>
      <c r="M44" s="42">
        <f t="shared" si="16"/>
        <v>20</v>
      </c>
      <c r="N44" s="42">
        <f t="shared" si="16"/>
        <v>10</v>
      </c>
      <c r="O44" s="42">
        <f t="shared" si="16"/>
        <v>20</v>
      </c>
      <c r="P44" s="42">
        <f t="shared" si="16"/>
        <v>50</v>
      </c>
      <c r="Q44" s="42">
        <f t="shared" si="16"/>
        <v>10</v>
      </c>
      <c r="R44" s="42">
        <f t="shared" si="16"/>
        <v>50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265</v>
      </c>
      <c r="G46" s="45">
        <v>0</v>
      </c>
      <c r="H46" s="45">
        <v>0</v>
      </c>
      <c r="I46" s="45">
        <v>0</v>
      </c>
      <c r="J46" s="45">
        <v>5</v>
      </c>
      <c r="K46" s="45">
        <v>50</v>
      </c>
      <c r="L46" s="45">
        <v>50</v>
      </c>
      <c r="M46" s="45">
        <v>20</v>
      </c>
      <c r="N46" s="45">
        <v>10</v>
      </c>
      <c r="O46" s="45">
        <v>20</v>
      </c>
      <c r="P46" s="45">
        <v>50</v>
      </c>
      <c r="Q46" s="45">
        <v>10</v>
      </c>
      <c r="R46" s="45">
        <v>50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7">G48</f>
        <v>0</v>
      </c>
      <c r="H47" s="72">
        <f t="shared" si="17"/>
        <v>0</v>
      </c>
      <c r="I47" s="72">
        <f t="shared" si="17"/>
        <v>0</v>
      </c>
      <c r="J47" s="72">
        <f t="shared" si="17"/>
        <v>0</v>
      </c>
      <c r="K47" s="72">
        <f t="shared" si="17"/>
        <v>0</v>
      </c>
      <c r="L47" s="72">
        <f t="shared" si="17"/>
        <v>0</v>
      </c>
      <c r="M47" s="72">
        <f t="shared" si="17"/>
        <v>0</v>
      </c>
      <c r="N47" s="73">
        <f t="shared" si="17"/>
        <v>0</v>
      </c>
      <c r="O47" s="72">
        <f t="shared" si="17"/>
        <v>0</v>
      </c>
      <c r="P47" s="72">
        <f>P48</f>
        <v>0</v>
      </c>
      <c r="Q47" s="72">
        <f t="shared" si="17"/>
        <v>0</v>
      </c>
      <c r="R47" s="72">
        <f t="shared" si="17"/>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0">G55</f>
        <v>0</v>
      </c>
      <c r="H54" s="70">
        <f t="shared" si="20"/>
        <v>0</v>
      </c>
      <c r="I54" s="70">
        <f t="shared" si="20"/>
        <v>0</v>
      </c>
      <c r="J54" s="70">
        <f t="shared" si="20"/>
        <v>0</v>
      </c>
      <c r="K54" s="70">
        <f t="shared" si="20"/>
        <v>0</v>
      </c>
      <c r="L54" s="70">
        <f t="shared" si="20"/>
        <v>0</v>
      </c>
      <c r="M54" s="70">
        <f t="shared" si="20"/>
        <v>0</v>
      </c>
      <c r="N54" s="70">
        <f t="shared" si="20"/>
        <v>0</v>
      </c>
      <c r="O54" s="70">
        <f t="shared" si="20"/>
        <v>0</v>
      </c>
      <c r="P54" s="70">
        <f t="shared" si="20"/>
        <v>0</v>
      </c>
      <c r="Q54" s="70">
        <f t="shared" si="20"/>
        <v>0</v>
      </c>
      <c r="R54" s="70">
        <f t="shared" si="20"/>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0"/>
        <v>0</v>
      </c>
      <c r="H55" s="72">
        <f t="shared" si="20"/>
        <v>0</v>
      </c>
      <c r="I55" s="72">
        <f t="shared" si="20"/>
        <v>0</v>
      </c>
      <c r="J55" s="72">
        <f t="shared" si="20"/>
        <v>0</v>
      </c>
      <c r="K55" s="72">
        <f t="shared" si="20"/>
        <v>0</v>
      </c>
      <c r="L55" s="72">
        <f t="shared" si="20"/>
        <v>0</v>
      </c>
      <c r="M55" s="72">
        <f t="shared" si="20"/>
        <v>0</v>
      </c>
      <c r="N55" s="73">
        <f t="shared" si="20"/>
        <v>0</v>
      </c>
      <c r="O55" s="72">
        <f t="shared" si="20"/>
        <v>0</v>
      </c>
      <c r="P55" s="72">
        <f t="shared" si="20"/>
        <v>0</v>
      </c>
      <c r="Q55" s="72">
        <f t="shared" si="20"/>
        <v>0</v>
      </c>
      <c r="R55" s="72">
        <f t="shared" si="20"/>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1">SUM(F57:F57)</f>
        <v>0</v>
      </c>
      <c r="G56" s="42">
        <f t="shared" si="21"/>
        <v>0</v>
      </c>
      <c r="H56" s="42">
        <f t="shared" si="21"/>
        <v>0</v>
      </c>
      <c r="I56" s="42">
        <f t="shared" si="21"/>
        <v>0</v>
      </c>
      <c r="J56" s="42">
        <f t="shared" si="21"/>
        <v>0</v>
      </c>
      <c r="K56" s="42">
        <f t="shared" si="21"/>
        <v>0</v>
      </c>
      <c r="L56" s="42">
        <f t="shared" si="21"/>
        <v>0</v>
      </c>
      <c r="M56" s="42">
        <f t="shared" si="21"/>
        <v>0</v>
      </c>
      <c r="N56" s="48">
        <f t="shared" si="21"/>
        <v>0</v>
      </c>
      <c r="O56" s="42">
        <f t="shared" si="21"/>
        <v>0</v>
      </c>
      <c r="P56" s="42">
        <f t="shared" si="21"/>
        <v>0</v>
      </c>
      <c r="Q56" s="42">
        <f t="shared" si="21"/>
        <v>0</v>
      </c>
      <c r="R56" s="42">
        <f t="shared" si="21"/>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125</v>
      </c>
      <c r="I59" s="10" t="s">
        <v>126</v>
      </c>
      <c r="L59" s="62"/>
    </row>
    <row r="60" spans="1:32" x14ac:dyDescent="0.25">
      <c r="E60" s="59" t="s">
        <v>127</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5" header="0.3" footer="0.3"/>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E1" zoomScaleSheetLayoutView="100" workbookViewId="0">
      <selection activeCell="F4" sqref="F4"/>
    </sheetView>
  </sheetViews>
  <sheetFormatPr defaultColWidth="9.140625" defaultRowHeight="11.25" x14ac:dyDescent="0.25"/>
  <cols>
    <col min="1" max="1" width="2.7109375" style="58" bestFit="1" customWidth="1"/>
    <col min="2" max="3" width="2.140625"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28515625" style="2" bestFit="1" customWidth="1"/>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128</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ht="15.75" x14ac:dyDescent="0.25">
      <c r="A8" s="21"/>
      <c r="B8" s="21"/>
      <c r="C8" s="195" t="s">
        <v>6</v>
      </c>
      <c r="D8" s="195"/>
      <c r="E8" s="195"/>
      <c r="F8" s="191"/>
      <c r="G8" s="193"/>
      <c r="H8" s="193"/>
      <c r="I8" s="193"/>
      <c r="J8" s="193"/>
      <c r="K8" s="193"/>
      <c r="L8" s="193"/>
      <c r="M8" s="193"/>
      <c r="N8" s="193"/>
      <c r="O8" s="193"/>
      <c r="P8" s="193"/>
      <c r="Q8" s="193"/>
      <c r="R8" s="193"/>
      <c r="S8" s="128"/>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9611</v>
      </c>
      <c r="G10" s="70">
        <f t="shared" si="0"/>
        <v>750</v>
      </c>
      <c r="H10" s="70">
        <f t="shared" si="0"/>
        <v>850</v>
      </c>
      <c r="I10" s="70">
        <f t="shared" si="0"/>
        <v>980</v>
      </c>
      <c r="J10" s="70">
        <f t="shared" si="0"/>
        <v>585</v>
      </c>
      <c r="K10" s="70">
        <f t="shared" si="0"/>
        <v>1080</v>
      </c>
      <c r="L10" s="70">
        <f t="shared" si="0"/>
        <v>1025</v>
      </c>
      <c r="M10" s="70">
        <f t="shared" si="0"/>
        <v>985</v>
      </c>
      <c r="N10" s="71">
        <f t="shared" si="0"/>
        <v>771</v>
      </c>
      <c r="O10" s="70">
        <f t="shared" si="0"/>
        <v>783</v>
      </c>
      <c r="P10" s="70">
        <f t="shared" si="0"/>
        <v>730</v>
      </c>
      <c r="Q10" s="70">
        <f t="shared" si="0"/>
        <v>522</v>
      </c>
      <c r="R10" s="70">
        <f t="shared" si="0"/>
        <v>550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9081</v>
      </c>
      <c r="G11" s="70">
        <f>G12+G15+G23</f>
        <v>750</v>
      </c>
      <c r="H11" s="70">
        <f t="shared" ref="H11:R11" si="1">H12+H15+H23</f>
        <v>850</v>
      </c>
      <c r="I11" s="70">
        <f t="shared" si="1"/>
        <v>980</v>
      </c>
      <c r="J11" s="70">
        <f t="shared" si="1"/>
        <v>585</v>
      </c>
      <c r="K11" s="70">
        <f t="shared" si="1"/>
        <v>880</v>
      </c>
      <c r="L11" s="70">
        <f t="shared" si="1"/>
        <v>825</v>
      </c>
      <c r="M11" s="70">
        <f t="shared" si="1"/>
        <v>855</v>
      </c>
      <c r="N11" s="70">
        <f t="shared" si="1"/>
        <v>771</v>
      </c>
      <c r="O11" s="70">
        <f t="shared" si="1"/>
        <v>783</v>
      </c>
      <c r="P11" s="70">
        <f t="shared" si="1"/>
        <v>730</v>
      </c>
      <c r="Q11" s="70">
        <f t="shared" si="1"/>
        <v>522</v>
      </c>
      <c r="R11" s="70">
        <f t="shared" si="1"/>
        <v>550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1500</v>
      </c>
      <c r="G12" s="72">
        <f t="shared" ref="G12:R12" si="2">G13</f>
        <v>500</v>
      </c>
      <c r="H12" s="72">
        <f t="shared" si="2"/>
        <v>500</v>
      </c>
      <c r="I12" s="72">
        <f t="shared" si="2"/>
        <v>500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 t="shared" ref="F13:R13" si="3">SUM(F14:F14)</f>
        <v>1500</v>
      </c>
      <c r="G13" s="42">
        <f t="shared" si="3"/>
        <v>500</v>
      </c>
      <c r="H13" s="42">
        <f t="shared" si="3"/>
        <v>500</v>
      </c>
      <c r="I13" s="42">
        <f t="shared" si="3"/>
        <v>500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1500</v>
      </c>
      <c r="G14" s="136">
        <v>500</v>
      </c>
      <c r="H14" s="136">
        <v>500</v>
      </c>
      <c r="I14" s="136">
        <v>500</v>
      </c>
      <c r="J14" s="136">
        <v>0</v>
      </c>
      <c r="K14" s="136">
        <v>0</v>
      </c>
      <c r="L14" s="136">
        <v>0</v>
      </c>
      <c r="M14" s="136">
        <v>0</v>
      </c>
      <c r="N14" s="136">
        <v>0</v>
      </c>
      <c r="O14" s="136">
        <v>0</v>
      </c>
      <c r="P14" s="136">
        <v>0</v>
      </c>
      <c r="Q14" s="136">
        <v>0</v>
      </c>
      <c r="R14" s="136">
        <v>0</v>
      </c>
      <c r="S14" s="61"/>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7581</v>
      </c>
      <c r="G15" s="72">
        <f>G16+G18+G20</f>
        <v>250</v>
      </c>
      <c r="H15" s="72">
        <f t="shared" ref="H15:R15" si="4">H16+H18+H20</f>
        <v>350</v>
      </c>
      <c r="I15" s="72">
        <f t="shared" si="4"/>
        <v>480</v>
      </c>
      <c r="J15" s="72">
        <f t="shared" si="4"/>
        <v>585</v>
      </c>
      <c r="K15" s="72">
        <f t="shared" si="4"/>
        <v>880</v>
      </c>
      <c r="L15" s="72">
        <f t="shared" si="4"/>
        <v>825</v>
      </c>
      <c r="M15" s="72">
        <f t="shared" si="4"/>
        <v>855</v>
      </c>
      <c r="N15" s="72">
        <f t="shared" si="4"/>
        <v>771</v>
      </c>
      <c r="O15" s="72">
        <f t="shared" si="4"/>
        <v>783</v>
      </c>
      <c r="P15" s="72">
        <f t="shared" si="4"/>
        <v>730</v>
      </c>
      <c r="Q15" s="72">
        <f t="shared" si="4"/>
        <v>522</v>
      </c>
      <c r="R15" s="72">
        <f t="shared" si="4"/>
        <v>550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232</v>
      </c>
      <c r="G16" s="42">
        <f t="shared" si="5"/>
        <v>0</v>
      </c>
      <c r="H16" s="42">
        <f t="shared" si="5"/>
        <v>0</v>
      </c>
      <c r="I16" s="42">
        <f t="shared" si="5"/>
        <v>0</v>
      </c>
      <c r="J16" s="42">
        <f t="shared" si="5"/>
        <v>0</v>
      </c>
      <c r="K16" s="42">
        <f t="shared" si="5"/>
        <v>30</v>
      </c>
      <c r="L16" s="42">
        <f t="shared" si="5"/>
        <v>30</v>
      </c>
      <c r="M16" s="42">
        <f t="shared" si="5"/>
        <v>55</v>
      </c>
      <c r="N16" s="48">
        <f t="shared" si="5"/>
        <v>71</v>
      </c>
      <c r="O16" s="42">
        <f t="shared" si="5"/>
        <v>36</v>
      </c>
      <c r="P16" s="42">
        <f t="shared" si="5"/>
        <v>10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232</v>
      </c>
      <c r="G17" s="136">
        <v>0</v>
      </c>
      <c r="H17" s="136">
        <v>0</v>
      </c>
      <c r="I17" s="136">
        <v>0</v>
      </c>
      <c r="J17" s="136">
        <v>0</v>
      </c>
      <c r="K17" s="136">
        <v>30</v>
      </c>
      <c r="L17" s="136">
        <v>30</v>
      </c>
      <c r="M17" s="136">
        <v>55</v>
      </c>
      <c r="N17" s="136">
        <v>71</v>
      </c>
      <c r="O17" s="136">
        <v>36</v>
      </c>
      <c r="P17" s="136">
        <v>10</v>
      </c>
      <c r="Q17" s="136">
        <v>0</v>
      </c>
      <c r="R17" s="136">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3572</v>
      </c>
      <c r="G18" s="42">
        <f t="shared" si="6"/>
        <v>50</v>
      </c>
      <c r="H18" s="42">
        <f t="shared" si="6"/>
        <v>150</v>
      </c>
      <c r="I18" s="42">
        <f t="shared" si="6"/>
        <v>280</v>
      </c>
      <c r="J18" s="42">
        <f t="shared" si="6"/>
        <v>400</v>
      </c>
      <c r="K18" s="42">
        <f t="shared" si="6"/>
        <v>500</v>
      </c>
      <c r="L18" s="42">
        <f t="shared" si="6"/>
        <v>500</v>
      </c>
      <c r="M18" s="42">
        <f t="shared" si="6"/>
        <v>550</v>
      </c>
      <c r="N18" s="42">
        <f t="shared" si="6"/>
        <v>400</v>
      </c>
      <c r="O18" s="42">
        <f t="shared" si="6"/>
        <v>320</v>
      </c>
      <c r="P18" s="42">
        <f t="shared" si="6"/>
        <v>320</v>
      </c>
      <c r="Q18" s="42">
        <f>SUM(Q19:Q19)</f>
        <v>52</v>
      </c>
      <c r="R18" s="42">
        <f t="shared" si="6"/>
        <v>50</v>
      </c>
      <c r="S18" s="29"/>
      <c r="T18" s="30"/>
      <c r="U18" s="30"/>
      <c r="V18" s="30"/>
      <c r="W18" s="30"/>
      <c r="X18" s="30"/>
      <c r="Y18" s="30"/>
      <c r="Z18" s="30"/>
      <c r="AA18" s="30"/>
      <c r="AB18" s="30"/>
      <c r="AC18" s="30"/>
      <c r="AD18" s="30"/>
      <c r="AE18" s="30"/>
      <c r="AF18" s="30"/>
    </row>
    <row r="19" spans="1:32" x14ac:dyDescent="0.25">
      <c r="A19" s="35">
        <v>16</v>
      </c>
      <c r="B19" s="36">
        <v>4</v>
      </c>
      <c r="C19" s="33">
        <v>3</v>
      </c>
      <c r="D19" s="34">
        <v>2</v>
      </c>
      <c r="E19" s="50" t="s">
        <v>28</v>
      </c>
      <c r="F19" s="44">
        <f>SUM(G19:R19)</f>
        <v>3572</v>
      </c>
      <c r="G19" s="136">
        <v>50</v>
      </c>
      <c r="H19" s="136">
        <v>150</v>
      </c>
      <c r="I19" s="136">
        <v>280</v>
      </c>
      <c r="J19" s="136">
        <v>400</v>
      </c>
      <c r="K19" s="136">
        <v>500</v>
      </c>
      <c r="L19" s="136">
        <v>500</v>
      </c>
      <c r="M19" s="136">
        <v>550</v>
      </c>
      <c r="N19" s="136">
        <v>400</v>
      </c>
      <c r="O19" s="136">
        <v>320</v>
      </c>
      <c r="P19" s="136">
        <v>320</v>
      </c>
      <c r="Q19" s="136">
        <v>52</v>
      </c>
      <c r="R19" s="136">
        <v>50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3777</v>
      </c>
      <c r="G20" s="42">
        <f>G21+G22</f>
        <v>200</v>
      </c>
      <c r="H20" s="42">
        <f t="shared" ref="H20:R20" si="7">H21+H22</f>
        <v>200</v>
      </c>
      <c r="I20" s="42">
        <f t="shared" si="7"/>
        <v>200</v>
      </c>
      <c r="J20" s="42">
        <f t="shared" si="7"/>
        <v>185</v>
      </c>
      <c r="K20" s="42">
        <f t="shared" si="7"/>
        <v>350</v>
      </c>
      <c r="L20" s="42">
        <f t="shared" si="7"/>
        <v>295</v>
      </c>
      <c r="M20" s="42">
        <f t="shared" si="7"/>
        <v>250</v>
      </c>
      <c r="N20" s="48">
        <f t="shared" si="7"/>
        <v>300</v>
      </c>
      <c r="O20" s="42">
        <f t="shared" si="7"/>
        <v>427</v>
      </c>
      <c r="P20" s="42">
        <f t="shared" si="7"/>
        <v>400</v>
      </c>
      <c r="Q20" s="42">
        <f t="shared" si="7"/>
        <v>470</v>
      </c>
      <c r="R20" s="42">
        <f t="shared" si="7"/>
        <v>500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147</v>
      </c>
      <c r="G21" s="45">
        <v>0</v>
      </c>
      <c r="H21" s="45">
        <v>0</v>
      </c>
      <c r="I21" s="45">
        <v>0</v>
      </c>
      <c r="J21" s="45">
        <v>35</v>
      </c>
      <c r="K21" s="45">
        <v>0</v>
      </c>
      <c r="L21" s="45">
        <v>45</v>
      </c>
      <c r="M21" s="45">
        <v>40</v>
      </c>
      <c r="N21" s="45">
        <v>0</v>
      </c>
      <c r="O21" s="45">
        <v>27</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3630</v>
      </c>
      <c r="G22" s="137">
        <v>200</v>
      </c>
      <c r="H22" s="137">
        <v>200</v>
      </c>
      <c r="I22" s="137">
        <v>200</v>
      </c>
      <c r="J22" s="137">
        <v>150</v>
      </c>
      <c r="K22" s="137">
        <v>350</v>
      </c>
      <c r="L22" s="137">
        <v>250</v>
      </c>
      <c r="M22" s="137">
        <v>210</v>
      </c>
      <c r="N22" s="137">
        <v>300</v>
      </c>
      <c r="O22" s="137">
        <v>400</v>
      </c>
      <c r="P22" s="137">
        <v>400</v>
      </c>
      <c r="Q22" s="137">
        <v>470</v>
      </c>
      <c r="R22" s="137">
        <v>500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530</v>
      </c>
      <c r="G25" s="70">
        <f>G26+G37+G40+G43+G47</f>
        <v>0</v>
      </c>
      <c r="H25" s="70">
        <f t="shared" ref="H25:R25" si="9">H26+H37+H40+H43+H47</f>
        <v>0</v>
      </c>
      <c r="I25" s="70">
        <f t="shared" si="9"/>
        <v>0</v>
      </c>
      <c r="J25" s="70">
        <f t="shared" si="9"/>
        <v>0</v>
      </c>
      <c r="K25" s="70">
        <f t="shared" si="9"/>
        <v>200</v>
      </c>
      <c r="L25" s="70">
        <f t="shared" si="9"/>
        <v>200</v>
      </c>
      <c r="M25" s="70">
        <f t="shared" si="9"/>
        <v>130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530</v>
      </c>
      <c r="G43" s="72">
        <f t="shared" ref="G43:R43" si="17">G44</f>
        <v>0</v>
      </c>
      <c r="H43" s="72">
        <f t="shared" si="17"/>
        <v>0</v>
      </c>
      <c r="I43" s="72">
        <f t="shared" si="17"/>
        <v>0</v>
      </c>
      <c r="J43" s="72">
        <f t="shared" si="17"/>
        <v>0</v>
      </c>
      <c r="K43" s="72">
        <f t="shared" si="17"/>
        <v>200</v>
      </c>
      <c r="L43" s="72">
        <f t="shared" si="17"/>
        <v>200</v>
      </c>
      <c r="M43" s="72">
        <f t="shared" si="17"/>
        <v>130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530</v>
      </c>
      <c r="G44" s="42">
        <f t="shared" si="18"/>
        <v>0</v>
      </c>
      <c r="H44" s="42">
        <f t="shared" si="18"/>
        <v>0</v>
      </c>
      <c r="I44" s="42">
        <f t="shared" si="18"/>
        <v>0</v>
      </c>
      <c r="J44" s="42">
        <f t="shared" si="18"/>
        <v>0</v>
      </c>
      <c r="K44" s="42">
        <f t="shared" si="18"/>
        <v>200</v>
      </c>
      <c r="L44" s="42">
        <f t="shared" si="18"/>
        <v>200</v>
      </c>
      <c r="M44" s="42">
        <f t="shared" si="18"/>
        <v>130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530</v>
      </c>
      <c r="G46" s="136">
        <v>0</v>
      </c>
      <c r="H46" s="136">
        <v>0</v>
      </c>
      <c r="I46" s="136">
        <v>0</v>
      </c>
      <c r="J46" s="136">
        <v>0</v>
      </c>
      <c r="K46" s="136">
        <v>200</v>
      </c>
      <c r="L46" s="136">
        <v>200</v>
      </c>
      <c r="M46" s="136">
        <v>130</v>
      </c>
      <c r="N46" s="136">
        <v>0</v>
      </c>
      <c r="O46" s="136">
        <v>0</v>
      </c>
      <c r="P46" s="136">
        <v>0</v>
      </c>
      <c r="Q46" s="136">
        <v>0</v>
      </c>
      <c r="R46" s="136">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57"/>
      <c r="H49" s="57"/>
      <c r="I49" s="57"/>
      <c r="J49" s="57"/>
      <c r="K49" s="57"/>
      <c r="L49" s="57"/>
      <c r="M49" s="57"/>
      <c r="N49" s="131"/>
      <c r="O49" s="57"/>
      <c r="P49" s="57"/>
      <c r="Q49" s="57"/>
      <c r="R49" s="57"/>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57"/>
      <c r="H50" s="57"/>
      <c r="I50" s="57"/>
      <c r="J50" s="57"/>
      <c r="K50" s="57"/>
      <c r="L50" s="57"/>
      <c r="M50" s="57"/>
      <c r="N50" s="131"/>
      <c r="O50" s="57"/>
      <c r="P50" s="57"/>
      <c r="Q50" s="57"/>
      <c r="R50" s="57"/>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57"/>
      <c r="H51" s="57"/>
      <c r="I51" s="57"/>
      <c r="J51" s="57"/>
      <c r="K51" s="57"/>
      <c r="L51" s="57"/>
      <c r="M51" s="57"/>
      <c r="N51" s="131"/>
      <c r="O51" s="57"/>
      <c r="P51" s="57"/>
      <c r="Q51" s="57"/>
      <c r="R51" s="57"/>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131"/>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57"/>
      <c r="H53" s="57"/>
      <c r="I53" s="57"/>
      <c r="J53" s="57"/>
      <c r="K53" s="57"/>
      <c r="L53" s="57"/>
      <c r="M53" s="57"/>
      <c r="N53" s="131"/>
      <c r="O53" s="57"/>
      <c r="P53" s="57"/>
      <c r="Q53" s="57"/>
      <c r="R53" s="57"/>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129</v>
      </c>
      <c r="F59" s="60" t="s">
        <v>130</v>
      </c>
      <c r="L59" s="62"/>
    </row>
    <row r="60" spans="1:32" x14ac:dyDescent="0.25">
      <c r="E60" s="59" t="s">
        <v>120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33"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B1"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131</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G10+H10+I10+J10+K10+L10+M10+N10+O10+P10+Q10++R10</f>
        <v>4468</v>
      </c>
      <c r="G10" s="70">
        <f>G11+G25+G54</f>
        <v>57</v>
      </c>
      <c r="H10" s="70">
        <f t="shared" ref="H10:R10" si="0">H11+H25+H54</f>
        <v>83</v>
      </c>
      <c r="I10" s="70">
        <f>I11+I25+I54</f>
        <v>63</v>
      </c>
      <c r="J10" s="70">
        <f t="shared" si="0"/>
        <v>163</v>
      </c>
      <c r="K10" s="70">
        <f t="shared" si="0"/>
        <v>341</v>
      </c>
      <c r="L10" s="70">
        <f t="shared" si="0"/>
        <v>466</v>
      </c>
      <c r="M10" s="70">
        <f t="shared" si="0"/>
        <v>583</v>
      </c>
      <c r="N10" s="71">
        <f t="shared" si="0"/>
        <v>564</v>
      </c>
      <c r="O10" s="70">
        <f t="shared" si="0"/>
        <v>553</v>
      </c>
      <c r="P10" s="70">
        <f t="shared" si="0"/>
        <v>571</v>
      </c>
      <c r="Q10" s="70">
        <f t="shared" si="0"/>
        <v>547</v>
      </c>
      <c r="R10" s="70">
        <f t="shared" si="0"/>
        <v>477</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138">
        <f>F12+F15+F23</f>
        <v>4137</v>
      </c>
      <c r="G11" s="70">
        <f>G12+G15+G23</f>
        <v>57</v>
      </c>
      <c r="H11" s="70">
        <f t="shared" ref="H11:R11" si="1">H12+H15+H23</f>
        <v>83</v>
      </c>
      <c r="I11" s="70">
        <f t="shared" si="1"/>
        <v>63</v>
      </c>
      <c r="J11" s="70">
        <f t="shared" si="1"/>
        <v>163</v>
      </c>
      <c r="K11" s="70">
        <f t="shared" si="1"/>
        <v>311</v>
      </c>
      <c r="L11" s="70">
        <f t="shared" si="1"/>
        <v>433</v>
      </c>
      <c r="M11" s="70">
        <f t="shared" si="1"/>
        <v>533</v>
      </c>
      <c r="N11" s="70">
        <f t="shared" si="1"/>
        <v>509</v>
      </c>
      <c r="O11" s="70">
        <f t="shared" si="1"/>
        <v>490</v>
      </c>
      <c r="P11" s="70">
        <f t="shared" si="1"/>
        <v>531</v>
      </c>
      <c r="Q11" s="70">
        <f t="shared" si="1"/>
        <v>517</v>
      </c>
      <c r="R11" s="70">
        <f t="shared" si="1"/>
        <v>447</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10</v>
      </c>
      <c r="I12" s="72">
        <f t="shared" si="2"/>
        <v>10</v>
      </c>
      <c r="J12" s="72">
        <f t="shared" si="2"/>
        <v>10</v>
      </c>
      <c r="K12" s="72">
        <f t="shared" si="2"/>
        <v>10</v>
      </c>
      <c r="L12" s="72">
        <f t="shared" si="2"/>
        <v>10</v>
      </c>
      <c r="M12" s="72">
        <f t="shared" si="2"/>
        <v>40</v>
      </c>
      <c r="N12" s="72">
        <f t="shared" si="2"/>
        <v>40</v>
      </c>
      <c r="O12" s="72">
        <f t="shared" si="2"/>
        <v>41</v>
      </c>
      <c r="P12" s="72">
        <f t="shared" si="2"/>
        <v>43</v>
      </c>
      <c r="Q12" s="72">
        <f t="shared" si="2"/>
        <v>43</v>
      </c>
      <c r="R12" s="72">
        <f t="shared" si="2"/>
        <v>38</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v>300</v>
      </c>
      <c r="G13" s="42">
        <f>G14</f>
        <v>5</v>
      </c>
      <c r="H13" s="42">
        <f t="shared" si="2"/>
        <v>10</v>
      </c>
      <c r="I13" s="42">
        <f t="shared" si="2"/>
        <v>10</v>
      </c>
      <c r="J13" s="42">
        <f t="shared" si="2"/>
        <v>10</v>
      </c>
      <c r="K13" s="42">
        <f t="shared" si="2"/>
        <v>10</v>
      </c>
      <c r="L13" s="42">
        <f t="shared" si="2"/>
        <v>10</v>
      </c>
      <c r="M13" s="42">
        <f t="shared" si="2"/>
        <v>40</v>
      </c>
      <c r="N13" s="42">
        <f t="shared" si="2"/>
        <v>40</v>
      </c>
      <c r="O13" s="42">
        <f t="shared" si="2"/>
        <v>41</v>
      </c>
      <c r="P13" s="42">
        <f t="shared" si="2"/>
        <v>43</v>
      </c>
      <c r="Q13" s="42">
        <f t="shared" si="2"/>
        <v>43</v>
      </c>
      <c r="R13" s="42">
        <f t="shared" si="2"/>
        <v>38</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300</v>
      </c>
      <c r="G14" s="45">
        <v>5</v>
      </c>
      <c r="H14" s="45">
        <v>10</v>
      </c>
      <c r="I14" s="45">
        <v>10</v>
      </c>
      <c r="J14" s="45">
        <v>10</v>
      </c>
      <c r="K14" s="45">
        <v>10</v>
      </c>
      <c r="L14" s="45">
        <v>10</v>
      </c>
      <c r="M14" s="45">
        <v>40</v>
      </c>
      <c r="N14" s="45">
        <v>40</v>
      </c>
      <c r="O14" s="45">
        <v>41</v>
      </c>
      <c r="P14" s="45">
        <v>43</v>
      </c>
      <c r="Q14" s="45">
        <v>43</v>
      </c>
      <c r="R14" s="45">
        <v>38</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139">
        <f>F16+F18+F20</f>
        <v>3837</v>
      </c>
      <c r="G15" s="72">
        <f>G16+G18+G20</f>
        <v>52</v>
      </c>
      <c r="H15" s="72">
        <f t="shared" ref="H15:R15" si="3">H16+H18+H20</f>
        <v>73</v>
      </c>
      <c r="I15" s="72">
        <f t="shared" si="3"/>
        <v>53</v>
      </c>
      <c r="J15" s="72">
        <f t="shared" si="3"/>
        <v>153</v>
      </c>
      <c r="K15" s="72">
        <f t="shared" si="3"/>
        <v>301</v>
      </c>
      <c r="L15" s="72">
        <f t="shared" si="3"/>
        <v>423</v>
      </c>
      <c r="M15" s="72">
        <f t="shared" si="3"/>
        <v>493</v>
      </c>
      <c r="N15" s="72">
        <f t="shared" si="3"/>
        <v>469</v>
      </c>
      <c r="O15" s="72">
        <f t="shared" si="3"/>
        <v>449</v>
      </c>
      <c r="P15" s="72">
        <f t="shared" si="3"/>
        <v>488</v>
      </c>
      <c r="Q15" s="72">
        <f t="shared" si="3"/>
        <v>474</v>
      </c>
      <c r="R15" s="72">
        <f t="shared" si="3"/>
        <v>409</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140">
        <v>48</v>
      </c>
      <c r="G16" s="42">
        <f>G17</f>
        <v>0</v>
      </c>
      <c r="H16" s="42">
        <f t="shared" ref="H16:R16" si="4">H17</f>
        <v>0</v>
      </c>
      <c r="I16" s="42">
        <f t="shared" si="4"/>
        <v>0</v>
      </c>
      <c r="J16" s="42">
        <f t="shared" si="4"/>
        <v>0</v>
      </c>
      <c r="K16" s="42">
        <f t="shared" si="4"/>
        <v>1</v>
      </c>
      <c r="L16" s="42">
        <f t="shared" si="4"/>
        <v>3</v>
      </c>
      <c r="M16" s="42">
        <f t="shared" si="4"/>
        <v>10</v>
      </c>
      <c r="N16" s="42">
        <f t="shared" si="4"/>
        <v>9</v>
      </c>
      <c r="O16" s="42">
        <f t="shared" si="4"/>
        <v>9</v>
      </c>
      <c r="P16" s="42">
        <f t="shared" si="4"/>
        <v>13</v>
      </c>
      <c r="Q16" s="42">
        <f t="shared" si="4"/>
        <v>2</v>
      </c>
      <c r="R16" s="42">
        <f t="shared" si="4"/>
        <v>1</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48</v>
      </c>
      <c r="G17" s="45">
        <v>0</v>
      </c>
      <c r="H17" s="45">
        <v>0</v>
      </c>
      <c r="I17" s="45">
        <v>0</v>
      </c>
      <c r="J17" s="45">
        <v>0</v>
      </c>
      <c r="K17" s="45">
        <v>1</v>
      </c>
      <c r="L17" s="45">
        <v>3</v>
      </c>
      <c r="M17" s="45">
        <v>10</v>
      </c>
      <c r="N17" s="45">
        <v>9</v>
      </c>
      <c r="O17" s="45">
        <v>9</v>
      </c>
      <c r="P17" s="45">
        <v>13</v>
      </c>
      <c r="Q17" s="45">
        <v>2</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v>550</v>
      </c>
      <c r="G18" s="42">
        <f>G19</f>
        <v>2</v>
      </c>
      <c r="H18" s="42">
        <f t="shared" ref="H18:R18" si="5">H19</f>
        <v>3</v>
      </c>
      <c r="I18" s="42">
        <f t="shared" si="5"/>
        <v>3</v>
      </c>
      <c r="J18" s="42">
        <f t="shared" si="5"/>
        <v>3</v>
      </c>
      <c r="K18" s="42">
        <f t="shared" si="5"/>
        <v>50</v>
      </c>
      <c r="L18" s="42">
        <f t="shared" si="5"/>
        <v>70</v>
      </c>
      <c r="M18" s="42">
        <f t="shared" si="5"/>
        <v>100</v>
      </c>
      <c r="N18" s="42">
        <f t="shared" si="5"/>
        <v>100</v>
      </c>
      <c r="O18" s="42">
        <f t="shared" si="5"/>
        <v>80</v>
      </c>
      <c r="P18" s="42">
        <f t="shared" si="5"/>
        <v>65</v>
      </c>
      <c r="Q18" s="42">
        <f t="shared" si="5"/>
        <v>44</v>
      </c>
      <c r="R18" s="42">
        <f t="shared" si="5"/>
        <v>30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550</v>
      </c>
      <c r="G19" s="45">
        <v>2</v>
      </c>
      <c r="H19" s="45">
        <v>3</v>
      </c>
      <c r="I19" s="45">
        <v>3</v>
      </c>
      <c r="J19" s="45">
        <v>3</v>
      </c>
      <c r="K19" s="45">
        <v>50</v>
      </c>
      <c r="L19" s="45">
        <v>70</v>
      </c>
      <c r="M19" s="45">
        <v>100</v>
      </c>
      <c r="N19" s="45">
        <v>100</v>
      </c>
      <c r="O19" s="45">
        <v>80</v>
      </c>
      <c r="P19" s="45">
        <v>65</v>
      </c>
      <c r="Q19" s="45">
        <v>44</v>
      </c>
      <c r="R19" s="45">
        <v>30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140">
        <f>F22+F21</f>
        <v>3239</v>
      </c>
      <c r="G20" s="42">
        <f>G22+G21</f>
        <v>50</v>
      </c>
      <c r="H20" s="42">
        <f t="shared" ref="H20:R20" si="6">H22+H21</f>
        <v>70</v>
      </c>
      <c r="I20" s="42">
        <f t="shared" si="6"/>
        <v>50</v>
      </c>
      <c r="J20" s="42">
        <f t="shared" si="6"/>
        <v>150</v>
      </c>
      <c r="K20" s="42">
        <f t="shared" si="6"/>
        <v>250</v>
      </c>
      <c r="L20" s="42">
        <f t="shared" si="6"/>
        <v>350</v>
      </c>
      <c r="M20" s="42">
        <f t="shared" si="6"/>
        <v>383</v>
      </c>
      <c r="N20" s="42">
        <f t="shared" si="6"/>
        <v>360</v>
      </c>
      <c r="O20" s="42">
        <f t="shared" si="6"/>
        <v>360</v>
      </c>
      <c r="P20" s="42">
        <f t="shared" si="6"/>
        <v>410</v>
      </c>
      <c r="Q20" s="42">
        <f t="shared" si="6"/>
        <v>428</v>
      </c>
      <c r="R20" s="42">
        <f t="shared" si="6"/>
        <v>378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1003</v>
      </c>
      <c r="G21" s="45">
        <v>0</v>
      </c>
      <c r="H21" s="45">
        <v>20</v>
      </c>
      <c r="I21" s="45">
        <v>0</v>
      </c>
      <c r="J21" s="45">
        <v>100</v>
      </c>
      <c r="K21" s="45">
        <v>100</v>
      </c>
      <c r="L21" s="45">
        <v>100</v>
      </c>
      <c r="M21" s="45">
        <v>133</v>
      </c>
      <c r="N21" s="45">
        <v>110</v>
      </c>
      <c r="O21" s="45">
        <v>110</v>
      </c>
      <c r="P21" s="45">
        <v>110</v>
      </c>
      <c r="Q21" s="45">
        <v>110</v>
      </c>
      <c r="R21" s="45">
        <v>110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2236</v>
      </c>
      <c r="G22" s="45">
        <v>50</v>
      </c>
      <c r="H22" s="45">
        <v>50</v>
      </c>
      <c r="I22" s="45">
        <v>50</v>
      </c>
      <c r="J22" s="45">
        <v>50</v>
      </c>
      <c r="K22" s="45">
        <v>150</v>
      </c>
      <c r="L22" s="45">
        <v>250</v>
      </c>
      <c r="M22" s="45">
        <v>250</v>
      </c>
      <c r="N22" s="45">
        <v>250</v>
      </c>
      <c r="O22" s="45">
        <v>250</v>
      </c>
      <c r="P22" s="45">
        <v>300</v>
      </c>
      <c r="Q22" s="45">
        <v>318</v>
      </c>
      <c r="R22" s="45">
        <v>268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138">
        <f>SUM(G25:R25)</f>
        <v>331</v>
      </c>
      <c r="G25" s="70">
        <f>G26+G37+G40+G43+G47</f>
        <v>0</v>
      </c>
      <c r="H25" s="70">
        <f t="shared" ref="H25:R25" si="8">H26+H37+H40+H43+H47</f>
        <v>0</v>
      </c>
      <c r="I25" s="70">
        <f t="shared" si="8"/>
        <v>0</v>
      </c>
      <c r="J25" s="70">
        <f t="shared" si="8"/>
        <v>0</v>
      </c>
      <c r="K25" s="70">
        <f t="shared" si="8"/>
        <v>30</v>
      </c>
      <c r="L25" s="70">
        <f t="shared" si="8"/>
        <v>33</v>
      </c>
      <c r="M25" s="70">
        <f t="shared" si="8"/>
        <v>50</v>
      </c>
      <c r="N25" s="70">
        <f t="shared" si="8"/>
        <v>55</v>
      </c>
      <c r="O25" s="70">
        <f t="shared" si="8"/>
        <v>63</v>
      </c>
      <c r="P25" s="70">
        <f t="shared" si="8"/>
        <v>40</v>
      </c>
      <c r="Q25" s="70">
        <f t="shared" si="8"/>
        <v>30</v>
      </c>
      <c r="R25" s="70">
        <f t="shared" si="8"/>
        <v>30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72">
        <f>F44</f>
        <v>331</v>
      </c>
      <c r="G43" s="72">
        <f t="shared" ref="G43:R43" si="16">G44</f>
        <v>0</v>
      </c>
      <c r="H43" s="72">
        <f t="shared" si="16"/>
        <v>0</v>
      </c>
      <c r="I43" s="72">
        <f t="shared" si="16"/>
        <v>0</v>
      </c>
      <c r="J43" s="72">
        <f t="shared" si="16"/>
        <v>0</v>
      </c>
      <c r="K43" s="72">
        <f t="shared" si="16"/>
        <v>30</v>
      </c>
      <c r="L43" s="72">
        <f t="shared" si="16"/>
        <v>33</v>
      </c>
      <c r="M43" s="72">
        <f t="shared" si="16"/>
        <v>50</v>
      </c>
      <c r="N43" s="73">
        <f t="shared" si="16"/>
        <v>55</v>
      </c>
      <c r="O43" s="72">
        <f t="shared" si="16"/>
        <v>63</v>
      </c>
      <c r="P43" s="72">
        <f t="shared" si="16"/>
        <v>40</v>
      </c>
      <c r="Q43" s="72">
        <f t="shared" si="16"/>
        <v>30</v>
      </c>
      <c r="R43" s="72">
        <f t="shared" si="16"/>
        <v>30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SUM(F45:F46)</f>
        <v>331</v>
      </c>
      <c r="G44" s="42">
        <f>SUM(G45:G46)</f>
        <v>0</v>
      </c>
      <c r="H44" s="42">
        <f t="shared" ref="H44:R44" si="17">SUM(H45:H46)</f>
        <v>0</v>
      </c>
      <c r="I44" s="42">
        <f t="shared" si="17"/>
        <v>0</v>
      </c>
      <c r="J44" s="42">
        <f t="shared" si="17"/>
        <v>0</v>
      </c>
      <c r="K44" s="42">
        <f t="shared" si="17"/>
        <v>30</v>
      </c>
      <c r="L44" s="42">
        <f t="shared" si="17"/>
        <v>33</v>
      </c>
      <c r="M44" s="42">
        <f t="shared" si="17"/>
        <v>50</v>
      </c>
      <c r="N44" s="42">
        <f t="shared" si="17"/>
        <v>55</v>
      </c>
      <c r="O44" s="42">
        <f t="shared" si="17"/>
        <v>63</v>
      </c>
      <c r="P44" s="42">
        <f t="shared" si="17"/>
        <v>40</v>
      </c>
      <c r="Q44" s="42">
        <f t="shared" si="17"/>
        <v>30</v>
      </c>
      <c r="R44" s="42">
        <f t="shared" si="17"/>
        <v>30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331</v>
      </c>
      <c r="G46" s="45">
        <v>0</v>
      </c>
      <c r="H46" s="45">
        <v>0</v>
      </c>
      <c r="I46" s="45">
        <v>0</v>
      </c>
      <c r="J46" s="45">
        <v>0</v>
      </c>
      <c r="K46" s="45">
        <v>30</v>
      </c>
      <c r="L46" s="45">
        <v>33</v>
      </c>
      <c r="M46" s="45">
        <v>50</v>
      </c>
      <c r="N46" s="45">
        <v>55</v>
      </c>
      <c r="O46" s="45">
        <v>63</v>
      </c>
      <c r="P46" s="45">
        <v>40</v>
      </c>
      <c r="Q46" s="45">
        <v>30</v>
      </c>
      <c r="R46" s="45">
        <v>30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132</v>
      </c>
      <c r="F59" s="60" t="s">
        <v>133</v>
      </c>
      <c r="L59" s="62"/>
    </row>
    <row r="60" spans="1:32" x14ac:dyDescent="0.25">
      <c r="E60" s="59" t="s">
        <v>120</v>
      </c>
      <c r="F60" s="60" t="s">
        <v>134</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 right="0.7" top="0.75" bottom="0.75" header="0.3" footer="0.3"/>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topLeftCell="A4" zoomScale="90" zoomScaleSheetLayoutView="90" workbookViewId="0">
      <selection activeCell="R22" sqref="R22"/>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135</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10767</v>
      </c>
      <c r="G10" s="70">
        <f t="shared" si="0"/>
        <v>532</v>
      </c>
      <c r="H10" s="70">
        <f t="shared" si="0"/>
        <v>845</v>
      </c>
      <c r="I10" s="70">
        <f t="shared" si="0"/>
        <v>763</v>
      </c>
      <c r="J10" s="70">
        <f t="shared" si="0"/>
        <v>1213</v>
      </c>
      <c r="K10" s="70">
        <f t="shared" si="0"/>
        <v>1514</v>
      </c>
      <c r="L10" s="70">
        <f t="shared" si="0"/>
        <v>612</v>
      </c>
      <c r="M10" s="70">
        <f t="shared" si="0"/>
        <v>867</v>
      </c>
      <c r="N10" s="71">
        <f t="shared" si="0"/>
        <v>1168</v>
      </c>
      <c r="O10" s="70">
        <f t="shared" si="0"/>
        <v>963</v>
      </c>
      <c r="P10" s="70">
        <f t="shared" si="0"/>
        <v>703</v>
      </c>
      <c r="Q10" s="70">
        <f t="shared" si="0"/>
        <v>865</v>
      </c>
      <c r="R10" s="70">
        <f t="shared" si="0"/>
        <v>722</v>
      </c>
      <c r="S10" s="29"/>
      <c r="T10" s="30"/>
      <c r="U10" s="30"/>
      <c r="V10" s="30"/>
      <c r="W10" s="30"/>
      <c r="X10" s="30"/>
      <c r="Y10" s="30"/>
      <c r="Z10" s="30"/>
      <c r="AA10" s="30"/>
      <c r="AB10" s="30"/>
      <c r="AC10" s="30"/>
      <c r="AD10" s="30"/>
      <c r="AE10" s="30"/>
      <c r="AF10" s="30"/>
    </row>
    <row r="11" spans="1:32" ht="14.25" customHeight="1" x14ac:dyDescent="0.25">
      <c r="A11" s="95">
        <v>1</v>
      </c>
      <c r="B11" s="95"/>
      <c r="C11" s="96"/>
      <c r="D11" s="97"/>
      <c r="E11" s="27" t="s">
        <v>21</v>
      </c>
      <c r="F11" s="28">
        <f>F12+F15+F23</f>
        <v>10326</v>
      </c>
      <c r="G11" s="70">
        <f>G12+G15+G23</f>
        <v>527</v>
      </c>
      <c r="H11" s="70">
        <f t="shared" ref="H11:R11" si="1">H12+H15+H23</f>
        <v>840</v>
      </c>
      <c r="I11" s="70">
        <f t="shared" si="1"/>
        <v>708</v>
      </c>
      <c r="J11" s="70">
        <f t="shared" si="1"/>
        <v>1210</v>
      </c>
      <c r="K11" s="70">
        <f t="shared" si="1"/>
        <v>1459</v>
      </c>
      <c r="L11" s="70">
        <f t="shared" si="1"/>
        <v>559</v>
      </c>
      <c r="M11" s="70">
        <f t="shared" si="1"/>
        <v>814</v>
      </c>
      <c r="N11" s="70">
        <f t="shared" si="1"/>
        <v>1115</v>
      </c>
      <c r="O11" s="70">
        <f t="shared" si="1"/>
        <v>910</v>
      </c>
      <c r="P11" s="70">
        <f t="shared" si="1"/>
        <v>655</v>
      </c>
      <c r="Q11" s="70">
        <f t="shared" si="1"/>
        <v>812</v>
      </c>
      <c r="R11" s="70">
        <f t="shared" si="1"/>
        <v>717</v>
      </c>
      <c r="S11" s="29"/>
      <c r="T11" s="30"/>
      <c r="U11" s="30"/>
      <c r="V11" s="30"/>
      <c r="W11" s="30"/>
      <c r="X11" s="30"/>
      <c r="Y11" s="30"/>
      <c r="Z11" s="30"/>
      <c r="AA11" s="30"/>
      <c r="AB11" s="30"/>
      <c r="AC11" s="30"/>
      <c r="AD11" s="30"/>
      <c r="AE11" s="30"/>
      <c r="AF11" s="30"/>
    </row>
    <row r="12" spans="1:32" x14ac:dyDescent="0.25">
      <c r="A12" s="35">
        <v>1</v>
      </c>
      <c r="B12" s="36">
        <v>1</v>
      </c>
      <c r="C12" s="141"/>
      <c r="D12" s="142"/>
      <c r="E12" s="37" t="s">
        <v>22</v>
      </c>
      <c r="F12" s="38">
        <f>F13</f>
        <v>1400</v>
      </c>
      <c r="G12" s="72">
        <f t="shared" ref="G12:R12" si="2">G13</f>
        <v>500</v>
      </c>
      <c r="H12" s="72">
        <f t="shared" si="2"/>
        <v>500</v>
      </c>
      <c r="I12" s="72">
        <f t="shared" si="2"/>
        <v>100</v>
      </c>
      <c r="J12" s="72">
        <f t="shared" si="2"/>
        <v>200</v>
      </c>
      <c r="K12" s="72">
        <f t="shared" si="2"/>
        <v>50</v>
      </c>
      <c r="L12" s="72">
        <f t="shared" si="2"/>
        <v>50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143"/>
      <c r="E13" s="40" t="s">
        <v>23</v>
      </c>
      <c r="F13" s="41">
        <f t="shared" ref="F13:R13" si="3">SUM(F14:F14)</f>
        <v>1400</v>
      </c>
      <c r="G13" s="42">
        <f t="shared" si="3"/>
        <v>500</v>
      </c>
      <c r="H13" s="42">
        <f t="shared" si="3"/>
        <v>500</v>
      </c>
      <c r="I13" s="42">
        <f t="shared" si="3"/>
        <v>100</v>
      </c>
      <c r="J13" s="42">
        <f t="shared" si="3"/>
        <v>200</v>
      </c>
      <c r="K13" s="42">
        <f t="shared" si="3"/>
        <v>50</v>
      </c>
      <c r="L13" s="42">
        <f t="shared" si="3"/>
        <v>50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v>1400</v>
      </c>
      <c r="G14" s="136">
        <v>500</v>
      </c>
      <c r="H14" s="136">
        <v>500</v>
      </c>
      <c r="I14" s="136">
        <v>100</v>
      </c>
      <c r="J14" s="136">
        <v>200</v>
      </c>
      <c r="K14" s="136">
        <v>50</v>
      </c>
      <c r="L14" s="136">
        <v>50</v>
      </c>
      <c r="M14" s="136">
        <v>0</v>
      </c>
      <c r="N14" s="136">
        <v>0</v>
      </c>
      <c r="O14" s="136">
        <v>0</v>
      </c>
      <c r="P14" s="136">
        <v>0</v>
      </c>
      <c r="Q14" s="136">
        <v>0</v>
      </c>
      <c r="R14" s="136">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8926</v>
      </c>
      <c r="G15" s="72">
        <f>G16+G18+G20</f>
        <v>27</v>
      </c>
      <c r="H15" s="72">
        <f t="shared" ref="H15:R15" si="4">H16+H18+H20</f>
        <v>340</v>
      </c>
      <c r="I15" s="72">
        <f t="shared" si="4"/>
        <v>608</v>
      </c>
      <c r="J15" s="72">
        <f t="shared" si="4"/>
        <v>1010</v>
      </c>
      <c r="K15" s="72">
        <f t="shared" si="4"/>
        <v>1409</v>
      </c>
      <c r="L15" s="72">
        <f t="shared" si="4"/>
        <v>509</v>
      </c>
      <c r="M15" s="72">
        <f t="shared" si="4"/>
        <v>814</v>
      </c>
      <c r="N15" s="72">
        <f t="shared" si="4"/>
        <v>1115</v>
      </c>
      <c r="O15" s="72">
        <f t="shared" si="4"/>
        <v>910</v>
      </c>
      <c r="P15" s="72">
        <f t="shared" si="4"/>
        <v>655</v>
      </c>
      <c r="Q15" s="72">
        <f t="shared" si="4"/>
        <v>812</v>
      </c>
      <c r="R15" s="72">
        <f t="shared" si="4"/>
        <v>717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84</v>
      </c>
      <c r="G16" s="42">
        <f t="shared" si="5"/>
        <v>0</v>
      </c>
      <c r="H16" s="42">
        <f t="shared" si="5"/>
        <v>1</v>
      </c>
      <c r="I16" s="42">
        <f t="shared" si="5"/>
        <v>3</v>
      </c>
      <c r="J16" s="42">
        <f t="shared" si="5"/>
        <v>10</v>
      </c>
      <c r="K16" s="42">
        <f t="shared" si="5"/>
        <v>10</v>
      </c>
      <c r="L16" s="42">
        <f t="shared" si="5"/>
        <v>10</v>
      </c>
      <c r="M16" s="42">
        <f t="shared" si="5"/>
        <v>10</v>
      </c>
      <c r="N16" s="48">
        <f t="shared" si="5"/>
        <v>15</v>
      </c>
      <c r="O16" s="42">
        <f t="shared" si="5"/>
        <v>10</v>
      </c>
      <c r="P16" s="42">
        <f t="shared" si="5"/>
        <v>5</v>
      </c>
      <c r="Q16" s="42">
        <f t="shared" si="5"/>
        <v>5</v>
      </c>
      <c r="R16" s="42">
        <f t="shared" si="5"/>
        <v>5</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v>84</v>
      </c>
      <c r="G17" s="136">
        <v>0</v>
      </c>
      <c r="H17" s="136">
        <v>1</v>
      </c>
      <c r="I17" s="136">
        <v>3</v>
      </c>
      <c r="J17" s="136">
        <v>10</v>
      </c>
      <c r="K17" s="136">
        <v>10</v>
      </c>
      <c r="L17" s="136">
        <v>10</v>
      </c>
      <c r="M17" s="136">
        <v>10</v>
      </c>
      <c r="N17" s="136">
        <v>15</v>
      </c>
      <c r="O17" s="136">
        <v>10</v>
      </c>
      <c r="P17" s="136">
        <v>5</v>
      </c>
      <c r="Q17" s="136">
        <v>5</v>
      </c>
      <c r="R17" s="136">
        <v>5</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4284</v>
      </c>
      <c r="G18" s="42">
        <f t="shared" si="6"/>
        <v>10</v>
      </c>
      <c r="H18" s="42">
        <f t="shared" si="6"/>
        <v>150</v>
      </c>
      <c r="I18" s="42">
        <f t="shared" si="6"/>
        <v>100</v>
      </c>
      <c r="J18" s="42">
        <f t="shared" si="6"/>
        <v>300</v>
      </c>
      <c r="K18" s="42">
        <f t="shared" si="6"/>
        <v>400</v>
      </c>
      <c r="L18" s="42">
        <f t="shared" si="6"/>
        <v>250</v>
      </c>
      <c r="M18" s="42">
        <f t="shared" si="6"/>
        <v>500</v>
      </c>
      <c r="N18" s="42">
        <f t="shared" si="6"/>
        <v>500</v>
      </c>
      <c r="O18" s="42">
        <f t="shared" si="6"/>
        <v>500</v>
      </c>
      <c r="P18" s="42">
        <f t="shared" si="6"/>
        <v>500</v>
      </c>
      <c r="Q18" s="42">
        <f t="shared" si="6"/>
        <v>500</v>
      </c>
      <c r="R18" s="42">
        <f t="shared" si="6"/>
        <v>574</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v>4284</v>
      </c>
      <c r="G19" s="136">
        <v>10</v>
      </c>
      <c r="H19" s="136">
        <v>150</v>
      </c>
      <c r="I19" s="136">
        <v>100</v>
      </c>
      <c r="J19" s="136">
        <v>300</v>
      </c>
      <c r="K19" s="136">
        <v>400</v>
      </c>
      <c r="L19" s="136">
        <v>250</v>
      </c>
      <c r="M19" s="136">
        <v>500</v>
      </c>
      <c r="N19" s="136">
        <v>500</v>
      </c>
      <c r="O19" s="136">
        <v>500</v>
      </c>
      <c r="P19" s="136">
        <v>500</v>
      </c>
      <c r="Q19" s="136">
        <v>500</v>
      </c>
      <c r="R19" s="136">
        <v>574</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4558</v>
      </c>
      <c r="G20" s="42">
        <f>G21+G22</f>
        <v>17</v>
      </c>
      <c r="H20" s="42">
        <f t="shared" ref="H20:R20" si="7">H21+H22</f>
        <v>189</v>
      </c>
      <c r="I20" s="42">
        <f t="shared" si="7"/>
        <v>505</v>
      </c>
      <c r="J20" s="42">
        <f t="shared" si="7"/>
        <v>700</v>
      </c>
      <c r="K20" s="42">
        <f t="shared" si="7"/>
        <v>999</v>
      </c>
      <c r="L20" s="42">
        <f t="shared" si="7"/>
        <v>249</v>
      </c>
      <c r="M20" s="42">
        <f t="shared" si="7"/>
        <v>304</v>
      </c>
      <c r="N20" s="48">
        <f t="shared" si="7"/>
        <v>600</v>
      </c>
      <c r="O20" s="42">
        <f t="shared" si="7"/>
        <v>400</v>
      </c>
      <c r="P20" s="42">
        <f t="shared" si="7"/>
        <v>150</v>
      </c>
      <c r="Q20" s="42">
        <f t="shared" si="7"/>
        <v>307</v>
      </c>
      <c r="R20" s="42">
        <f t="shared" si="7"/>
        <v>138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v>2058</v>
      </c>
      <c r="G21" s="144">
        <v>0</v>
      </c>
      <c r="H21" s="144">
        <v>0</v>
      </c>
      <c r="I21" s="144">
        <v>150</v>
      </c>
      <c r="J21" s="144">
        <v>300</v>
      </c>
      <c r="K21" s="144">
        <v>500</v>
      </c>
      <c r="L21" s="144">
        <v>150</v>
      </c>
      <c r="M21" s="144">
        <v>200</v>
      </c>
      <c r="N21" s="145">
        <v>300</v>
      </c>
      <c r="O21" s="144">
        <v>300</v>
      </c>
      <c r="P21" s="144">
        <v>50</v>
      </c>
      <c r="Q21" s="144">
        <v>108</v>
      </c>
      <c r="R21" s="144">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v>2500</v>
      </c>
      <c r="G22" s="146">
        <v>17</v>
      </c>
      <c r="H22" s="146">
        <v>189</v>
      </c>
      <c r="I22" s="146">
        <v>355</v>
      </c>
      <c r="J22" s="146">
        <v>400</v>
      </c>
      <c r="K22" s="146">
        <v>499</v>
      </c>
      <c r="L22" s="146">
        <v>99</v>
      </c>
      <c r="M22" s="146">
        <v>104</v>
      </c>
      <c r="N22" s="146">
        <v>300</v>
      </c>
      <c r="O22" s="146">
        <v>100</v>
      </c>
      <c r="P22" s="146">
        <v>100</v>
      </c>
      <c r="Q22" s="146">
        <v>199</v>
      </c>
      <c r="R22" s="146">
        <v>138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105">
        <v>2</v>
      </c>
      <c r="B25" s="105"/>
      <c r="C25" s="54"/>
      <c r="D25" s="55"/>
      <c r="E25" s="56" t="s">
        <v>34</v>
      </c>
      <c r="F25" s="28">
        <f>F26+F37+F40+F43+F47</f>
        <v>441</v>
      </c>
      <c r="G25" s="70">
        <f t="shared" ref="G25:R25" si="9">G31+G44</f>
        <v>5</v>
      </c>
      <c r="H25" s="70">
        <f t="shared" si="9"/>
        <v>5</v>
      </c>
      <c r="I25" s="70">
        <f t="shared" si="9"/>
        <v>55</v>
      </c>
      <c r="J25" s="70">
        <f t="shared" si="9"/>
        <v>3</v>
      </c>
      <c r="K25" s="70">
        <f t="shared" si="9"/>
        <v>55</v>
      </c>
      <c r="L25" s="70">
        <f t="shared" si="9"/>
        <v>53</v>
      </c>
      <c r="M25" s="70">
        <f t="shared" si="9"/>
        <v>53</v>
      </c>
      <c r="N25" s="70">
        <f t="shared" si="9"/>
        <v>53</v>
      </c>
      <c r="O25" s="70">
        <f t="shared" si="9"/>
        <v>53</v>
      </c>
      <c r="P25" s="70">
        <f t="shared" si="9"/>
        <v>48</v>
      </c>
      <c r="Q25" s="70">
        <f t="shared" si="9"/>
        <v>53</v>
      </c>
      <c r="R25" s="70">
        <f t="shared" si="9"/>
        <v>5</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46</v>
      </c>
      <c r="G26" s="72">
        <f>G27+G29+G31+G33</f>
        <v>5</v>
      </c>
      <c r="H26" s="72">
        <f t="shared" ref="H26:R26" si="10">H27+H29+H31+H33</f>
        <v>5</v>
      </c>
      <c r="I26" s="72">
        <f t="shared" si="10"/>
        <v>5</v>
      </c>
      <c r="J26" s="72">
        <f t="shared" si="10"/>
        <v>3</v>
      </c>
      <c r="K26" s="72">
        <f t="shared" si="10"/>
        <v>5</v>
      </c>
      <c r="L26" s="72">
        <f t="shared" si="10"/>
        <v>3</v>
      </c>
      <c r="M26" s="72">
        <f t="shared" si="10"/>
        <v>3</v>
      </c>
      <c r="N26" s="72">
        <f t="shared" si="10"/>
        <v>3</v>
      </c>
      <c r="O26" s="72">
        <f t="shared" si="10"/>
        <v>3</v>
      </c>
      <c r="P26" s="72">
        <f t="shared" si="10"/>
        <v>3</v>
      </c>
      <c r="Q26" s="72">
        <f t="shared" si="10"/>
        <v>3</v>
      </c>
      <c r="R26" s="72">
        <f t="shared" si="10"/>
        <v>5</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46</v>
      </c>
      <c r="G31" s="42">
        <f>G32</f>
        <v>5</v>
      </c>
      <c r="H31" s="42">
        <f t="shared" ref="H31:R31" si="13">H32</f>
        <v>5</v>
      </c>
      <c r="I31" s="42">
        <f t="shared" si="13"/>
        <v>5</v>
      </c>
      <c r="J31" s="42">
        <f t="shared" si="13"/>
        <v>3</v>
      </c>
      <c r="K31" s="42">
        <f t="shared" si="13"/>
        <v>5</v>
      </c>
      <c r="L31" s="42">
        <f t="shared" si="13"/>
        <v>3</v>
      </c>
      <c r="M31" s="42">
        <f t="shared" si="13"/>
        <v>3</v>
      </c>
      <c r="N31" s="42">
        <f t="shared" si="13"/>
        <v>3</v>
      </c>
      <c r="O31" s="42">
        <f t="shared" si="13"/>
        <v>3</v>
      </c>
      <c r="P31" s="42">
        <f t="shared" si="13"/>
        <v>3</v>
      </c>
      <c r="Q31" s="42">
        <f t="shared" si="13"/>
        <v>3</v>
      </c>
      <c r="R31" s="42">
        <f t="shared" si="13"/>
        <v>5</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v>46</v>
      </c>
      <c r="G32" s="144">
        <v>5</v>
      </c>
      <c r="H32" s="144">
        <v>5</v>
      </c>
      <c r="I32" s="144">
        <v>5</v>
      </c>
      <c r="J32" s="144">
        <v>3</v>
      </c>
      <c r="K32" s="144">
        <v>5</v>
      </c>
      <c r="L32" s="144">
        <v>3</v>
      </c>
      <c r="M32" s="144">
        <v>3</v>
      </c>
      <c r="N32" s="145">
        <v>3</v>
      </c>
      <c r="O32" s="144">
        <v>3</v>
      </c>
      <c r="P32" s="144">
        <v>3</v>
      </c>
      <c r="Q32" s="144">
        <v>3</v>
      </c>
      <c r="R32" s="144">
        <v>5</v>
      </c>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395</v>
      </c>
      <c r="G43" s="72">
        <f t="shared" ref="G43:R43" si="17">G44</f>
        <v>0</v>
      </c>
      <c r="H43" s="72">
        <f t="shared" si="17"/>
        <v>0</v>
      </c>
      <c r="I43" s="72">
        <f t="shared" si="17"/>
        <v>50</v>
      </c>
      <c r="J43" s="72">
        <f t="shared" si="17"/>
        <v>0</v>
      </c>
      <c r="K43" s="72">
        <f t="shared" si="17"/>
        <v>50</v>
      </c>
      <c r="L43" s="72">
        <f t="shared" si="17"/>
        <v>50</v>
      </c>
      <c r="M43" s="72">
        <f t="shared" si="17"/>
        <v>50</v>
      </c>
      <c r="N43" s="73">
        <f t="shared" si="17"/>
        <v>50</v>
      </c>
      <c r="O43" s="72">
        <f t="shared" si="17"/>
        <v>50</v>
      </c>
      <c r="P43" s="72">
        <f t="shared" si="17"/>
        <v>45</v>
      </c>
      <c r="Q43" s="72">
        <f t="shared" si="17"/>
        <v>50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SUM(F46+F45)</f>
        <v>395</v>
      </c>
      <c r="G44" s="42">
        <f t="shared" ref="G44:R44" si="18">SUM(G45:G46)</f>
        <v>0</v>
      </c>
      <c r="H44" s="42">
        <f t="shared" si="18"/>
        <v>0</v>
      </c>
      <c r="I44" s="42">
        <f t="shared" si="18"/>
        <v>50</v>
      </c>
      <c r="J44" s="42">
        <f t="shared" si="18"/>
        <v>0</v>
      </c>
      <c r="K44" s="42">
        <f t="shared" si="18"/>
        <v>50</v>
      </c>
      <c r="L44" s="42">
        <f t="shared" si="18"/>
        <v>50</v>
      </c>
      <c r="M44" s="42">
        <f t="shared" si="18"/>
        <v>50</v>
      </c>
      <c r="N44" s="42">
        <f t="shared" si="18"/>
        <v>50</v>
      </c>
      <c r="O44" s="42">
        <f t="shared" si="18"/>
        <v>50</v>
      </c>
      <c r="P44" s="42">
        <f t="shared" si="18"/>
        <v>45</v>
      </c>
      <c r="Q44" s="42">
        <f t="shared" si="18"/>
        <v>50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57">
        <v>0</v>
      </c>
      <c r="H45" s="57">
        <v>0</v>
      </c>
      <c r="I45" s="57">
        <v>0</v>
      </c>
      <c r="J45" s="57">
        <v>0</v>
      </c>
      <c r="K45" s="57">
        <v>0</v>
      </c>
      <c r="L45" s="57">
        <v>0</v>
      </c>
      <c r="M45" s="57">
        <v>0</v>
      </c>
      <c r="N45" s="57">
        <v>0</v>
      </c>
      <c r="O45" s="57">
        <v>0</v>
      </c>
      <c r="P45" s="57">
        <v>0</v>
      </c>
      <c r="Q45" s="57">
        <v>0</v>
      </c>
      <c r="R45" s="57">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395</v>
      </c>
      <c r="G46" s="45">
        <v>0</v>
      </c>
      <c r="H46" s="45">
        <v>0</v>
      </c>
      <c r="I46" s="45">
        <v>50</v>
      </c>
      <c r="J46" s="45">
        <v>0</v>
      </c>
      <c r="K46" s="45">
        <v>50</v>
      </c>
      <c r="L46" s="45">
        <v>50</v>
      </c>
      <c r="M46" s="45">
        <v>50</v>
      </c>
      <c r="N46" s="45">
        <v>50</v>
      </c>
      <c r="O46" s="45">
        <v>50</v>
      </c>
      <c r="P46" s="45">
        <v>45</v>
      </c>
      <c r="Q46" s="45">
        <v>50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136</v>
      </c>
      <c r="F59" s="60" t="s">
        <v>137</v>
      </c>
      <c r="L59" s="62"/>
    </row>
    <row r="60" spans="1:32" x14ac:dyDescent="0.25">
      <c r="E60" s="59" t="s">
        <v>120</v>
      </c>
      <c r="F60" s="60" t="s">
        <v>138</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47" right="0.28000000000000003" top="0.74803149606299213" bottom="0.32" header="0.31496062992125984" footer="0.31496062992125984"/>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29" customWidth="1"/>
    <col min="8" max="13" width="9" style="60" customWidth="1"/>
    <col min="14" max="14" width="9" style="109" customWidth="1"/>
    <col min="15" max="18" width="9"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139</v>
      </c>
      <c r="F3" s="204"/>
      <c r="G3" s="204"/>
      <c r="H3" s="204"/>
      <c r="I3" s="204"/>
      <c r="J3" s="204"/>
      <c r="K3" s="204"/>
      <c r="L3" s="204"/>
      <c r="M3" s="204"/>
      <c r="N3" s="204"/>
      <c r="O3" s="204"/>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v>3225</v>
      </c>
      <c r="G10" s="70">
        <f>G11+G25+G54</f>
        <v>12</v>
      </c>
      <c r="H10" s="70">
        <v>36</v>
      </c>
      <c r="I10" s="70">
        <v>65</v>
      </c>
      <c r="J10" s="70">
        <v>134</v>
      </c>
      <c r="K10" s="70">
        <v>208</v>
      </c>
      <c r="L10" s="70">
        <v>342</v>
      </c>
      <c r="M10" s="70">
        <v>392</v>
      </c>
      <c r="N10" s="71">
        <v>338</v>
      </c>
      <c r="O10" s="70">
        <v>809</v>
      </c>
      <c r="P10" s="70">
        <v>488</v>
      </c>
      <c r="Q10" s="70">
        <v>150</v>
      </c>
      <c r="R10" s="70">
        <v>251</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2960</v>
      </c>
      <c r="G11" s="70">
        <v>12</v>
      </c>
      <c r="H11" s="70">
        <v>36</v>
      </c>
      <c r="I11" s="70">
        <v>65</v>
      </c>
      <c r="J11" s="70">
        <v>134</v>
      </c>
      <c r="K11" s="70">
        <v>164</v>
      </c>
      <c r="L11" s="70">
        <v>281</v>
      </c>
      <c r="M11" s="70">
        <v>322</v>
      </c>
      <c r="N11" s="70">
        <v>293</v>
      </c>
      <c r="O11" s="70">
        <v>764</v>
      </c>
      <c r="P11" s="70">
        <v>488</v>
      </c>
      <c r="Q11" s="70">
        <v>150</v>
      </c>
      <c r="R11" s="70">
        <v>251</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500</v>
      </c>
      <c r="G12" s="72">
        <f t="shared" ref="G12:R12" si="0">G13</f>
        <v>0</v>
      </c>
      <c r="H12" s="72">
        <f t="shared" si="0"/>
        <v>0</v>
      </c>
      <c r="I12" s="72">
        <f t="shared" si="0"/>
        <v>34</v>
      </c>
      <c r="J12" s="72">
        <f t="shared" si="0"/>
        <v>16</v>
      </c>
      <c r="K12" s="72">
        <f t="shared" si="0"/>
        <v>41</v>
      </c>
      <c r="L12" s="72">
        <f t="shared" si="0"/>
        <v>59</v>
      </c>
      <c r="M12" s="72">
        <f t="shared" si="0"/>
        <v>18</v>
      </c>
      <c r="N12" s="72">
        <f t="shared" si="0"/>
        <v>46</v>
      </c>
      <c r="O12" s="72">
        <f t="shared" si="0"/>
        <v>104</v>
      </c>
      <c r="P12" s="72">
        <f t="shared" si="0"/>
        <v>6</v>
      </c>
      <c r="Q12" s="72">
        <f t="shared" si="0"/>
        <v>4</v>
      </c>
      <c r="R12" s="72">
        <f t="shared" si="0"/>
        <v>172</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SUM(F14)</f>
        <v>500</v>
      </c>
      <c r="G13" s="42">
        <f t="shared" ref="G13:R13" si="1">SUM(G14:G14)</f>
        <v>0</v>
      </c>
      <c r="H13" s="42">
        <f t="shared" si="1"/>
        <v>0</v>
      </c>
      <c r="I13" s="42">
        <f t="shared" si="1"/>
        <v>34</v>
      </c>
      <c r="J13" s="42">
        <f t="shared" si="1"/>
        <v>16</v>
      </c>
      <c r="K13" s="42">
        <f t="shared" si="1"/>
        <v>41</v>
      </c>
      <c r="L13" s="42">
        <f t="shared" si="1"/>
        <v>59</v>
      </c>
      <c r="M13" s="42">
        <f t="shared" si="1"/>
        <v>18</v>
      </c>
      <c r="N13" s="42">
        <f t="shared" si="1"/>
        <v>46</v>
      </c>
      <c r="O13" s="42">
        <f t="shared" si="1"/>
        <v>104</v>
      </c>
      <c r="P13" s="42">
        <f t="shared" si="1"/>
        <v>6</v>
      </c>
      <c r="Q13" s="42">
        <f t="shared" si="1"/>
        <v>4</v>
      </c>
      <c r="R13" s="42">
        <f t="shared" si="1"/>
        <v>172</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500</v>
      </c>
      <c r="G14" s="45">
        <v>0</v>
      </c>
      <c r="H14" s="45">
        <v>0</v>
      </c>
      <c r="I14" s="45">
        <v>34</v>
      </c>
      <c r="J14" s="45">
        <v>16</v>
      </c>
      <c r="K14" s="45">
        <v>41</v>
      </c>
      <c r="L14" s="45">
        <v>59</v>
      </c>
      <c r="M14" s="45">
        <v>18</v>
      </c>
      <c r="N14" s="45">
        <v>46</v>
      </c>
      <c r="O14" s="45">
        <v>104</v>
      </c>
      <c r="P14" s="45">
        <v>6</v>
      </c>
      <c r="Q14" s="45">
        <v>4</v>
      </c>
      <c r="R14" s="45">
        <v>172</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2460</v>
      </c>
      <c r="G15" s="72">
        <f>G16+G18+G20</f>
        <v>12</v>
      </c>
      <c r="H15" s="72">
        <f t="shared" ref="H15:R15" si="2">H16+H18+H20</f>
        <v>72</v>
      </c>
      <c r="I15" s="72">
        <f t="shared" si="2"/>
        <v>62</v>
      </c>
      <c r="J15" s="72">
        <f t="shared" si="2"/>
        <v>236</v>
      </c>
      <c r="K15" s="72">
        <f t="shared" si="2"/>
        <v>246</v>
      </c>
      <c r="L15" s="72">
        <f t="shared" si="2"/>
        <v>426</v>
      </c>
      <c r="M15" s="72">
        <f t="shared" si="2"/>
        <v>591</v>
      </c>
      <c r="N15" s="72">
        <f t="shared" si="2"/>
        <v>471</v>
      </c>
      <c r="O15" s="72">
        <f t="shared" si="2"/>
        <v>1316</v>
      </c>
      <c r="P15" s="72">
        <f t="shared" si="2"/>
        <v>961</v>
      </c>
      <c r="Q15" s="72">
        <f t="shared" si="2"/>
        <v>291</v>
      </c>
      <c r="R15" s="72">
        <f t="shared" si="2"/>
        <v>157</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67</v>
      </c>
      <c r="G16" s="42">
        <v>0</v>
      </c>
      <c r="H16" s="42">
        <v>36</v>
      </c>
      <c r="I16" s="42">
        <v>31</v>
      </c>
      <c r="J16" s="42">
        <v>118</v>
      </c>
      <c r="K16" s="42">
        <v>123</v>
      </c>
      <c r="L16" s="42">
        <v>222</v>
      </c>
      <c r="M16" s="42">
        <v>304</v>
      </c>
      <c r="N16" s="48">
        <v>247</v>
      </c>
      <c r="O16" s="42">
        <v>660</v>
      </c>
      <c r="P16" s="42">
        <v>482</v>
      </c>
      <c r="Q16" s="42">
        <v>146</v>
      </c>
      <c r="R16" s="42">
        <v>79</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67</v>
      </c>
      <c r="G17" s="45">
        <v>0</v>
      </c>
      <c r="H17" s="45">
        <v>0</v>
      </c>
      <c r="I17" s="45">
        <v>0</v>
      </c>
      <c r="J17" s="45">
        <v>0</v>
      </c>
      <c r="K17" s="45">
        <v>0</v>
      </c>
      <c r="L17" s="45">
        <v>18</v>
      </c>
      <c r="M17" s="45">
        <v>17</v>
      </c>
      <c r="N17" s="45">
        <v>23</v>
      </c>
      <c r="O17" s="45">
        <v>4</v>
      </c>
      <c r="P17" s="45">
        <v>3</v>
      </c>
      <c r="Q17" s="45">
        <v>1</v>
      </c>
      <c r="R17" s="45">
        <v>1</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527</v>
      </c>
      <c r="G18" s="42">
        <f>G19</f>
        <v>0</v>
      </c>
      <c r="H18" s="42">
        <f t="shared" ref="H18:R18" si="3">H19</f>
        <v>0</v>
      </c>
      <c r="I18" s="42">
        <f t="shared" si="3"/>
        <v>0</v>
      </c>
      <c r="J18" s="42">
        <f t="shared" si="3"/>
        <v>0</v>
      </c>
      <c r="K18" s="42">
        <f t="shared" si="3"/>
        <v>0</v>
      </c>
      <c r="L18" s="42">
        <f t="shared" si="3"/>
        <v>89</v>
      </c>
      <c r="M18" s="42">
        <f t="shared" si="3"/>
        <v>77</v>
      </c>
      <c r="N18" s="42">
        <f t="shared" si="3"/>
        <v>119</v>
      </c>
      <c r="O18" s="42">
        <f t="shared" si="3"/>
        <v>117</v>
      </c>
      <c r="P18" s="42">
        <f t="shared" si="3"/>
        <v>91</v>
      </c>
      <c r="Q18" s="42">
        <f t="shared" si="3"/>
        <v>34</v>
      </c>
      <c r="R18" s="42">
        <f t="shared" si="3"/>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527</v>
      </c>
      <c r="G19" s="45">
        <v>0</v>
      </c>
      <c r="H19" s="45">
        <v>0</v>
      </c>
      <c r="I19" s="45">
        <v>0</v>
      </c>
      <c r="J19" s="45">
        <v>0</v>
      </c>
      <c r="K19" s="45">
        <v>0</v>
      </c>
      <c r="L19" s="45">
        <v>89</v>
      </c>
      <c r="M19" s="45">
        <v>77</v>
      </c>
      <c r="N19" s="45">
        <v>119</v>
      </c>
      <c r="O19" s="45">
        <v>117</v>
      </c>
      <c r="P19" s="45">
        <v>91</v>
      </c>
      <c r="Q19" s="45">
        <v>34</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1866</v>
      </c>
      <c r="G20" s="42">
        <f>G21+G22</f>
        <v>12</v>
      </c>
      <c r="H20" s="42">
        <f t="shared" ref="H20:R20" si="4">H21+H22</f>
        <v>36</v>
      </c>
      <c r="I20" s="42">
        <f t="shared" si="4"/>
        <v>31</v>
      </c>
      <c r="J20" s="42">
        <f t="shared" si="4"/>
        <v>118</v>
      </c>
      <c r="K20" s="42">
        <f t="shared" si="4"/>
        <v>123</v>
      </c>
      <c r="L20" s="42">
        <f t="shared" si="4"/>
        <v>115</v>
      </c>
      <c r="M20" s="42">
        <f t="shared" si="4"/>
        <v>210</v>
      </c>
      <c r="N20" s="42">
        <f t="shared" si="4"/>
        <v>105</v>
      </c>
      <c r="O20" s="42">
        <f t="shared" si="4"/>
        <v>539</v>
      </c>
      <c r="P20" s="42">
        <f t="shared" si="4"/>
        <v>388</v>
      </c>
      <c r="Q20" s="42">
        <f t="shared" si="4"/>
        <v>111</v>
      </c>
      <c r="R20" s="42">
        <f t="shared" si="4"/>
        <v>78</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492</v>
      </c>
      <c r="G21" s="45">
        <v>0</v>
      </c>
      <c r="H21" s="45">
        <v>0</v>
      </c>
      <c r="I21" s="45">
        <v>0</v>
      </c>
      <c r="J21" s="45">
        <v>0</v>
      </c>
      <c r="K21" s="45">
        <v>0</v>
      </c>
      <c r="L21" s="45">
        <v>0</v>
      </c>
      <c r="M21" s="45">
        <v>0</v>
      </c>
      <c r="N21" s="45">
        <v>0</v>
      </c>
      <c r="O21" s="45">
        <v>264</v>
      </c>
      <c r="P21" s="45">
        <v>228</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1374</v>
      </c>
      <c r="G22" s="45">
        <v>12</v>
      </c>
      <c r="H22" s="45">
        <v>36</v>
      </c>
      <c r="I22" s="45">
        <v>31</v>
      </c>
      <c r="J22" s="45">
        <v>118</v>
      </c>
      <c r="K22" s="45">
        <v>123</v>
      </c>
      <c r="L22" s="45">
        <v>115</v>
      </c>
      <c r="M22" s="45">
        <v>210</v>
      </c>
      <c r="N22" s="45">
        <v>105</v>
      </c>
      <c r="O22" s="45">
        <v>275</v>
      </c>
      <c r="P22" s="45">
        <v>160</v>
      </c>
      <c r="Q22" s="45">
        <v>111</v>
      </c>
      <c r="R22" s="45">
        <v>78</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F24</f>
        <v>0</v>
      </c>
      <c r="G23" s="42">
        <f>G24</f>
        <v>0</v>
      </c>
      <c r="H23" s="42">
        <f t="shared" ref="H23:R23" si="5">H24</f>
        <v>0</v>
      </c>
      <c r="I23" s="42">
        <f t="shared" si="5"/>
        <v>0</v>
      </c>
      <c r="J23" s="42">
        <f t="shared" si="5"/>
        <v>0</v>
      </c>
      <c r="K23" s="42">
        <f t="shared" si="5"/>
        <v>0</v>
      </c>
      <c r="L23" s="42">
        <f t="shared" si="5"/>
        <v>0</v>
      </c>
      <c r="M23" s="42">
        <f t="shared" si="5"/>
        <v>0</v>
      </c>
      <c r="N23" s="42">
        <f t="shared" si="5"/>
        <v>0</v>
      </c>
      <c r="O23" s="42">
        <f t="shared" si="5"/>
        <v>0</v>
      </c>
      <c r="P23" s="42">
        <f t="shared" si="5"/>
        <v>0</v>
      </c>
      <c r="Q23" s="42">
        <f t="shared" si="5"/>
        <v>0</v>
      </c>
      <c r="R23" s="42">
        <f t="shared" si="5"/>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v>265</v>
      </c>
      <c r="G25" s="28">
        <f>G26+G37+G40+G43+G47</f>
        <v>0</v>
      </c>
      <c r="H25" s="28">
        <f>H26+H37+H40+H43+H47</f>
        <v>0</v>
      </c>
      <c r="I25" s="28">
        <f>I26+I37+I40+I43+I47</f>
        <v>0</v>
      </c>
      <c r="J25" s="28">
        <f>J26+J37+J40+J43+J47</f>
        <v>0</v>
      </c>
      <c r="K25" s="28">
        <v>44</v>
      </c>
      <c r="L25" s="28">
        <v>61</v>
      </c>
      <c r="M25" s="28">
        <v>70</v>
      </c>
      <c r="N25" s="28">
        <v>45</v>
      </c>
      <c r="O25" s="28">
        <v>45</v>
      </c>
      <c r="P25" s="28">
        <v>0</v>
      </c>
      <c r="Q25" s="28">
        <v>0</v>
      </c>
      <c r="R25" s="2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c r="G26" s="38">
        <f>G27+G29+G31+G33</f>
        <v>0</v>
      </c>
      <c r="H26" s="38">
        <f>H27+H29+H31+H33</f>
        <v>0</v>
      </c>
      <c r="I26" s="38">
        <f>I27+I29+I31+I33</f>
        <v>0</v>
      </c>
      <c r="J26" s="38">
        <f>J27+J29+J31+J33</f>
        <v>0</v>
      </c>
      <c r="K26" s="38"/>
      <c r="L26" s="38"/>
      <c r="M26" s="38"/>
      <c r="N26" s="38"/>
      <c r="O26" s="38"/>
      <c r="P26" s="38"/>
      <c r="Q26" s="38"/>
      <c r="R26" s="38"/>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1">
        <f t="shared" ref="G27:R27" si="6">G28</f>
        <v>0</v>
      </c>
      <c r="H27" s="41">
        <f t="shared" si="6"/>
        <v>0</v>
      </c>
      <c r="I27" s="41">
        <f t="shared" si="6"/>
        <v>0</v>
      </c>
      <c r="J27" s="41">
        <f t="shared" si="6"/>
        <v>0</v>
      </c>
      <c r="K27" s="41">
        <f t="shared" si="6"/>
        <v>0</v>
      </c>
      <c r="L27" s="41">
        <f t="shared" si="6"/>
        <v>0</v>
      </c>
      <c r="M27" s="41">
        <f t="shared" si="6"/>
        <v>0</v>
      </c>
      <c r="N27" s="41">
        <f t="shared" si="6"/>
        <v>0</v>
      </c>
      <c r="O27" s="41">
        <f t="shared" si="6"/>
        <v>0</v>
      </c>
      <c r="P27" s="41">
        <f t="shared" si="6"/>
        <v>0</v>
      </c>
      <c r="Q27" s="41">
        <f t="shared" si="6"/>
        <v>0</v>
      </c>
      <c r="R27" s="41">
        <f t="shared" si="6"/>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1">
        <f t="shared" ref="G29:R29" si="7">G30</f>
        <v>0</v>
      </c>
      <c r="H29" s="41">
        <f t="shared" si="7"/>
        <v>0</v>
      </c>
      <c r="I29" s="41">
        <f t="shared" si="7"/>
        <v>0</v>
      </c>
      <c r="J29" s="41">
        <f t="shared" si="7"/>
        <v>0</v>
      </c>
      <c r="K29" s="41">
        <f t="shared" si="7"/>
        <v>0</v>
      </c>
      <c r="L29" s="41">
        <f t="shared" si="7"/>
        <v>0</v>
      </c>
      <c r="M29" s="41">
        <f t="shared" si="7"/>
        <v>0</v>
      </c>
      <c r="N29" s="122">
        <f t="shared" si="7"/>
        <v>0</v>
      </c>
      <c r="O29" s="41">
        <f t="shared" si="7"/>
        <v>0</v>
      </c>
      <c r="P29" s="41">
        <f t="shared" si="7"/>
        <v>0</v>
      </c>
      <c r="Q29" s="41">
        <f t="shared" si="7"/>
        <v>0</v>
      </c>
      <c r="R29" s="41">
        <f t="shared" si="7"/>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1">
        <f t="shared" ref="G31:R31" si="8">G32</f>
        <v>0</v>
      </c>
      <c r="H31" s="41">
        <f t="shared" si="8"/>
        <v>0</v>
      </c>
      <c r="I31" s="41">
        <f t="shared" si="8"/>
        <v>0</v>
      </c>
      <c r="J31" s="41">
        <f t="shared" si="8"/>
        <v>0</v>
      </c>
      <c r="K31" s="41">
        <f t="shared" si="8"/>
        <v>0</v>
      </c>
      <c r="L31" s="41">
        <f t="shared" si="8"/>
        <v>0</v>
      </c>
      <c r="M31" s="41">
        <f t="shared" si="8"/>
        <v>0</v>
      </c>
      <c r="N31" s="41">
        <f t="shared" si="8"/>
        <v>0</v>
      </c>
      <c r="O31" s="41">
        <f t="shared" si="8"/>
        <v>0</v>
      </c>
      <c r="P31" s="41">
        <f t="shared" si="8"/>
        <v>0</v>
      </c>
      <c r="Q31" s="41">
        <f t="shared" si="8"/>
        <v>0</v>
      </c>
      <c r="R31" s="41">
        <f t="shared" si="8"/>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9">SUM(F34:F36)</f>
        <v>0</v>
      </c>
      <c r="G33" s="41">
        <f t="shared" si="9"/>
        <v>0</v>
      </c>
      <c r="H33" s="41">
        <f t="shared" si="9"/>
        <v>0</v>
      </c>
      <c r="I33" s="41">
        <f t="shared" si="9"/>
        <v>0</v>
      </c>
      <c r="J33" s="41">
        <f t="shared" si="9"/>
        <v>0</v>
      </c>
      <c r="K33" s="41">
        <f t="shared" si="9"/>
        <v>0</v>
      </c>
      <c r="L33" s="41">
        <f t="shared" si="9"/>
        <v>0</v>
      </c>
      <c r="M33" s="41">
        <f t="shared" si="9"/>
        <v>0</v>
      </c>
      <c r="N33" s="122">
        <f t="shared" si="9"/>
        <v>0</v>
      </c>
      <c r="O33" s="41">
        <f t="shared" si="9"/>
        <v>0</v>
      </c>
      <c r="P33" s="41">
        <f t="shared" si="9"/>
        <v>0</v>
      </c>
      <c r="Q33" s="41">
        <f t="shared" si="9"/>
        <v>0</v>
      </c>
      <c r="R33" s="41">
        <f t="shared" si="9"/>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38">
        <f t="shared" ref="G37:R38" si="10">G38</f>
        <v>0</v>
      </c>
      <c r="H37" s="38">
        <f t="shared" si="10"/>
        <v>0</v>
      </c>
      <c r="I37" s="38">
        <f t="shared" si="10"/>
        <v>0</v>
      </c>
      <c r="J37" s="38">
        <f t="shared" si="10"/>
        <v>0</v>
      </c>
      <c r="K37" s="38">
        <f t="shared" si="10"/>
        <v>0</v>
      </c>
      <c r="L37" s="38">
        <f t="shared" si="10"/>
        <v>0</v>
      </c>
      <c r="M37" s="38">
        <f t="shared" si="10"/>
        <v>0</v>
      </c>
      <c r="N37" s="119">
        <f t="shared" si="10"/>
        <v>0</v>
      </c>
      <c r="O37" s="38">
        <f t="shared" si="10"/>
        <v>0</v>
      </c>
      <c r="P37" s="38">
        <f t="shared" si="10"/>
        <v>0</v>
      </c>
      <c r="Q37" s="38">
        <f t="shared" si="10"/>
        <v>0</v>
      </c>
      <c r="R37" s="38">
        <f t="shared" si="10"/>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1">
        <f t="shared" si="10"/>
        <v>0</v>
      </c>
      <c r="H38" s="41">
        <f t="shared" si="10"/>
        <v>0</v>
      </c>
      <c r="I38" s="41">
        <f t="shared" si="10"/>
        <v>0</v>
      </c>
      <c r="J38" s="41">
        <f t="shared" si="10"/>
        <v>0</v>
      </c>
      <c r="K38" s="41">
        <f t="shared" si="10"/>
        <v>0</v>
      </c>
      <c r="L38" s="41">
        <f t="shared" si="10"/>
        <v>0</v>
      </c>
      <c r="M38" s="41">
        <f t="shared" si="10"/>
        <v>0</v>
      </c>
      <c r="N38" s="122">
        <f t="shared" si="10"/>
        <v>0</v>
      </c>
      <c r="O38" s="41">
        <f t="shared" si="10"/>
        <v>0</v>
      </c>
      <c r="P38" s="41">
        <f t="shared" si="10"/>
        <v>0</v>
      </c>
      <c r="Q38" s="41">
        <f t="shared" si="10"/>
        <v>0</v>
      </c>
      <c r="R38" s="41">
        <f t="shared" si="10"/>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38">
        <f t="shared" ref="G40:R41" si="11">G41</f>
        <v>0</v>
      </c>
      <c r="H40" s="38">
        <f t="shared" si="11"/>
        <v>0</v>
      </c>
      <c r="I40" s="38">
        <f t="shared" si="11"/>
        <v>0</v>
      </c>
      <c r="J40" s="38">
        <f t="shared" si="11"/>
        <v>0</v>
      </c>
      <c r="K40" s="38">
        <f t="shared" si="11"/>
        <v>0</v>
      </c>
      <c r="L40" s="38">
        <f t="shared" si="11"/>
        <v>0</v>
      </c>
      <c r="M40" s="38">
        <f t="shared" si="11"/>
        <v>0</v>
      </c>
      <c r="N40" s="119">
        <f t="shared" si="11"/>
        <v>0</v>
      </c>
      <c r="O40" s="38">
        <f t="shared" si="11"/>
        <v>0</v>
      </c>
      <c r="P40" s="38">
        <f t="shared" si="11"/>
        <v>0</v>
      </c>
      <c r="Q40" s="38">
        <f t="shared" si="11"/>
        <v>0</v>
      </c>
      <c r="R40" s="38">
        <f t="shared" si="11"/>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1"/>
        <v>0</v>
      </c>
      <c r="H41" s="41">
        <f t="shared" si="11"/>
        <v>0</v>
      </c>
      <c r="I41" s="41">
        <f t="shared" si="11"/>
        <v>0</v>
      </c>
      <c r="J41" s="41">
        <f t="shared" si="11"/>
        <v>0</v>
      </c>
      <c r="K41" s="41">
        <f t="shared" si="11"/>
        <v>0</v>
      </c>
      <c r="L41" s="41">
        <f t="shared" si="11"/>
        <v>0</v>
      </c>
      <c r="M41" s="41">
        <f t="shared" si="11"/>
        <v>0</v>
      </c>
      <c r="N41" s="122">
        <f t="shared" si="11"/>
        <v>0</v>
      </c>
      <c r="O41" s="41">
        <f t="shared" si="11"/>
        <v>0</v>
      </c>
      <c r="P41" s="41">
        <f t="shared" si="11"/>
        <v>0</v>
      </c>
      <c r="Q41" s="41">
        <f t="shared" si="11"/>
        <v>0</v>
      </c>
      <c r="R41" s="41">
        <f t="shared" si="11"/>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265</v>
      </c>
      <c r="G43" s="38">
        <f t="shared" ref="G43:R43" si="12">G44</f>
        <v>0</v>
      </c>
      <c r="H43" s="38">
        <f t="shared" si="12"/>
        <v>0</v>
      </c>
      <c r="I43" s="38">
        <f t="shared" si="12"/>
        <v>0</v>
      </c>
      <c r="J43" s="38">
        <f t="shared" si="12"/>
        <v>0</v>
      </c>
      <c r="K43" s="38">
        <f t="shared" si="12"/>
        <v>44</v>
      </c>
      <c r="L43" s="38">
        <f t="shared" si="12"/>
        <v>61</v>
      </c>
      <c r="M43" s="38">
        <f t="shared" si="12"/>
        <v>70</v>
      </c>
      <c r="N43" s="38">
        <f t="shared" si="12"/>
        <v>45</v>
      </c>
      <c r="O43" s="38">
        <f t="shared" si="12"/>
        <v>45</v>
      </c>
      <c r="P43" s="38">
        <f t="shared" si="12"/>
        <v>0</v>
      </c>
      <c r="Q43" s="38">
        <f t="shared" si="12"/>
        <v>0</v>
      </c>
      <c r="R43" s="38">
        <f t="shared" si="12"/>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v>265</v>
      </c>
      <c r="G44" s="41">
        <f t="shared" ref="G44:R44" si="13">SUM(G45:G46)</f>
        <v>0</v>
      </c>
      <c r="H44" s="41">
        <f t="shared" si="13"/>
        <v>0</v>
      </c>
      <c r="I44" s="41">
        <f t="shared" si="13"/>
        <v>0</v>
      </c>
      <c r="J44" s="41">
        <f t="shared" si="13"/>
        <v>0</v>
      </c>
      <c r="K44" s="41">
        <f t="shared" si="13"/>
        <v>44</v>
      </c>
      <c r="L44" s="41">
        <f t="shared" si="13"/>
        <v>61</v>
      </c>
      <c r="M44" s="41">
        <f t="shared" si="13"/>
        <v>70</v>
      </c>
      <c r="N44" s="41">
        <f t="shared" si="13"/>
        <v>45</v>
      </c>
      <c r="O44" s="41">
        <f t="shared" si="13"/>
        <v>45</v>
      </c>
      <c r="P44" s="41">
        <f t="shared" si="13"/>
        <v>0</v>
      </c>
      <c r="Q44" s="41">
        <f t="shared" si="13"/>
        <v>0</v>
      </c>
      <c r="R44" s="41">
        <f t="shared" si="13"/>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4">
        <v>0</v>
      </c>
      <c r="H45" s="44">
        <v>0</v>
      </c>
      <c r="I45" s="44">
        <v>0</v>
      </c>
      <c r="J45" s="44">
        <v>0</v>
      </c>
      <c r="K45" s="44">
        <v>0</v>
      </c>
      <c r="L45" s="44">
        <v>0</v>
      </c>
      <c r="M45" s="44">
        <v>0</v>
      </c>
      <c r="N45" s="44">
        <v>0</v>
      </c>
      <c r="O45" s="44">
        <v>0</v>
      </c>
      <c r="P45" s="44">
        <v>0</v>
      </c>
      <c r="Q45" s="44">
        <v>0</v>
      </c>
      <c r="R45" s="44">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265</v>
      </c>
      <c r="G46" s="148">
        <v>0</v>
      </c>
      <c r="H46" s="148">
        <v>0</v>
      </c>
      <c r="I46" s="148">
        <v>0</v>
      </c>
      <c r="J46" s="148">
        <v>0</v>
      </c>
      <c r="K46" s="148">
        <v>44</v>
      </c>
      <c r="L46" s="148">
        <v>61</v>
      </c>
      <c r="M46" s="148">
        <v>70</v>
      </c>
      <c r="N46" s="148">
        <v>45</v>
      </c>
      <c r="O46" s="148">
        <v>45</v>
      </c>
      <c r="P46" s="148">
        <v>0</v>
      </c>
      <c r="Q46" s="148">
        <v>0</v>
      </c>
      <c r="R46" s="148">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38">
        <f t="shared" ref="G47:R47" si="14">G48</f>
        <v>0</v>
      </c>
      <c r="H47" s="38">
        <f t="shared" si="14"/>
        <v>0</v>
      </c>
      <c r="I47" s="38">
        <f t="shared" si="14"/>
        <v>0</v>
      </c>
      <c r="J47" s="38">
        <f t="shared" si="14"/>
        <v>0</v>
      </c>
      <c r="K47" s="38">
        <f t="shared" si="14"/>
        <v>0</v>
      </c>
      <c r="L47" s="38">
        <f t="shared" si="14"/>
        <v>0</v>
      </c>
      <c r="M47" s="38">
        <f t="shared" si="14"/>
        <v>0</v>
      </c>
      <c r="N47" s="119">
        <f t="shared" si="14"/>
        <v>0</v>
      </c>
      <c r="O47" s="38">
        <f t="shared" si="14"/>
        <v>0</v>
      </c>
      <c r="P47" s="38">
        <f>P48</f>
        <v>0</v>
      </c>
      <c r="Q47" s="38">
        <f t="shared" si="14"/>
        <v>0</v>
      </c>
      <c r="R47" s="38">
        <f t="shared" si="14"/>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1">
        <f t="shared" ref="G48:L48" si="15">SUM(G51:G53)</f>
        <v>0</v>
      </c>
      <c r="H48" s="41">
        <f t="shared" si="15"/>
        <v>0</v>
      </c>
      <c r="I48" s="41">
        <f t="shared" si="15"/>
        <v>0</v>
      </c>
      <c r="J48" s="41">
        <f t="shared" si="15"/>
        <v>0</v>
      </c>
      <c r="K48" s="41">
        <f t="shared" si="15"/>
        <v>0</v>
      </c>
      <c r="L48" s="41">
        <f t="shared" si="15"/>
        <v>0</v>
      </c>
      <c r="M48" s="41">
        <f t="shared" ref="M48:R48" si="16">SUM(M50:M53)</f>
        <v>0</v>
      </c>
      <c r="N48" s="41">
        <f t="shared" si="16"/>
        <v>0</v>
      </c>
      <c r="O48" s="41">
        <f t="shared" si="16"/>
        <v>0</v>
      </c>
      <c r="P48" s="41">
        <f t="shared" si="16"/>
        <v>0</v>
      </c>
      <c r="Q48" s="41">
        <f t="shared" si="16"/>
        <v>0</v>
      </c>
      <c r="R48" s="41">
        <f t="shared" si="16"/>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28">
        <f t="shared" ref="G54:R55" si="17">G55</f>
        <v>0</v>
      </c>
      <c r="H54" s="28">
        <f t="shared" si="17"/>
        <v>0</v>
      </c>
      <c r="I54" s="28">
        <f t="shared" si="17"/>
        <v>0</v>
      </c>
      <c r="J54" s="28">
        <f t="shared" si="17"/>
        <v>0</v>
      </c>
      <c r="K54" s="28">
        <f t="shared" si="17"/>
        <v>0</v>
      </c>
      <c r="L54" s="28">
        <f t="shared" si="17"/>
        <v>0</v>
      </c>
      <c r="M54" s="28">
        <f t="shared" si="17"/>
        <v>0</v>
      </c>
      <c r="N54" s="28">
        <f t="shared" si="17"/>
        <v>0</v>
      </c>
      <c r="O54" s="28">
        <f t="shared" si="17"/>
        <v>0</v>
      </c>
      <c r="P54" s="28">
        <f t="shared" si="17"/>
        <v>0</v>
      </c>
      <c r="Q54" s="28">
        <f t="shared" si="17"/>
        <v>0</v>
      </c>
      <c r="R54" s="28">
        <f t="shared" si="17"/>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38">
        <f t="shared" si="17"/>
        <v>0</v>
      </c>
      <c r="H55" s="38">
        <f t="shared" si="17"/>
        <v>0</v>
      </c>
      <c r="I55" s="38">
        <f t="shared" si="17"/>
        <v>0</v>
      </c>
      <c r="J55" s="38">
        <f t="shared" si="17"/>
        <v>0</v>
      </c>
      <c r="K55" s="38">
        <f t="shared" si="17"/>
        <v>0</v>
      </c>
      <c r="L55" s="38">
        <f t="shared" si="17"/>
        <v>0</v>
      </c>
      <c r="M55" s="38">
        <f t="shared" si="17"/>
        <v>0</v>
      </c>
      <c r="N55" s="119">
        <f t="shared" si="17"/>
        <v>0</v>
      </c>
      <c r="O55" s="38">
        <f t="shared" si="17"/>
        <v>0</v>
      </c>
      <c r="P55" s="38">
        <f t="shared" si="17"/>
        <v>0</v>
      </c>
      <c r="Q55" s="38">
        <f t="shared" si="17"/>
        <v>0</v>
      </c>
      <c r="R55" s="38">
        <f t="shared" si="17"/>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18">SUM(F57:F57)</f>
        <v>0</v>
      </c>
      <c r="G56" s="41">
        <f t="shared" si="18"/>
        <v>0</v>
      </c>
      <c r="H56" s="41">
        <f t="shared" si="18"/>
        <v>0</v>
      </c>
      <c r="I56" s="41">
        <f t="shared" si="18"/>
        <v>0</v>
      </c>
      <c r="J56" s="41">
        <f t="shared" si="18"/>
        <v>0</v>
      </c>
      <c r="K56" s="41">
        <f t="shared" si="18"/>
        <v>0</v>
      </c>
      <c r="L56" s="41">
        <f t="shared" si="18"/>
        <v>0</v>
      </c>
      <c r="M56" s="41">
        <f t="shared" si="18"/>
        <v>0</v>
      </c>
      <c r="N56" s="122">
        <f t="shared" si="18"/>
        <v>0</v>
      </c>
      <c r="O56" s="41">
        <f t="shared" si="18"/>
        <v>0</v>
      </c>
      <c r="P56" s="41">
        <f t="shared" si="18"/>
        <v>0</v>
      </c>
      <c r="Q56" s="41">
        <f t="shared" si="18"/>
        <v>0</v>
      </c>
      <c r="R56" s="41">
        <f t="shared" si="18"/>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ht="24" customHeight="1" x14ac:dyDescent="0.25">
      <c r="E59" s="59" t="s">
        <v>141</v>
      </c>
      <c r="L59" s="64"/>
    </row>
    <row r="60" spans="1:32" x14ac:dyDescent="0.25">
      <c r="E60" s="63"/>
      <c r="S60" s="60"/>
    </row>
    <row r="61" spans="1:32" x14ac:dyDescent="0.25">
      <c r="E61" s="63" t="s">
        <v>142</v>
      </c>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O3"/>
    <mergeCell ref="A6:E6"/>
    <mergeCell ref="F6:F9"/>
    <mergeCell ref="G6:R8"/>
    <mergeCell ref="B7:E7"/>
    <mergeCell ref="C8:E8"/>
    <mergeCell ref="D9:E9"/>
  </mergeCells>
  <pageMargins left="0.15748031496062992" right="0.15748031496062992" top="0.39370078740157483" bottom="0.39370078740157483"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AF69"/>
  <sheetViews>
    <sheetView view="pageBreakPreview" zoomScaleSheetLayoutView="100" workbookViewId="0">
      <selection activeCell="F4" sqref="F4"/>
    </sheetView>
  </sheetViews>
  <sheetFormatPr defaultRowHeight="11.25" x14ac:dyDescent="0.25"/>
  <cols>
    <col min="1" max="1" width="2.140625" style="58" bestFit="1" customWidth="1"/>
    <col min="2" max="3" width="2" style="58" bestFit="1" customWidth="1"/>
    <col min="4" max="4" width="3" style="58" customWidth="1"/>
    <col min="5" max="5" width="35.7109375" style="59" customWidth="1"/>
    <col min="6" max="6" width="7.7109375" style="60" customWidth="1"/>
    <col min="7" max="7" width="7.42578125" style="29" customWidth="1"/>
    <col min="8" max="10" width="7.42578125" style="60" customWidth="1"/>
    <col min="11" max="11" width="7" style="60" customWidth="1"/>
    <col min="12" max="12" width="7.42578125" style="60" customWidth="1"/>
    <col min="13" max="13" width="9" style="60" customWidth="1"/>
    <col min="14" max="14" width="7.5703125" style="109" customWidth="1"/>
    <col min="15" max="15" width="6.85546875" style="60" customWidth="1"/>
    <col min="16" max="16" width="7.5703125" style="60" customWidth="1"/>
    <col min="17" max="17" width="8" style="60" customWidth="1"/>
    <col min="18" max="18" width="7.7109375" style="6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256" width="9.140625" style="2"/>
    <col min="257" max="257" width="2.140625" style="2" bestFit="1" customWidth="1"/>
    <col min="258" max="259" width="2" style="2" bestFit="1" customWidth="1"/>
    <col min="260" max="260" width="3" style="2" customWidth="1"/>
    <col min="261" max="261" width="24.42578125" style="2" customWidth="1"/>
    <col min="262" max="262" width="7.7109375" style="2" customWidth="1"/>
    <col min="263" max="266" width="7.42578125" style="2" customWidth="1"/>
    <col min="267" max="267" width="7" style="2" customWidth="1"/>
    <col min="268" max="268" width="7.42578125" style="2" customWidth="1"/>
    <col min="269" max="269" width="9" style="2" customWidth="1"/>
    <col min="270" max="270" width="7.5703125" style="2" customWidth="1"/>
    <col min="271" max="271" width="6.85546875" style="2" customWidth="1"/>
    <col min="272" max="272" width="7.5703125" style="2" customWidth="1"/>
    <col min="273" max="273" width="8" style="2" customWidth="1"/>
    <col min="274" max="274" width="7.7109375" style="2" customWidth="1"/>
    <col min="275" max="275" width="9.140625" style="2"/>
    <col min="276" max="276" width="11.5703125" style="2" customWidth="1"/>
    <col min="277" max="277" width="10.140625" style="2" customWidth="1"/>
    <col min="278" max="278" width="11" style="2" customWidth="1"/>
    <col min="279" max="279" width="10.42578125" style="2" customWidth="1"/>
    <col min="280" max="280" width="9.85546875" style="2" customWidth="1"/>
    <col min="281" max="281" width="10.28515625" style="2" customWidth="1"/>
    <col min="282" max="282" width="10.42578125" style="2" customWidth="1"/>
    <col min="283" max="283" width="10.28515625" style="2" customWidth="1"/>
    <col min="284" max="284" width="10.140625" style="2" customWidth="1"/>
    <col min="285" max="285" width="9.140625" style="2" customWidth="1"/>
    <col min="286" max="286" width="10.28515625" style="2" customWidth="1"/>
    <col min="287" max="512" width="9.140625" style="2"/>
    <col min="513" max="513" width="2.140625" style="2" bestFit="1" customWidth="1"/>
    <col min="514" max="515" width="2" style="2" bestFit="1" customWidth="1"/>
    <col min="516" max="516" width="3" style="2" customWidth="1"/>
    <col min="517" max="517" width="24.42578125" style="2" customWidth="1"/>
    <col min="518" max="518" width="7.7109375" style="2" customWidth="1"/>
    <col min="519" max="522" width="7.42578125" style="2" customWidth="1"/>
    <col min="523" max="523" width="7" style="2" customWidth="1"/>
    <col min="524" max="524" width="7.42578125" style="2" customWidth="1"/>
    <col min="525" max="525" width="9" style="2" customWidth="1"/>
    <col min="526" max="526" width="7.5703125" style="2" customWidth="1"/>
    <col min="527" max="527" width="6.85546875" style="2" customWidth="1"/>
    <col min="528" max="528" width="7.5703125" style="2" customWidth="1"/>
    <col min="529" max="529" width="8" style="2" customWidth="1"/>
    <col min="530" max="530" width="7.7109375" style="2" customWidth="1"/>
    <col min="531" max="531" width="9.140625" style="2"/>
    <col min="532" max="532" width="11.5703125" style="2" customWidth="1"/>
    <col min="533" max="533" width="10.140625" style="2" customWidth="1"/>
    <col min="534" max="534" width="11" style="2" customWidth="1"/>
    <col min="535" max="535" width="10.42578125" style="2" customWidth="1"/>
    <col min="536" max="536" width="9.85546875" style="2" customWidth="1"/>
    <col min="537" max="537" width="10.28515625" style="2" customWidth="1"/>
    <col min="538" max="538" width="10.42578125" style="2" customWidth="1"/>
    <col min="539" max="539" width="10.28515625" style="2" customWidth="1"/>
    <col min="540" max="540" width="10.140625" style="2" customWidth="1"/>
    <col min="541" max="541" width="9.140625" style="2" customWidth="1"/>
    <col min="542" max="542" width="10.28515625" style="2" customWidth="1"/>
    <col min="543" max="768" width="9.140625" style="2"/>
    <col min="769" max="769" width="2.140625" style="2" bestFit="1" customWidth="1"/>
    <col min="770" max="771" width="2" style="2" bestFit="1" customWidth="1"/>
    <col min="772" max="772" width="3" style="2" customWidth="1"/>
    <col min="773" max="773" width="24.42578125" style="2" customWidth="1"/>
    <col min="774" max="774" width="7.7109375" style="2" customWidth="1"/>
    <col min="775" max="778" width="7.42578125" style="2" customWidth="1"/>
    <col min="779" max="779" width="7" style="2" customWidth="1"/>
    <col min="780" max="780" width="7.42578125" style="2" customWidth="1"/>
    <col min="781" max="781" width="9" style="2" customWidth="1"/>
    <col min="782" max="782" width="7.5703125" style="2" customWidth="1"/>
    <col min="783" max="783" width="6.85546875" style="2" customWidth="1"/>
    <col min="784" max="784" width="7.5703125" style="2" customWidth="1"/>
    <col min="785" max="785" width="8" style="2" customWidth="1"/>
    <col min="786" max="786" width="7.7109375" style="2" customWidth="1"/>
    <col min="787" max="787" width="9.140625" style="2"/>
    <col min="788" max="788" width="11.5703125" style="2" customWidth="1"/>
    <col min="789" max="789" width="10.140625" style="2" customWidth="1"/>
    <col min="790" max="790" width="11" style="2" customWidth="1"/>
    <col min="791" max="791" width="10.42578125" style="2" customWidth="1"/>
    <col min="792" max="792" width="9.85546875" style="2" customWidth="1"/>
    <col min="793" max="793" width="10.28515625" style="2" customWidth="1"/>
    <col min="794" max="794" width="10.42578125" style="2" customWidth="1"/>
    <col min="795" max="795" width="10.28515625" style="2" customWidth="1"/>
    <col min="796" max="796" width="10.140625" style="2" customWidth="1"/>
    <col min="797" max="797" width="9.140625" style="2" customWidth="1"/>
    <col min="798" max="798" width="10.28515625" style="2" customWidth="1"/>
    <col min="799" max="1024" width="9.140625" style="2"/>
    <col min="1025" max="1025" width="2.140625" style="2" bestFit="1" customWidth="1"/>
    <col min="1026" max="1027" width="2" style="2" bestFit="1" customWidth="1"/>
    <col min="1028" max="1028" width="3" style="2" customWidth="1"/>
    <col min="1029" max="1029" width="24.42578125" style="2" customWidth="1"/>
    <col min="1030" max="1030" width="7.7109375" style="2" customWidth="1"/>
    <col min="1031" max="1034" width="7.42578125" style="2" customWidth="1"/>
    <col min="1035" max="1035" width="7" style="2" customWidth="1"/>
    <col min="1036" max="1036" width="7.42578125" style="2" customWidth="1"/>
    <col min="1037" max="1037" width="9" style="2" customWidth="1"/>
    <col min="1038" max="1038" width="7.5703125" style="2" customWidth="1"/>
    <col min="1039" max="1039" width="6.85546875" style="2" customWidth="1"/>
    <col min="1040" max="1040" width="7.5703125" style="2" customWidth="1"/>
    <col min="1041" max="1041" width="8" style="2" customWidth="1"/>
    <col min="1042" max="1042" width="7.7109375" style="2" customWidth="1"/>
    <col min="1043" max="1043" width="9.140625" style="2"/>
    <col min="1044" max="1044" width="11.5703125" style="2" customWidth="1"/>
    <col min="1045" max="1045" width="10.140625" style="2" customWidth="1"/>
    <col min="1046" max="1046" width="11" style="2" customWidth="1"/>
    <col min="1047" max="1047" width="10.42578125" style="2" customWidth="1"/>
    <col min="1048" max="1048" width="9.85546875" style="2" customWidth="1"/>
    <col min="1049" max="1049" width="10.28515625" style="2" customWidth="1"/>
    <col min="1050" max="1050" width="10.42578125" style="2" customWidth="1"/>
    <col min="1051" max="1051" width="10.28515625" style="2" customWidth="1"/>
    <col min="1052" max="1052" width="10.140625" style="2" customWidth="1"/>
    <col min="1053" max="1053" width="9.140625" style="2" customWidth="1"/>
    <col min="1054" max="1054" width="10.28515625" style="2" customWidth="1"/>
    <col min="1055" max="1280" width="9.140625" style="2"/>
    <col min="1281" max="1281" width="2.140625" style="2" bestFit="1" customWidth="1"/>
    <col min="1282" max="1283" width="2" style="2" bestFit="1" customWidth="1"/>
    <col min="1284" max="1284" width="3" style="2" customWidth="1"/>
    <col min="1285" max="1285" width="24.42578125" style="2" customWidth="1"/>
    <col min="1286" max="1286" width="7.7109375" style="2" customWidth="1"/>
    <col min="1287" max="1290" width="7.42578125" style="2" customWidth="1"/>
    <col min="1291" max="1291" width="7" style="2" customWidth="1"/>
    <col min="1292" max="1292" width="7.42578125" style="2" customWidth="1"/>
    <col min="1293" max="1293" width="9" style="2" customWidth="1"/>
    <col min="1294" max="1294" width="7.5703125" style="2" customWidth="1"/>
    <col min="1295" max="1295" width="6.85546875" style="2" customWidth="1"/>
    <col min="1296" max="1296" width="7.5703125" style="2" customWidth="1"/>
    <col min="1297" max="1297" width="8" style="2" customWidth="1"/>
    <col min="1298" max="1298" width="7.7109375" style="2" customWidth="1"/>
    <col min="1299" max="1299" width="9.140625" style="2"/>
    <col min="1300" max="1300" width="11.5703125" style="2" customWidth="1"/>
    <col min="1301" max="1301" width="10.140625" style="2" customWidth="1"/>
    <col min="1302" max="1302" width="11" style="2" customWidth="1"/>
    <col min="1303" max="1303" width="10.42578125" style="2" customWidth="1"/>
    <col min="1304" max="1304" width="9.85546875" style="2" customWidth="1"/>
    <col min="1305" max="1305" width="10.28515625" style="2" customWidth="1"/>
    <col min="1306" max="1306" width="10.42578125" style="2" customWidth="1"/>
    <col min="1307" max="1307" width="10.28515625" style="2" customWidth="1"/>
    <col min="1308" max="1308" width="10.140625" style="2" customWidth="1"/>
    <col min="1309" max="1309" width="9.140625" style="2" customWidth="1"/>
    <col min="1310" max="1310" width="10.28515625" style="2" customWidth="1"/>
    <col min="1311" max="1536" width="9.140625" style="2"/>
    <col min="1537" max="1537" width="2.140625" style="2" bestFit="1" customWidth="1"/>
    <col min="1538" max="1539" width="2" style="2" bestFit="1" customWidth="1"/>
    <col min="1540" max="1540" width="3" style="2" customWidth="1"/>
    <col min="1541" max="1541" width="24.42578125" style="2" customWidth="1"/>
    <col min="1542" max="1542" width="7.7109375" style="2" customWidth="1"/>
    <col min="1543" max="1546" width="7.42578125" style="2" customWidth="1"/>
    <col min="1547" max="1547" width="7" style="2" customWidth="1"/>
    <col min="1548" max="1548" width="7.42578125" style="2" customWidth="1"/>
    <col min="1549" max="1549" width="9" style="2" customWidth="1"/>
    <col min="1550" max="1550" width="7.5703125" style="2" customWidth="1"/>
    <col min="1551" max="1551" width="6.85546875" style="2" customWidth="1"/>
    <col min="1552" max="1552" width="7.5703125" style="2" customWidth="1"/>
    <col min="1553" max="1553" width="8" style="2" customWidth="1"/>
    <col min="1554" max="1554" width="7.7109375" style="2" customWidth="1"/>
    <col min="1555" max="1555" width="9.140625" style="2"/>
    <col min="1556" max="1556" width="11.5703125" style="2" customWidth="1"/>
    <col min="1557" max="1557" width="10.140625" style="2" customWidth="1"/>
    <col min="1558" max="1558" width="11" style="2" customWidth="1"/>
    <col min="1559" max="1559" width="10.42578125" style="2" customWidth="1"/>
    <col min="1560" max="1560" width="9.85546875" style="2" customWidth="1"/>
    <col min="1561" max="1561" width="10.28515625" style="2" customWidth="1"/>
    <col min="1562" max="1562" width="10.42578125" style="2" customWidth="1"/>
    <col min="1563" max="1563" width="10.28515625" style="2" customWidth="1"/>
    <col min="1564" max="1564" width="10.140625" style="2" customWidth="1"/>
    <col min="1565" max="1565" width="9.140625" style="2" customWidth="1"/>
    <col min="1566" max="1566" width="10.28515625" style="2" customWidth="1"/>
    <col min="1567" max="1792" width="9.140625" style="2"/>
    <col min="1793" max="1793" width="2.140625" style="2" bestFit="1" customWidth="1"/>
    <col min="1794" max="1795" width="2" style="2" bestFit="1" customWidth="1"/>
    <col min="1796" max="1796" width="3" style="2" customWidth="1"/>
    <col min="1797" max="1797" width="24.42578125" style="2" customWidth="1"/>
    <col min="1798" max="1798" width="7.7109375" style="2" customWidth="1"/>
    <col min="1799" max="1802" width="7.42578125" style="2" customWidth="1"/>
    <col min="1803" max="1803" width="7" style="2" customWidth="1"/>
    <col min="1804" max="1804" width="7.42578125" style="2" customWidth="1"/>
    <col min="1805" max="1805" width="9" style="2" customWidth="1"/>
    <col min="1806" max="1806" width="7.5703125" style="2" customWidth="1"/>
    <col min="1807" max="1807" width="6.85546875" style="2" customWidth="1"/>
    <col min="1808" max="1808" width="7.5703125" style="2" customWidth="1"/>
    <col min="1809" max="1809" width="8" style="2" customWidth="1"/>
    <col min="1810" max="1810" width="7.7109375" style="2" customWidth="1"/>
    <col min="1811" max="1811" width="9.140625" style="2"/>
    <col min="1812" max="1812" width="11.5703125" style="2" customWidth="1"/>
    <col min="1813" max="1813" width="10.140625" style="2" customWidth="1"/>
    <col min="1814" max="1814" width="11" style="2" customWidth="1"/>
    <col min="1815" max="1815" width="10.42578125" style="2" customWidth="1"/>
    <col min="1816" max="1816" width="9.85546875" style="2" customWidth="1"/>
    <col min="1817" max="1817" width="10.28515625" style="2" customWidth="1"/>
    <col min="1818" max="1818" width="10.42578125" style="2" customWidth="1"/>
    <col min="1819" max="1819" width="10.28515625" style="2" customWidth="1"/>
    <col min="1820" max="1820" width="10.140625" style="2" customWidth="1"/>
    <col min="1821" max="1821" width="9.140625" style="2" customWidth="1"/>
    <col min="1822" max="1822" width="10.28515625" style="2" customWidth="1"/>
    <col min="1823" max="2048" width="9.140625" style="2"/>
    <col min="2049" max="2049" width="2.140625" style="2" bestFit="1" customWidth="1"/>
    <col min="2050" max="2051" width="2" style="2" bestFit="1" customWidth="1"/>
    <col min="2052" max="2052" width="3" style="2" customWidth="1"/>
    <col min="2053" max="2053" width="24.42578125" style="2" customWidth="1"/>
    <col min="2054" max="2054" width="7.7109375" style="2" customWidth="1"/>
    <col min="2055" max="2058" width="7.42578125" style="2" customWidth="1"/>
    <col min="2059" max="2059" width="7" style="2" customWidth="1"/>
    <col min="2060" max="2060" width="7.42578125" style="2" customWidth="1"/>
    <col min="2061" max="2061" width="9" style="2" customWidth="1"/>
    <col min="2062" max="2062" width="7.5703125" style="2" customWidth="1"/>
    <col min="2063" max="2063" width="6.85546875" style="2" customWidth="1"/>
    <col min="2064" max="2064" width="7.5703125" style="2" customWidth="1"/>
    <col min="2065" max="2065" width="8" style="2" customWidth="1"/>
    <col min="2066" max="2066" width="7.7109375" style="2" customWidth="1"/>
    <col min="2067" max="2067" width="9.140625" style="2"/>
    <col min="2068" max="2068" width="11.5703125" style="2" customWidth="1"/>
    <col min="2069" max="2069" width="10.140625" style="2" customWidth="1"/>
    <col min="2070" max="2070" width="11" style="2" customWidth="1"/>
    <col min="2071" max="2071" width="10.42578125" style="2" customWidth="1"/>
    <col min="2072" max="2072" width="9.85546875" style="2" customWidth="1"/>
    <col min="2073" max="2073" width="10.28515625" style="2" customWidth="1"/>
    <col min="2074" max="2074" width="10.42578125" style="2" customWidth="1"/>
    <col min="2075" max="2075" width="10.28515625" style="2" customWidth="1"/>
    <col min="2076" max="2076" width="10.140625" style="2" customWidth="1"/>
    <col min="2077" max="2077" width="9.140625" style="2" customWidth="1"/>
    <col min="2078" max="2078" width="10.28515625" style="2" customWidth="1"/>
    <col min="2079" max="2304" width="9.140625" style="2"/>
    <col min="2305" max="2305" width="2.140625" style="2" bestFit="1" customWidth="1"/>
    <col min="2306" max="2307" width="2" style="2" bestFit="1" customWidth="1"/>
    <col min="2308" max="2308" width="3" style="2" customWidth="1"/>
    <col min="2309" max="2309" width="24.42578125" style="2" customWidth="1"/>
    <col min="2310" max="2310" width="7.7109375" style="2" customWidth="1"/>
    <col min="2311" max="2314" width="7.42578125" style="2" customWidth="1"/>
    <col min="2315" max="2315" width="7" style="2" customWidth="1"/>
    <col min="2316" max="2316" width="7.42578125" style="2" customWidth="1"/>
    <col min="2317" max="2317" width="9" style="2" customWidth="1"/>
    <col min="2318" max="2318" width="7.5703125" style="2" customWidth="1"/>
    <col min="2319" max="2319" width="6.85546875" style="2" customWidth="1"/>
    <col min="2320" max="2320" width="7.5703125" style="2" customWidth="1"/>
    <col min="2321" max="2321" width="8" style="2" customWidth="1"/>
    <col min="2322" max="2322" width="7.7109375" style="2" customWidth="1"/>
    <col min="2323" max="2323" width="9.140625" style="2"/>
    <col min="2324" max="2324" width="11.5703125" style="2" customWidth="1"/>
    <col min="2325" max="2325" width="10.140625" style="2" customWidth="1"/>
    <col min="2326" max="2326" width="11" style="2" customWidth="1"/>
    <col min="2327" max="2327" width="10.42578125" style="2" customWidth="1"/>
    <col min="2328" max="2328" width="9.85546875" style="2" customWidth="1"/>
    <col min="2329" max="2329" width="10.28515625" style="2" customWidth="1"/>
    <col min="2330" max="2330" width="10.42578125" style="2" customWidth="1"/>
    <col min="2331" max="2331" width="10.28515625" style="2" customWidth="1"/>
    <col min="2332" max="2332" width="10.140625" style="2" customWidth="1"/>
    <col min="2333" max="2333" width="9.140625" style="2" customWidth="1"/>
    <col min="2334" max="2334" width="10.28515625" style="2" customWidth="1"/>
    <col min="2335" max="2560" width="9.140625" style="2"/>
    <col min="2561" max="2561" width="2.140625" style="2" bestFit="1" customWidth="1"/>
    <col min="2562" max="2563" width="2" style="2" bestFit="1" customWidth="1"/>
    <col min="2564" max="2564" width="3" style="2" customWidth="1"/>
    <col min="2565" max="2565" width="24.42578125" style="2" customWidth="1"/>
    <col min="2566" max="2566" width="7.7109375" style="2" customWidth="1"/>
    <col min="2567" max="2570" width="7.42578125" style="2" customWidth="1"/>
    <col min="2571" max="2571" width="7" style="2" customWidth="1"/>
    <col min="2572" max="2572" width="7.42578125" style="2" customWidth="1"/>
    <col min="2573" max="2573" width="9" style="2" customWidth="1"/>
    <col min="2574" max="2574" width="7.5703125" style="2" customWidth="1"/>
    <col min="2575" max="2575" width="6.85546875" style="2" customWidth="1"/>
    <col min="2576" max="2576" width="7.5703125" style="2" customWidth="1"/>
    <col min="2577" max="2577" width="8" style="2" customWidth="1"/>
    <col min="2578" max="2578" width="7.7109375" style="2" customWidth="1"/>
    <col min="2579" max="2579" width="9.140625" style="2"/>
    <col min="2580" max="2580" width="11.5703125" style="2" customWidth="1"/>
    <col min="2581" max="2581" width="10.140625" style="2" customWidth="1"/>
    <col min="2582" max="2582" width="11" style="2" customWidth="1"/>
    <col min="2583" max="2583" width="10.42578125" style="2" customWidth="1"/>
    <col min="2584" max="2584" width="9.85546875" style="2" customWidth="1"/>
    <col min="2585" max="2585" width="10.28515625" style="2" customWidth="1"/>
    <col min="2586" max="2586" width="10.42578125" style="2" customWidth="1"/>
    <col min="2587" max="2587" width="10.28515625" style="2" customWidth="1"/>
    <col min="2588" max="2588" width="10.140625" style="2" customWidth="1"/>
    <col min="2589" max="2589" width="9.140625" style="2" customWidth="1"/>
    <col min="2590" max="2590" width="10.28515625" style="2" customWidth="1"/>
    <col min="2591" max="2816" width="9.140625" style="2"/>
    <col min="2817" max="2817" width="2.140625" style="2" bestFit="1" customWidth="1"/>
    <col min="2818" max="2819" width="2" style="2" bestFit="1" customWidth="1"/>
    <col min="2820" max="2820" width="3" style="2" customWidth="1"/>
    <col min="2821" max="2821" width="24.42578125" style="2" customWidth="1"/>
    <col min="2822" max="2822" width="7.7109375" style="2" customWidth="1"/>
    <col min="2823" max="2826" width="7.42578125" style="2" customWidth="1"/>
    <col min="2827" max="2827" width="7" style="2" customWidth="1"/>
    <col min="2828" max="2828" width="7.42578125" style="2" customWidth="1"/>
    <col min="2829" max="2829" width="9" style="2" customWidth="1"/>
    <col min="2830" max="2830" width="7.5703125" style="2" customWidth="1"/>
    <col min="2831" max="2831" width="6.85546875" style="2" customWidth="1"/>
    <col min="2832" max="2832" width="7.5703125" style="2" customWidth="1"/>
    <col min="2833" max="2833" width="8" style="2" customWidth="1"/>
    <col min="2834" max="2834" width="7.7109375" style="2" customWidth="1"/>
    <col min="2835" max="2835" width="9.140625" style="2"/>
    <col min="2836" max="2836" width="11.5703125" style="2" customWidth="1"/>
    <col min="2837" max="2837" width="10.140625" style="2" customWidth="1"/>
    <col min="2838" max="2838" width="11" style="2" customWidth="1"/>
    <col min="2839" max="2839" width="10.42578125" style="2" customWidth="1"/>
    <col min="2840" max="2840" width="9.85546875" style="2" customWidth="1"/>
    <col min="2841" max="2841" width="10.28515625" style="2" customWidth="1"/>
    <col min="2842" max="2842" width="10.42578125" style="2" customWidth="1"/>
    <col min="2843" max="2843" width="10.28515625" style="2" customWidth="1"/>
    <col min="2844" max="2844" width="10.140625" style="2" customWidth="1"/>
    <col min="2845" max="2845" width="9.140625" style="2" customWidth="1"/>
    <col min="2846" max="2846" width="10.28515625" style="2" customWidth="1"/>
    <col min="2847" max="3072" width="9.140625" style="2"/>
    <col min="3073" max="3073" width="2.140625" style="2" bestFit="1" customWidth="1"/>
    <col min="3074" max="3075" width="2" style="2" bestFit="1" customWidth="1"/>
    <col min="3076" max="3076" width="3" style="2" customWidth="1"/>
    <col min="3077" max="3077" width="24.42578125" style="2" customWidth="1"/>
    <col min="3078" max="3078" width="7.7109375" style="2" customWidth="1"/>
    <col min="3079" max="3082" width="7.42578125" style="2" customWidth="1"/>
    <col min="3083" max="3083" width="7" style="2" customWidth="1"/>
    <col min="3084" max="3084" width="7.42578125" style="2" customWidth="1"/>
    <col min="3085" max="3085" width="9" style="2" customWidth="1"/>
    <col min="3086" max="3086" width="7.5703125" style="2" customWidth="1"/>
    <col min="3087" max="3087" width="6.85546875" style="2" customWidth="1"/>
    <col min="3088" max="3088" width="7.5703125" style="2" customWidth="1"/>
    <col min="3089" max="3089" width="8" style="2" customWidth="1"/>
    <col min="3090" max="3090" width="7.7109375" style="2" customWidth="1"/>
    <col min="3091" max="3091" width="9.140625" style="2"/>
    <col min="3092" max="3092" width="11.5703125" style="2" customWidth="1"/>
    <col min="3093" max="3093" width="10.140625" style="2" customWidth="1"/>
    <col min="3094" max="3094" width="11" style="2" customWidth="1"/>
    <col min="3095" max="3095" width="10.42578125" style="2" customWidth="1"/>
    <col min="3096" max="3096" width="9.85546875" style="2" customWidth="1"/>
    <col min="3097" max="3097" width="10.28515625" style="2" customWidth="1"/>
    <col min="3098" max="3098" width="10.42578125" style="2" customWidth="1"/>
    <col min="3099" max="3099" width="10.28515625" style="2" customWidth="1"/>
    <col min="3100" max="3100" width="10.140625" style="2" customWidth="1"/>
    <col min="3101" max="3101" width="9.140625" style="2" customWidth="1"/>
    <col min="3102" max="3102" width="10.28515625" style="2" customWidth="1"/>
    <col min="3103" max="3328" width="9.140625" style="2"/>
    <col min="3329" max="3329" width="2.140625" style="2" bestFit="1" customWidth="1"/>
    <col min="3330" max="3331" width="2" style="2" bestFit="1" customWidth="1"/>
    <col min="3332" max="3332" width="3" style="2" customWidth="1"/>
    <col min="3333" max="3333" width="24.42578125" style="2" customWidth="1"/>
    <col min="3334" max="3334" width="7.7109375" style="2" customWidth="1"/>
    <col min="3335" max="3338" width="7.42578125" style="2" customWidth="1"/>
    <col min="3339" max="3339" width="7" style="2" customWidth="1"/>
    <col min="3340" max="3340" width="7.42578125" style="2" customWidth="1"/>
    <col min="3341" max="3341" width="9" style="2" customWidth="1"/>
    <col min="3342" max="3342" width="7.5703125" style="2" customWidth="1"/>
    <col min="3343" max="3343" width="6.85546875" style="2" customWidth="1"/>
    <col min="3344" max="3344" width="7.5703125" style="2" customWidth="1"/>
    <col min="3345" max="3345" width="8" style="2" customWidth="1"/>
    <col min="3346" max="3346" width="7.7109375" style="2" customWidth="1"/>
    <col min="3347" max="3347" width="9.140625" style="2"/>
    <col min="3348" max="3348" width="11.5703125" style="2" customWidth="1"/>
    <col min="3349" max="3349" width="10.140625" style="2" customWidth="1"/>
    <col min="3350" max="3350" width="11" style="2" customWidth="1"/>
    <col min="3351" max="3351" width="10.42578125" style="2" customWidth="1"/>
    <col min="3352" max="3352" width="9.85546875" style="2" customWidth="1"/>
    <col min="3353" max="3353" width="10.28515625" style="2" customWidth="1"/>
    <col min="3354" max="3354" width="10.42578125" style="2" customWidth="1"/>
    <col min="3355" max="3355" width="10.28515625" style="2" customWidth="1"/>
    <col min="3356" max="3356" width="10.140625" style="2" customWidth="1"/>
    <col min="3357" max="3357" width="9.140625" style="2" customWidth="1"/>
    <col min="3358" max="3358" width="10.28515625" style="2" customWidth="1"/>
    <col min="3359" max="3584" width="9.140625" style="2"/>
    <col min="3585" max="3585" width="2.140625" style="2" bestFit="1" customWidth="1"/>
    <col min="3586" max="3587" width="2" style="2" bestFit="1" customWidth="1"/>
    <col min="3588" max="3588" width="3" style="2" customWidth="1"/>
    <col min="3589" max="3589" width="24.42578125" style="2" customWidth="1"/>
    <col min="3590" max="3590" width="7.7109375" style="2" customWidth="1"/>
    <col min="3591" max="3594" width="7.42578125" style="2" customWidth="1"/>
    <col min="3595" max="3595" width="7" style="2" customWidth="1"/>
    <col min="3596" max="3596" width="7.42578125" style="2" customWidth="1"/>
    <col min="3597" max="3597" width="9" style="2" customWidth="1"/>
    <col min="3598" max="3598" width="7.5703125" style="2" customWidth="1"/>
    <col min="3599" max="3599" width="6.85546875" style="2" customWidth="1"/>
    <col min="3600" max="3600" width="7.5703125" style="2" customWidth="1"/>
    <col min="3601" max="3601" width="8" style="2" customWidth="1"/>
    <col min="3602" max="3602" width="7.7109375" style="2" customWidth="1"/>
    <col min="3603" max="3603" width="9.140625" style="2"/>
    <col min="3604" max="3604" width="11.5703125" style="2" customWidth="1"/>
    <col min="3605" max="3605" width="10.140625" style="2" customWidth="1"/>
    <col min="3606" max="3606" width="11" style="2" customWidth="1"/>
    <col min="3607" max="3607" width="10.42578125" style="2" customWidth="1"/>
    <col min="3608" max="3608" width="9.85546875" style="2" customWidth="1"/>
    <col min="3609" max="3609" width="10.28515625" style="2" customWidth="1"/>
    <col min="3610" max="3610" width="10.42578125" style="2" customWidth="1"/>
    <col min="3611" max="3611" width="10.28515625" style="2" customWidth="1"/>
    <col min="3612" max="3612" width="10.140625" style="2" customWidth="1"/>
    <col min="3613" max="3613" width="9.140625" style="2" customWidth="1"/>
    <col min="3614" max="3614" width="10.28515625" style="2" customWidth="1"/>
    <col min="3615" max="3840" width="9.140625" style="2"/>
    <col min="3841" max="3841" width="2.140625" style="2" bestFit="1" customWidth="1"/>
    <col min="3842" max="3843" width="2" style="2" bestFit="1" customWidth="1"/>
    <col min="3844" max="3844" width="3" style="2" customWidth="1"/>
    <col min="3845" max="3845" width="24.42578125" style="2" customWidth="1"/>
    <col min="3846" max="3846" width="7.7109375" style="2" customWidth="1"/>
    <col min="3847" max="3850" width="7.42578125" style="2" customWidth="1"/>
    <col min="3851" max="3851" width="7" style="2" customWidth="1"/>
    <col min="3852" max="3852" width="7.42578125" style="2" customWidth="1"/>
    <col min="3853" max="3853" width="9" style="2" customWidth="1"/>
    <col min="3854" max="3854" width="7.5703125" style="2" customWidth="1"/>
    <col min="3855" max="3855" width="6.85546875" style="2" customWidth="1"/>
    <col min="3856" max="3856" width="7.5703125" style="2" customWidth="1"/>
    <col min="3857" max="3857" width="8" style="2" customWidth="1"/>
    <col min="3858" max="3858" width="7.7109375" style="2" customWidth="1"/>
    <col min="3859" max="3859" width="9.140625" style="2"/>
    <col min="3860" max="3860" width="11.5703125" style="2" customWidth="1"/>
    <col min="3861" max="3861" width="10.140625" style="2" customWidth="1"/>
    <col min="3862" max="3862" width="11" style="2" customWidth="1"/>
    <col min="3863" max="3863" width="10.42578125" style="2" customWidth="1"/>
    <col min="3864" max="3864" width="9.85546875" style="2" customWidth="1"/>
    <col min="3865" max="3865" width="10.28515625" style="2" customWidth="1"/>
    <col min="3866" max="3866" width="10.42578125" style="2" customWidth="1"/>
    <col min="3867" max="3867" width="10.28515625" style="2" customWidth="1"/>
    <col min="3868" max="3868" width="10.140625" style="2" customWidth="1"/>
    <col min="3869" max="3869" width="9.140625" style="2" customWidth="1"/>
    <col min="3870" max="3870" width="10.28515625" style="2" customWidth="1"/>
    <col min="3871" max="4096" width="9.140625" style="2"/>
    <col min="4097" max="4097" width="2.140625" style="2" bestFit="1" customWidth="1"/>
    <col min="4098" max="4099" width="2" style="2" bestFit="1" customWidth="1"/>
    <col min="4100" max="4100" width="3" style="2" customWidth="1"/>
    <col min="4101" max="4101" width="24.42578125" style="2" customWidth="1"/>
    <col min="4102" max="4102" width="7.7109375" style="2" customWidth="1"/>
    <col min="4103" max="4106" width="7.42578125" style="2" customWidth="1"/>
    <col min="4107" max="4107" width="7" style="2" customWidth="1"/>
    <col min="4108" max="4108" width="7.42578125" style="2" customWidth="1"/>
    <col min="4109" max="4109" width="9" style="2" customWidth="1"/>
    <col min="4110" max="4110" width="7.5703125" style="2" customWidth="1"/>
    <col min="4111" max="4111" width="6.85546875" style="2" customWidth="1"/>
    <col min="4112" max="4112" width="7.5703125" style="2" customWidth="1"/>
    <col min="4113" max="4113" width="8" style="2" customWidth="1"/>
    <col min="4114" max="4114" width="7.7109375" style="2" customWidth="1"/>
    <col min="4115" max="4115" width="9.140625" style="2"/>
    <col min="4116" max="4116" width="11.5703125" style="2" customWidth="1"/>
    <col min="4117" max="4117" width="10.140625" style="2" customWidth="1"/>
    <col min="4118" max="4118" width="11" style="2" customWidth="1"/>
    <col min="4119" max="4119" width="10.42578125" style="2" customWidth="1"/>
    <col min="4120" max="4120" width="9.85546875" style="2" customWidth="1"/>
    <col min="4121" max="4121" width="10.28515625" style="2" customWidth="1"/>
    <col min="4122" max="4122" width="10.42578125" style="2" customWidth="1"/>
    <col min="4123" max="4123" width="10.28515625" style="2" customWidth="1"/>
    <col min="4124" max="4124" width="10.140625" style="2" customWidth="1"/>
    <col min="4125" max="4125" width="9.140625" style="2" customWidth="1"/>
    <col min="4126" max="4126" width="10.28515625" style="2" customWidth="1"/>
    <col min="4127" max="4352" width="9.140625" style="2"/>
    <col min="4353" max="4353" width="2.140625" style="2" bestFit="1" customWidth="1"/>
    <col min="4354" max="4355" width="2" style="2" bestFit="1" customWidth="1"/>
    <col min="4356" max="4356" width="3" style="2" customWidth="1"/>
    <col min="4357" max="4357" width="24.42578125" style="2" customWidth="1"/>
    <col min="4358" max="4358" width="7.7109375" style="2" customWidth="1"/>
    <col min="4359" max="4362" width="7.42578125" style="2" customWidth="1"/>
    <col min="4363" max="4363" width="7" style="2" customWidth="1"/>
    <col min="4364" max="4364" width="7.42578125" style="2" customWidth="1"/>
    <col min="4365" max="4365" width="9" style="2" customWidth="1"/>
    <col min="4366" max="4366" width="7.5703125" style="2" customWidth="1"/>
    <col min="4367" max="4367" width="6.85546875" style="2" customWidth="1"/>
    <col min="4368" max="4368" width="7.5703125" style="2" customWidth="1"/>
    <col min="4369" max="4369" width="8" style="2" customWidth="1"/>
    <col min="4370" max="4370" width="7.7109375" style="2" customWidth="1"/>
    <col min="4371" max="4371" width="9.140625" style="2"/>
    <col min="4372" max="4372" width="11.5703125" style="2" customWidth="1"/>
    <col min="4373" max="4373" width="10.140625" style="2" customWidth="1"/>
    <col min="4374" max="4374" width="11" style="2" customWidth="1"/>
    <col min="4375" max="4375" width="10.42578125" style="2" customWidth="1"/>
    <col min="4376" max="4376" width="9.85546875" style="2" customWidth="1"/>
    <col min="4377" max="4377" width="10.28515625" style="2" customWidth="1"/>
    <col min="4378" max="4378" width="10.42578125" style="2" customWidth="1"/>
    <col min="4379" max="4379" width="10.28515625" style="2" customWidth="1"/>
    <col min="4380" max="4380" width="10.140625" style="2" customWidth="1"/>
    <col min="4381" max="4381" width="9.140625" style="2" customWidth="1"/>
    <col min="4382" max="4382" width="10.28515625" style="2" customWidth="1"/>
    <col min="4383" max="4608" width="9.140625" style="2"/>
    <col min="4609" max="4609" width="2.140625" style="2" bestFit="1" customWidth="1"/>
    <col min="4610" max="4611" width="2" style="2" bestFit="1" customWidth="1"/>
    <col min="4612" max="4612" width="3" style="2" customWidth="1"/>
    <col min="4613" max="4613" width="24.42578125" style="2" customWidth="1"/>
    <col min="4614" max="4614" width="7.7109375" style="2" customWidth="1"/>
    <col min="4615" max="4618" width="7.42578125" style="2" customWidth="1"/>
    <col min="4619" max="4619" width="7" style="2" customWidth="1"/>
    <col min="4620" max="4620" width="7.42578125" style="2" customWidth="1"/>
    <col min="4621" max="4621" width="9" style="2" customWidth="1"/>
    <col min="4622" max="4622" width="7.5703125" style="2" customWidth="1"/>
    <col min="4623" max="4623" width="6.85546875" style="2" customWidth="1"/>
    <col min="4624" max="4624" width="7.5703125" style="2" customWidth="1"/>
    <col min="4625" max="4625" width="8" style="2" customWidth="1"/>
    <col min="4626" max="4626" width="7.7109375" style="2" customWidth="1"/>
    <col min="4627" max="4627" width="9.140625" style="2"/>
    <col min="4628" max="4628" width="11.5703125" style="2" customWidth="1"/>
    <col min="4629" max="4629" width="10.140625" style="2" customWidth="1"/>
    <col min="4630" max="4630" width="11" style="2" customWidth="1"/>
    <col min="4631" max="4631" width="10.42578125" style="2" customWidth="1"/>
    <col min="4632" max="4632" width="9.85546875" style="2" customWidth="1"/>
    <col min="4633" max="4633" width="10.28515625" style="2" customWidth="1"/>
    <col min="4634" max="4634" width="10.42578125" style="2" customWidth="1"/>
    <col min="4635" max="4635" width="10.28515625" style="2" customWidth="1"/>
    <col min="4636" max="4636" width="10.140625" style="2" customWidth="1"/>
    <col min="4637" max="4637" width="9.140625" style="2" customWidth="1"/>
    <col min="4638" max="4638" width="10.28515625" style="2" customWidth="1"/>
    <col min="4639" max="4864" width="9.140625" style="2"/>
    <col min="4865" max="4865" width="2.140625" style="2" bestFit="1" customWidth="1"/>
    <col min="4866" max="4867" width="2" style="2" bestFit="1" customWidth="1"/>
    <col min="4868" max="4868" width="3" style="2" customWidth="1"/>
    <col min="4869" max="4869" width="24.42578125" style="2" customWidth="1"/>
    <col min="4870" max="4870" width="7.7109375" style="2" customWidth="1"/>
    <col min="4871" max="4874" width="7.42578125" style="2" customWidth="1"/>
    <col min="4875" max="4875" width="7" style="2" customWidth="1"/>
    <col min="4876" max="4876" width="7.42578125" style="2" customWidth="1"/>
    <col min="4877" max="4877" width="9" style="2" customWidth="1"/>
    <col min="4878" max="4878" width="7.5703125" style="2" customWidth="1"/>
    <col min="4879" max="4879" width="6.85546875" style="2" customWidth="1"/>
    <col min="4880" max="4880" width="7.5703125" style="2" customWidth="1"/>
    <col min="4881" max="4881" width="8" style="2" customWidth="1"/>
    <col min="4882" max="4882" width="7.7109375" style="2" customWidth="1"/>
    <col min="4883" max="4883" width="9.140625" style="2"/>
    <col min="4884" max="4884" width="11.5703125" style="2" customWidth="1"/>
    <col min="4885" max="4885" width="10.140625" style="2" customWidth="1"/>
    <col min="4886" max="4886" width="11" style="2" customWidth="1"/>
    <col min="4887" max="4887" width="10.42578125" style="2" customWidth="1"/>
    <col min="4888" max="4888" width="9.85546875" style="2" customWidth="1"/>
    <col min="4889" max="4889" width="10.28515625" style="2" customWidth="1"/>
    <col min="4890" max="4890" width="10.42578125" style="2" customWidth="1"/>
    <col min="4891" max="4891" width="10.28515625" style="2" customWidth="1"/>
    <col min="4892" max="4892" width="10.140625" style="2" customWidth="1"/>
    <col min="4893" max="4893" width="9.140625" style="2" customWidth="1"/>
    <col min="4894" max="4894" width="10.28515625" style="2" customWidth="1"/>
    <col min="4895" max="5120" width="9.140625" style="2"/>
    <col min="5121" max="5121" width="2.140625" style="2" bestFit="1" customWidth="1"/>
    <col min="5122" max="5123" width="2" style="2" bestFit="1" customWidth="1"/>
    <col min="5124" max="5124" width="3" style="2" customWidth="1"/>
    <col min="5125" max="5125" width="24.42578125" style="2" customWidth="1"/>
    <col min="5126" max="5126" width="7.7109375" style="2" customWidth="1"/>
    <col min="5127" max="5130" width="7.42578125" style="2" customWidth="1"/>
    <col min="5131" max="5131" width="7" style="2" customWidth="1"/>
    <col min="5132" max="5132" width="7.42578125" style="2" customWidth="1"/>
    <col min="5133" max="5133" width="9" style="2" customWidth="1"/>
    <col min="5134" max="5134" width="7.5703125" style="2" customWidth="1"/>
    <col min="5135" max="5135" width="6.85546875" style="2" customWidth="1"/>
    <col min="5136" max="5136" width="7.5703125" style="2" customWidth="1"/>
    <col min="5137" max="5137" width="8" style="2" customWidth="1"/>
    <col min="5138" max="5138" width="7.7109375" style="2" customWidth="1"/>
    <col min="5139" max="5139" width="9.140625" style="2"/>
    <col min="5140" max="5140" width="11.5703125" style="2" customWidth="1"/>
    <col min="5141" max="5141" width="10.140625" style="2" customWidth="1"/>
    <col min="5142" max="5142" width="11" style="2" customWidth="1"/>
    <col min="5143" max="5143" width="10.42578125" style="2" customWidth="1"/>
    <col min="5144" max="5144" width="9.85546875" style="2" customWidth="1"/>
    <col min="5145" max="5145" width="10.28515625" style="2" customWidth="1"/>
    <col min="5146" max="5146" width="10.42578125" style="2" customWidth="1"/>
    <col min="5147" max="5147" width="10.28515625" style="2" customWidth="1"/>
    <col min="5148" max="5148" width="10.140625" style="2" customWidth="1"/>
    <col min="5149" max="5149" width="9.140625" style="2" customWidth="1"/>
    <col min="5150" max="5150" width="10.28515625" style="2" customWidth="1"/>
    <col min="5151" max="5376" width="9.140625" style="2"/>
    <col min="5377" max="5377" width="2.140625" style="2" bestFit="1" customWidth="1"/>
    <col min="5378" max="5379" width="2" style="2" bestFit="1" customWidth="1"/>
    <col min="5380" max="5380" width="3" style="2" customWidth="1"/>
    <col min="5381" max="5381" width="24.42578125" style="2" customWidth="1"/>
    <col min="5382" max="5382" width="7.7109375" style="2" customWidth="1"/>
    <col min="5383" max="5386" width="7.42578125" style="2" customWidth="1"/>
    <col min="5387" max="5387" width="7" style="2" customWidth="1"/>
    <col min="5388" max="5388" width="7.42578125" style="2" customWidth="1"/>
    <col min="5389" max="5389" width="9" style="2" customWidth="1"/>
    <col min="5390" max="5390" width="7.5703125" style="2" customWidth="1"/>
    <col min="5391" max="5391" width="6.85546875" style="2" customWidth="1"/>
    <col min="5392" max="5392" width="7.5703125" style="2" customWidth="1"/>
    <col min="5393" max="5393" width="8" style="2" customWidth="1"/>
    <col min="5394" max="5394" width="7.7109375" style="2" customWidth="1"/>
    <col min="5395" max="5395" width="9.140625" style="2"/>
    <col min="5396" max="5396" width="11.5703125" style="2" customWidth="1"/>
    <col min="5397" max="5397" width="10.140625" style="2" customWidth="1"/>
    <col min="5398" max="5398" width="11" style="2" customWidth="1"/>
    <col min="5399" max="5399" width="10.42578125" style="2" customWidth="1"/>
    <col min="5400" max="5400" width="9.85546875" style="2" customWidth="1"/>
    <col min="5401" max="5401" width="10.28515625" style="2" customWidth="1"/>
    <col min="5402" max="5402" width="10.42578125" style="2" customWidth="1"/>
    <col min="5403" max="5403" width="10.28515625" style="2" customWidth="1"/>
    <col min="5404" max="5404" width="10.140625" style="2" customWidth="1"/>
    <col min="5405" max="5405" width="9.140625" style="2" customWidth="1"/>
    <col min="5406" max="5406" width="10.28515625" style="2" customWidth="1"/>
    <col min="5407" max="5632" width="9.140625" style="2"/>
    <col min="5633" max="5633" width="2.140625" style="2" bestFit="1" customWidth="1"/>
    <col min="5634" max="5635" width="2" style="2" bestFit="1" customWidth="1"/>
    <col min="5636" max="5636" width="3" style="2" customWidth="1"/>
    <col min="5637" max="5637" width="24.42578125" style="2" customWidth="1"/>
    <col min="5638" max="5638" width="7.7109375" style="2" customWidth="1"/>
    <col min="5639" max="5642" width="7.42578125" style="2" customWidth="1"/>
    <col min="5643" max="5643" width="7" style="2" customWidth="1"/>
    <col min="5644" max="5644" width="7.42578125" style="2" customWidth="1"/>
    <col min="5645" max="5645" width="9" style="2" customWidth="1"/>
    <col min="5646" max="5646" width="7.5703125" style="2" customWidth="1"/>
    <col min="5647" max="5647" width="6.85546875" style="2" customWidth="1"/>
    <col min="5648" max="5648" width="7.5703125" style="2" customWidth="1"/>
    <col min="5649" max="5649" width="8" style="2" customWidth="1"/>
    <col min="5650" max="5650" width="7.7109375" style="2" customWidth="1"/>
    <col min="5651" max="5651" width="9.140625" style="2"/>
    <col min="5652" max="5652" width="11.5703125" style="2" customWidth="1"/>
    <col min="5653" max="5653" width="10.140625" style="2" customWidth="1"/>
    <col min="5654" max="5654" width="11" style="2" customWidth="1"/>
    <col min="5655" max="5655" width="10.42578125" style="2" customWidth="1"/>
    <col min="5656" max="5656" width="9.85546875" style="2" customWidth="1"/>
    <col min="5657" max="5657" width="10.28515625" style="2" customWidth="1"/>
    <col min="5658" max="5658" width="10.42578125" style="2" customWidth="1"/>
    <col min="5659" max="5659" width="10.28515625" style="2" customWidth="1"/>
    <col min="5660" max="5660" width="10.140625" style="2" customWidth="1"/>
    <col min="5661" max="5661" width="9.140625" style="2" customWidth="1"/>
    <col min="5662" max="5662" width="10.28515625" style="2" customWidth="1"/>
    <col min="5663" max="5888" width="9.140625" style="2"/>
    <col min="5889" max="5889" width="2.140625" style="2" bestFit="1" customWidth="1"/>
    <col min="5890" max="5891" width="2" style="2" bestFit="1" customWidth="1"/>
    <col min="5892" max="5892" width="3" style="2" customWidth="1"/>
    <col min="5893" max="5893" width="24.42578125" style="2" customWidth="1"/>
    <col min="5894" max="5894" width="7.7109375" style="2" customWidth="1"/>
    <col min="5895" max="5898" width="7.42578125" style="2" customWidth="1"/>
    <col min="5899" max="5899" width="7" style="2" customWidth="1"/>
    <col min="5900" max="5900" width="7.42578125" style="2" customWidth="1"/>
    <col min="5901" max="5901" width="9" style="2" customWidth="1"/>
    <col min="5902" max="5902" width="7.5703125" style="2" customWidth="1"/>
    <col min="5903" max="5903" width="6.85546875" style="2" customWidth="1"/>
    <col min="5904" max="5904" width="7.5703125" style="2" customWidth="1"/>
    <col min="5905" max="5905" width="8" style="2" customWidth="1"/>
    <col min="5906" max="5906" width="7.7109375" style="2" customWidth="1"/>
    <col min="5907" max="5907" width="9.140625" style="2"/>
    <col min="5908" max="5908" width="11.5703125" style="2" customWidth="1"/>
    <col min="5909" max="5909" width="10.140625" style="2" customWidth="1"/>
    <col min="5910" max="5910" width="11" style="2" customWidth="1"/>
    <col min="5911" max="5911" width="10.42578125" style="2" customWidth="1"/>
    <col min="5912" max="5912" width="9.85546875" style="2" customWidth="1"/>
    <col min="5913" max="5913" width="10.28515625" style="2" customWidth="1"/>
    <col min="5914" max="5914" width="10.42578125" style="2" customWidth="1"/>
    <col min="5915" max="5915" width="10.28515625" style="2" customWidth="1"/>
    <col min="5916" max="5916" width="10.140625" style="2" customWidth="1"/>
    <col min="5917" max="5917" width="9.140625" style="2" customWidth="1"/>
    <col min="5918" max="5918" width="10.28515625" style="2" customWidth="1"/>
    <col min="5919" max="6144" width="9.140625" style="2"/>
    <col min="6145" max="6145" width="2.140625" style="2" bestFit="1" customWidth="1"/>
    <col min="6146" max="6147" width="2" style="2" bestFit="1" customWidth="1"/>
    <col min="6148" max="6148" width="3" style="2" customWidth="1"/>
    <col min="6149" max="6149" width="24.42578125" style="2" customWidth="1"/>
    <col min="6150" max="6150" width="7.7109375" style="2" customWidth="1"/>
    <col min="6151" max="6154" width="7.42578125" style="2" customWidth="1"/>
    <col min="6155" max="6155" width="7" style="2" customWidth="1"/>
    <col min="6156" max="6156" width="7.42578125" style="2" customWidth="1"/>
    <col min="6157" max="6157" width="9" style="2" customWidth="1"/>
    <col min="6158" max="6158" width="7.5703125" style="2" customWidth="1"/>
    <col min="6159" max="6159" width="6.85546875" style="2" customWidth="1"/>
    <col min="6160" max="6160" width="7.5703125" style="2" customWidth="1"/>
    <col min="6161" max="6161" width="8" style="2" customWidth="1"/>
    <col min="6162" max="6162" width="7.7109375" style="2" customWidth="1"/>
    <col min="6163" max="6163" width="9.140625" style="2"/>
    <col min="6164" max="6164" width="11.5703125" style="2" customWidth="1"/>
    <col min="6165" max="6165" width="10.140625" style="2" customWidth="1"/>
    <col min="6166" max="6166" width="11" style="2" customWidth="1"/>
    <col min="6167" max="6167" width="10.42578125" style="2" customWidth="1"/>
    <col min="6168" max="6168" width="9.85546875" style="2" customWidth="1"/>
    <col min="6169" max="6169" width="10.28515625" style="2" customWidth="1"/>
    <col min="6170" max="6170" width="10.42578125" style="2" customWidth="1"/>
    <col min="6171" max="6171" width="10.28515625" style="2" customWidth="1"/>
    <col min="6172" max="6172" width="10.140625" style="2" customWidth="1"/>
    <col min="6173" max="6173" width="9.140625" style="2" customWidth="1"/>
    <col min="6174" max="6174" width="10.28515625" style="2" customWidth="1"/>
    <col min="6175" max="6400" width="9.140625" style="2"/>
    <col min="6401" max="6401" width="2.140625" style="2" bestFit="1" customWidth="1"/>
    <col min="6402" max="6403" width="2" style="2" bestFit="1" customWidth="1"/>
    <col min="6404" max="6404" width="3" style="2" customWidth="1"/>
    <col min="6405" max="6405" width="24.42578125" style="2" customWidth="1"/>
    <col min="6406" max="6406" width="7.7109375" style="2" customWidth="1"/>
    <col min="6407" max="6410" width="7.42578125" style="2" customWidth="1"/>
    <col min="6411" max="6411" width="7" style="2" customWidth="1"/>
    <col min="6412" max="6412" width="7.42578125" style="2" customWidth="1"/>
    <col min="6413" max="6413" width="9" style="2" customWidth="1"/>
    <col min="6414" max="6414" width="7.5703125" style="2" customWidth="1"/>
    <col min="6415" max="6415" width="6.85546875" style="2" customWidth="1"/>
    <col min="6416" max="6416" width="7.5703125" style="2" customWidth="1"/>
    <col min="6417" max="6417" width="8" style="2" customWidth="1"/>
    <col min="6418" max="6418" width="7.7109375" style="2" customWidth="1"/>
    <col min="6419" max="6419" width="9.140625" style="2"/>
    <col min="6420" max="6420" width="11.5703125" style="2" customWidth="1"/>
    <col min="6421" max="6421" width="10.140625" style="2" customWidth="1"/>
    <col min="6422" max="6422" width="11" style="2" customWidth="1"/>
    <col min="6423" max="6423" width="10.42578125" style="2" customWidth="1"/>
    <col min="6424" max="6424" width="9.85546875" style="2" customWidth="1"/>
    <col min="6425" max="6425" width="10.28515625" style="2" customWidth="1"/>
    <col min="6426" max="6426" width="10.42578125" style="2" customWidth="1"/>
    <col min="6427" max="6427" width="10.28515625" style="2" customWidth="1"/>
    <col min="6428" max="6428" width="10.140625" style="2" customWidth="1"/>
    <col min="6429" max="6429" width="9.140625" style="2" customWidth="1"/>
    <col min="6430" max="6430" width="10.28515625" style="2" customWidth="1"/>
    <col min="6431" max="6656" width="9.140625" style="2"/>
    <col min="6657" max="6657" width="2.140625" style="2" bestFit="1" customWidth="1"/>
    <col min="6658" max="6659" width="2" style="2" bestFit="1" customWidth="1"/>
    <col min="6660" max="6660" width="3" style="2" customWidth="1"/>
    <col min="6661" max="6661" width="24.42578125" style="2" customWidth="1"/>
    <col min="6662" max="6662" width="7.7109375" style="2" customWidth="1"/>
    <col min="6663" max="6666" width="7.42578125" style="2" customWidth="1"/>
    <col min="6667" max="6667" width="7" style="2" customWidth="1"/>
    <col min="6668" max="6668" width="7.42578125" style="2" customWidth="1"/>
    <col min="6669" max="6669" width="9" style="2" customWidth="1"/>
    <col min="6670" max="6670" width="7.5703125" style="2" customWidth="1"/>
    <col min="6671" max="6671" width="6.85546875" style="2" customWidth="1"/>
    <col min="6672" max="6672" width="7.5703125" style="2" customWidth="1"/>
    <col min="6673" max="6673" width="8" style="2" customWidth="1"/>
    <col min="6674" max="6674" width="7.7109375" style="2" customWidth="1"/>
    <col min="6675" max="6675" width="9.140625" style="2"/>
    <col min="6676" max="6676" width="11.5703125" style="2" customWidth="1"/>
    <col min="6677" max="6677" width="10.140625" style="2" customWidth="1"/>
    <col min="6678" max="6678" width="11" style="2" customWidth="1"/>
    <col min="6679" max="6679" width="10.42578125" style="2" customWidth="1"/>
    <col min="6680" max="6680" width="9.85546875" style="2" customWidth="1"/>
    <col min="6681" max="6681" width="10.28515625" style="2" customWidth="1"/>
    <col min="6682" max="6682" width="10.42578125" style="2" customWidth="1"/>
    <col min="6683" max="6683" width="10.28515625" style="2" customWidth="1"/>
    <col min="6684" max="6684" width="10.140625" style="2" customWidth="1"/>
    <col min="6685" max="6685" width="9.140625" style="2" customWidth="1"/>
    <col min="6686" max="6686" width="10.28515625" style="2" customWidth="1"/>
    <col min="6687" max="6912" width="9.140625" style="2"/>
    <col min="6913" max="6913" width="2.140625" style="2" bestFit="1" customWidth="1"/>
    <col min="6914" max="6915" width="2" style="2" bestFit="1" customWidth="1"/>
    <col min="6916" max="6916" width="3" style="2" customWidth="1"/>
    <col min="6917" max="6917" width="24.42578125" style="2" customWidth="1"/>
    <col min="6918" max="6918" width="7.7109375" style="2" customWidth="1"/>
    <col min="6919" max="6922" width="7.42578125" style="2" customWidth="1"/>
    <col min="6923" max="6923" width="7" style="2" customWidth="1"/>
    <col min="6924" max="6924" width="7.42578125" style="2" customWidth="1"/>
    <col min="6925" max="6925" width="9" style="2" customWidth="1"/>
    <col min="6926" max="6926" width="7.5703125" style="2" customWidth="1"/>
    <col min="6927" max="6927" width="6.85546875" style="2" customWidth="1"/>
    <col min="6928" max="6928" width="7.5703125" style="2" customWidth="1"/>
    <col min="6929" max="6929" width="8" style="2" customWidth="1"/>
    <col min="6930" max="6930" width="7.7109375" style="2" customWidth="1"/>
    <col min="6931" max="6931" width="9.140625" style="2"/>
    <col min="6932" max="6932" width="11.5703125" style="2" customWidth="1"/>
    <col min="6933" max="6933" width="10.140625" style="2" customWidth="1"/>
    <col min="6934" max="6934" width="11" style="2" customWidth="1"/>
    <col min="6935" max="6935" width="10.42578125" style="2" customWidth="1"/>
    <col min="6936" max="6936" width="9.85546875" style="2" customWidth="1"/>
    <col min="6937" max="6937" width="10.28515625" style="2" customWidth="1"/>
    <col min="6938" max="6938" width="10.42578125" style="2" customWidth="1"/>
    <col min="6939" max="6939" width="10.28515625" style="2" customWidth="1"/>
    <col min="6940" max="6940" width="10.140625" style="2" customWidth="1"/>
    <col min="6941" max="6941" width="9.140625" style="2" customWidth="1"/>
    <col min="6942" max="6942" width="10.28515625" style="2" customWidth="1"/>
    <col min="6943" max="7168" width="9.140625" style="2"/>
    <col min="7169" max="7169" width="2.140625" style="2" bestFit="1" customWidth="1"/>
    <col min="7170" max="7171" width="2" style="2" bestFit="1" customWidth="1"/>
    <col min="7172" max="7172" width="3" style="2" customWidth="1"/>
    <col min="7173" max="7173" width="24.42578125" style="2" customWidth="1"/>
    <col min="7174" max="7174" width="7.7109375" style="2" customWidth="1"/>
    <col min="7175" max="7178" width="7.42578125" style="2" customWidth="1"/>
    <col min="7179" max="7179" width="7" style="2" customWidth="1"/>
    <col min="7180" max="7180" width="7.42578125" style="2" customWidth="1"/>
    <col min="7181" max="7181" width="9" style="2" customWidth="1"/>
    <col min="7182" max="7182" width="7.5703125" style="2" customWidth="1"/>
    <col min="7183" max="7183" width="6.85546875" style="2" customWidth="1"/>
    <col min="7184" max="7184" width="7.5703125" style="2" customWidth="1"/>
    <col min="7185" max="7185" width="8" style="2" customWidth="1"/>
    <col min="7186" max="7186" width="7.7109375" style="2" customWidth="1"/>
    <col min="7187" max="7187" width="9.140625" style="2"/>
    <col min="7188" max="7188" width="11.5703125" style="2" customWidth="1"/>
    <col min="7189" max="7189" width="10.140625" style="2" customWidth="1"/>
    <col min="7190" max="7190" width="11" style="2" customWidth="1"/>
    <col min="7191" max="7191" width="10.42578125" style="2" customWidth="1"/>
    <col min="7192" max="7192" width="9.85546875" style="2" customWidth="1"/>
    <col min="7193" max="7193" width="10.28515625" style="2" customWidth="1"/>
    <col min="7194" max="7194" width="10.42578125" style="2" customWidth="1"/>
    <col min="7195" max="7195" width="10.28515625" style="2" customWidth="1"/>
    <col min="7196" max="7196" width="10.140625" style="2" customWidth="1"/>
    <col min="7197" max="7197" width="9.140625" style="2" customWidth="1"/>
    <col min="7198" max="7198" width="10.28515625" style="2" customWidth="1"/>
    <col min="7199" max="7424" width="9.140625" style="2"/>
    <col min="7425" max="7425" width="2.140625" style="2" bestFit="1" customWidth="1"/>
    <col min="7426" max="7427" width="2" style="2" bestFit="1" customWidth="1"/>
    <col min="7428" max="7428" width="3" style="2" customWidth="1"/>
    <col min="7429" max="7429" width="24.42578125" style="2" customWidth="1"/>
    <col min="7430" max="7430" width="7.7109375" style="2" customWidth="1"/>
    <col min="7431" max="7434" width="7.42578125" style="2" customWidth="1"/>
    <col min="7435" max="7435" width="7" style="2" customWidth="1"/>
    <col min="7436" max="7436" width="7.42578125" style="2" customWidth="1"/>
    <col min="7437" max="7437" width="9" style="2" customWidth="1"/>
    <col min="7438" max="7438" width="7.5703125" style="2" customWidth="1"/>
    <col min="7439" max="7439" width="6.85546875" style="2" customWidth="1"/>
    <col min="7440" max="7440" width="7.5703125" style="2" customWidth="1"/>
    <col min="7441" max="7441" width="8" style="2" customWidth="1"/>
    <col min="7442" max="7442" width="7.7109375" style="2" customWidth="1"/>
    <col min="7443" max="7443" width="9.140625" style="2"/>
    <col min="7444" max="7444" width="11.5703125" style="2" customWidth="1"/>
    <col min="7445" max="7445" width="10.140625" style="2" customWidth="1"/>
    <col min="7446" max="7446" width="11" style="2" customWidth="1"/>
    <col min="7447" max="7447" width="10.42578125" style="2" customWidth="1"/>
    <col min="7448" max="7448" width="9.85546875" style="2" customWidth="1"/>
    <col min="7449" max="7449" width="10.28515625" style="2" customWidth="1"/>
    <col min="7450" max="7450" width="10.42578125" style="2" customWidth="1"/>
    <col min="7451" max="7451" width="10.28515625" style="2" customWidth="1"/>
    <col min="7452" max="7452" width="10.140625" style="2" customWidth="1"/>
    <col min="7453" max="7453" width="9.140625" style="2" customWidth="1"/>
    <col min="7454" max="7454" width="10.28515625" style="2" customWidth="1"/>
    <col min="7455" max="7680" width="9.140625" style="2"/>
    <col min="7681" max="7681" width="2.140625" style="2" bestFit="1" customWidth="1"/>
    <col min="7682" max="7683" width="2" style="2" bestFit="1" customWidth="1"/>
    <col min="7684" max="7684" width="3" style="2" customWidth="1"/>
    <col min="7685" max="7685" width="24.42578125" style="2" customWidth="1"/>
    <col min="7686" max="7686" width="7.7109375" style="2" customWidth="1"/>
    <col min="7687" max="7690" width="7.42578125" style="2" customWidth="1"/>
    <col min="7691" max="7691" width="7" style="2" customWidth="1"/>
    <col min="7692" max="7692" width="7.42578125" style="2" customWidth="1"/>
    <col min="7693" max="7693" width="9" style="2" customWidth="1"/>
    <col min="7694" max="7694" width="7.5703125" style="2" customWidth="1"/>
    <col min="7695" max="7695" width="6.85546875" style="2" customWidth="1"/>
    <col min="7696" max="7696" width="7.5703125" style="2" customWidth="1"/>
    <col min="7697" max="7697" width="8" style="2" customWidth="1"/>
    <col min="7698" max="7698" width="7.7109375" style="2" customWidth="1"/>
    <col min="7699" max="7699" width="9.140625" style="2"/>
    <col min="7700" max="7700" width="11.5703125" style="2" customWidth="1"/>
    <col min="7701" max="7701" width="10.140625" style="2" customWidth="1"/>
    <col min="7702" max="7702" width="11" style="2" customWidth="1"/>
    <col min="7703" max="7703" width="10.42578125" style="2" customWidth="1"/>
    <col min="7704" max="7704" width="9.85546875" style="2" customWidth="1"/>
    <col min="7705" max="7705" width="10.28515625" style="2" customWidth="1"/>
    <col min="7706" max="7706" width="10.42578125" style="2" customWidth="1"/>
    <col min="7707" max="7707" width="10.28515625" style="2" customWidth="1"/>
    <col min="7708" max="7708" width="10.140625" style="2" customWidth="1"/>
    <col min="7709" max="7709" width="9.140625" style="2" customWidth="1"/>
    <col min="7710" max="7710" width="10.28515625" style="2" customWidth="1"/>
    <col min="7711" max="7936" width="9.140625" style="2"/>
    <col min="7937" max="7937" width="2.140625" style="2" bestFit="1" customWidth="1"/>
    <col min="7938" max="7939" width="2" style="2" bestFit="1" customWidth="1"/>
    <col min="7940" max="7940" width="3" style="2" customWidth="1"/>
    <col min="7941" max="7941" width="24.42578125" style="2" customWidth="1"/>
    <col min="7942" max="7942" width="7.7109375" style="2" customWidth="1"/>
    <col min="7943" max="7946" width="7.42578125" style="2" customWidth="1"/>
    <col min="7947" max="7947" width="7" style="2" customWidth="1"/>
    <col min="7948" max="7948" width="7.42578125" style="2" customWidth="1"/>
    <col min="7949" max="7949" width="9" style="2" customWidth="1"/>
    <col min="7950" max="7950" width="7.5703125" style="2" customWidth="1"/>
    <col min="7951" max="7951" width="6.85546875" style="2" customWidth="1"/>
    <col min="7952" max="7952" width="7.5703125" style="2" customWidth="1"/>
    <col min="7953" max="7953" width="8" style="2" customWidth="1"/>
    <col min="7954" max="7954" width="7.7109375" style="2" customWidth="1"/>
    <col min="7955" max="7955" width="9.140625" style="2"/>
    <col min="7956" max="7956" width="11.5703125" style="2" customWidth="1"/>
    <col min="7957" max="7957" width="10.140625" style="2" customWidth="1"/>
    <col min="7958" max="7958" width="11" style="2" customWidth="1"/>
    <col min="7959" max="7959" width="10.42578125" style="2" customWidth="1"/>
    <col min="7960" max="7960" width="9.85546875" style="2" customWidth="1"/>
    <col min="7961" max="7961" width="10.28515625" style="2" customWidth="1"/>
    <col min="7962" max="7962" width="10.42578125" style="2" customWidth="1"/>
    <col min="7963" max="7963" width="10.28515625" style="2" customWidth="1"/>
    <col min="7964" max="7964" width="10.140625" style="2" customWidth="1"/>
    <col min="7965" max="7965" width="9.140625" style="2" customWidth="1"/>
    <col min="7966" max="7966" width="10.28515625" style="2" customWidth="1"/>
    <col min="7967" max="8192" width="9.140625" style="2"/>
    <col min="8193" max="8193" width="2.140625" style="2" bestFit="1" customWidth="1"/>
    <col min="8194" max="8195" width="2" style="2" bestFit="1" customWidth="1"/>
    <col min="8196" max="8196" width="3" style="2" customWidth="1"/>
    <col min="8197" max="8197" width="24.42578125" style="2" customWidth="1"/>
    <col min="8198" max="8198" width="7.7109375" style="2" customWidth="1"/>
    <col min="8199" max="8202" width="7.42578125" style="2" customWidth="1"/>
    <col min="8203" max="8203" width="7" style="2" customWidth="1"/>
    <col min="8204" max="8204" width="7.42578125" style="2" customWidth="1"/>
    <col min="8205" max="8205" width="9" style="2" customWidth="1"/>
    <col min="8206" max="8206" width="7.5703125" style="2" customWidth="1"/>
    <col min="8207" max="8207" width="6.85546875" style="2" customWidth="1"/>
    <col min="8208" max="8208" width="7.5703125" style="2" customWidth="1"/>
    <col min="8209" max="8209" width="8" style="2" customWidth="1"/>
    <col min="8210" max="8210" width="7.7109375" style="2" customWidth="1"/>
    <col min="8211" max="8211" width="9.140625" style="2"/>
    <col min="8212" max="8212" width="11.5703125" style="2" customWidth="1"/>
    <col min="8213" max="8213" width="10.140625" style="2" customWidth="1"/>
    <col min="8214" max="8214" width="11" style="2" customWidth="1"/>
    <col min="8215" max="8215" width="10.42578125" style="2" customWidth="1"/>
    <col min="8216" max="8216" width="9.85546875" style="2" customWidth="1"/>
    <col min="8217" max="8217" width="10.28515625" style="2" customWidth="1"/>
    <col min="8218" max="8218" width="10.42578125" style="2" customWidth="1"/>
    <col min="8219" max="8219" width="10.28515625" style="2" customWidth="1"/>
    <col min="8220" max="8220" width="10.140625" style="2" customWidth="1"/>
    <col min="8221" max="8221" width="9.140625" style="2" customWidth="1"/>
    <col min="8222" max="8222" width="10.28515625" style="2" customWidth="1"/>
    <col min="8223" max="8448" width="9.140625" style="2"/>
    <col min="8449" max="8449" width="2.140625" style="2" bestFit="1" customWidth="1"/>
    <col min="8450" max="8451" width="2" style="2" bestFit="1" customWidth="1"/>
    <col min="8452" max="8452" width="3" style="2" customWidth="1"/>
    <col min="8453" max="8453" width="24.42578125" style="2" customWidth="1"/>
    <col min="8454" max="8454" width="7.7109375" style="2" customWidth="1"/>
    <col min="8455" max="8458" width="7.42578125" style="2" customWidth="1"/>
    <col min="8459" max="8459" width="7" style="2" customWidth="1"/>
    <col min="8460" max="8460" width="7.42578125" style="2" customWidth="1"/>
    <col min="8461" max="8461" width="9" style="2" customWidth="1"/>
    <col min="8462" max="8462" width="7.5703125" style="2" customWidth="1"/>
    <col min="8463" max="8463" width="6.85546875" style="2" customWidth="1"/>
    <col min="8464" max="8464" width="7.5703125" style="2" customWidth="1"/>
    <col min="8465" max="8465" width="8" style="2" customWidth="1"/>
    <col min="8466" max="8466" width="7.7109375" style="2" customWidth="1"/>
    <col min="8467" max="8467" width="9.140625" style="2"/>
    <col min="8468" max="8468" width="11.5703125" style="2" customWidth="1"/>
    <col min="8469" max="8469" width="10.140625" style="2" customWidth="1"/>
    <col min="8470" max="8470" width="11" style="2" customWidth="1"/>
    <col min="8471" max="8471" width="10.42578125" style="2" customWidth="1"/>
    <col min="8472" max="8472" width="9.85546875" style="2" customWidth="1"/>
    <col min="8473" max="8473" width="10.28515625" style="2" customWidth="1"/>
    <col min="8474" max="8474" width="10.42578125" style="2" customWidth="1"/>
    <col min="8475" max="8475" width="10.28515625" style="2" customWidth="1"/>
    <col min="8476" max="8476" width="10.140625" style="2" customWidth="1"/>
    <col min="8477" max="8477" width="9.140625" style="2" customWidth="1"/>
    <col min="8478" max="8478" width="10.28515625" style="2" customWidth="1"/>
    <col min="8479" max="8704" width="9.140625" style="2"/>
    <col min="8705" max="8705" width="2.140625" style="2" bestFit="1" customWidth="1"/>
    <col min="8706" max="8707" width="2" style="2" bestFit="1" customWidth="1"/>
    <col min="8708" max="8708" width="3" style="2" customWidth="1"/>
    <col min="8709" max="8709" width="24.42578125" style="2" customWidth="1"/>
    <col min="8710" max="8710" width="7.7109375" style="2" customWidth="1"/>
    <col min="8711" max="8714" width="7.42578125" style="2" customWidth="1"/>
    <col min="8715" max="8715" width="7" style="2" customWidth="1"/>
    <col min="8716" max="8716" width="7.42578125" style="2" customWidth="1"/>
    <col min="8717" max="8717" width="9" style="2" customWidth="1"/>
    <col min="8718" max="8718" width="7.5703125" style="2" customWidth="1"/>
    <col min="8719" max="8719" width="6.85546875" style="2" customWidth="1"/>
    <col min="8720" max="8720" width="7.5703125" style="2" customWidth="1"/>
    <col min="8721" max="8721" width="8" style="2" customWidth="1"/>
    <col min="8722" max="8722" width="7.7109375" style="2" customWidth="1"/>
    <col min="8723" max="8723" width="9.140625" style="2"/>
    <col min="8724" max="8724" width="11.5703125" style="2" customWidth="1"/>
    <col min="8725" max="8725" width="10.140625" style="2" customWidth="1"/>
    <col min="8726" max="8726" width="11" style="2" customWidth="1"/>
    <col min="8727" max="8727" width="10.42578125" style="2" customWidth="1"/>
    <col min="8728" max="8728" width="9.85546875" style="2" customWidth="1"/>
    <col min="8729" max="8729" width="10.28515625" style="2" customWidth="1"/>
    <col min="8730" max="8730" width="10.42578125" style="2" customWidth="1"/>
    <col min="8731" max="8731" width="10.28515625" style="2" customWidth="1"/>
    <col min="8732" max="8732" width="10.140625" style="2" customWidth="1"/>
    <col min="8733" max="8733" width="9.140625" style="2" customWidth="1"/>
    <col min="8734" max="8734" width="10.28515625" style="2" customWidth="1"/>
    <col min="8735" max="8960" width="9.140625" style="2"/>
    <col min="8961" max="8961" width="2.140625" style="2" bestFit="1" customWidth="1"/>
    <col min="8962" max="8963" width="2" style="2" bestFit="1" customWidth="1"/>
    <col min="8964" max="8964" width="3" style="2" customWidth="1"/>
    <col min="8965" max="8965" width="24.42578125" style="2" customWidth="1"/>
    <col min="8966" max="8966" width="7.7109375" style="2" customWidth="1"/>
    <col min="8967" max="8970" width="7.42578125" style="2" customWidth="1"/>
    <col min="8971" max="8971" width="7" style="2" customWidth="1"/>
    <col min="8972" max="8972" width="7.42578125" style="2" customWidth="1"/>
    <col min="8973" max="8973" width="9" style="2" customWidth="1"/>
    <col min="8974" max="8974" width="7.5703125" style="2" customWidth="1"/>
    <col min="8975" max="8975" width="6.85546875" style="2" customWidth="1"/>
    <col min="8976" max="8976" width="7.5703125" style="2" customWidth="1"/>
    <col min="8977" max="8977" width="8" style="2" customWidth="1"/>
    <col min="8978" max="8978" width="7.7109375" style="2" customWidth="1"/>
    <col min="8979" max="8979" width="9.140625" style="2"/>
    <col min="8980" max="8980" width="11.5703125" style="2" customWidth="1"/>
    <col min="8981" max="8981" width="10.140625" style="2" customWidth="1"/>
    <col min="8982" max="8982" width="11" style="2" customWidth="1"/>
    <col min="8983" max="8983" width="10.42578125" style="2" customWidth="1"/>
    <col min="8984" max="8984" width="9.85546875" style="2" customWidth="1"/>
    <col min="8985" max="8985" width="10.28515625" style="2" customWidth="1"/>
    <col min="8986" max="8986" width="10.42578125" style="2" customWidth="1"/>
    <col min="8987" max="8987" width="10.28515625" style="2" customWidth="1"/>
    <col min="8988" max="8988" width="10.140625" style="2" customWidth="1"/>
    <col min="8989" max="8989" width="9.140625" style="2" customWidth="1"/>
    <col min="8990" max="8990" width="10.28515625" style="2" customWidth="1"/>
    <col min="8991" max="9216" width="9.140625" style="2"/>
    <col min="9217" max="9217" width="2.140625" style="2" bestFit="1" customWidth="1"/>
    <col min="9218" max="9219" width="2" style="2" bestFit="1" customWidth="1"/>
    <col min="9220" max="9220" width="3" style="2" customWidth="1"/>
    <col min="9221" max="9221" width="24.42578125" style="2" customWidth="1"/>
    <col min="9222" max="9222" width="7.7109375" style="2" customWidth="1"/>
    <col min="9223" max="9226" width="7.42578125" style="2" customWidth="1"/>
    <col min="9227" max="9227" width="7" style="2" customWidth="1"/>
    <col min="9228" max="9228" width="7.42578125" style="2" customWidth="1"/>
    <col min="9229" max="9229" width="9" style="2" customWidth="1"/>
    <col min="9230" max="9230" width="7.5703125" style="2" customWidth="1"/>
    <col min="9231" max="9231" width="6.85546875" style="2" customWidth="1"/>
    <col min="9232" max="9232" width="7.5703125" style="2" customWidth="1"/>
    <col min="9233" max="9233" width="8" style="2" customWidth="1"/>
    <col min="9234" max="9234" width="7.7109375" style="2" customWidth="1"/>
    <col min="9235" max="9235" width="9.140625" style="2"/>
    <col min="9236" max="9236" width="11.5703125" style="2" customWidth="1"/>
    <col min="9237" max="9237" width="10.140625" style="2" customWidth="1"/>
    <col min="9238" max="9238" width="11" style="2" customWidth="1"/>
    <col min="9239" max="9239" width="10.42578125" style="2" customWidth="1"/>
    <col min="9240" max="9240" width="9.85546875" style="2" customWidth="1"/>
    <col min="9241" max="9241" width="10.28515625" style="2" customWidth="1"/>
    <col min="9242" max="9242" width="10.42578125" style="2" customWidth="1"/>
    <col min="9243" max="9243" width="10.28515625" style="2" customWidth="1"/>
    <col min="9244" max="9244" width="10.140625" style="2" customWidth="1"/>
    <col min="9245" max="9245" width="9.140625" style="2" customWidth="1"/>
    <col min="9246" max="9246" width="10.28515625" style="2" customWidth="1"/>
    <col min="9247" max="9472" width="9.140625" style="2"/>
    <col min="9473" max="9473" width="2.140625" style="2" bestFit="1" customWidth="1"/>
    <col min="9474" max="9475" width="2" style="2" bestFit="1" customWidth="1"/>
    <col min="9476" max="9476" width="3" style="2" customWidth="1"/>
    <col min="9477" max="9477" width="24.42578125" style="2" customWidth="1"/>
    <col min="9478" max="9478" width="7.7109375" style="2" customWidth="1"/>
    <col min="9479" max="9482" width="7.42578125" style="2" customWidth="1"/>
    <col min="9483" max="9483" width="7" style="2" customWidth="1"/>
    <col min="9484" max="9484" width="7.42578125" style="2" customWidth="1"/>
    <col min="9485" max="9485" width="9" style="2" customWidth="1"/>
    <col min="9486" max="9486" width="7.5703125" style="2" customWidth="1"/>
    <col min="9487" max="9487" width="6.85546875" style="2" customWidth="1"/>
    <col min="9488" max="9488" width="7.5703125" style="2" customWidth="1"/>
    <col min="9489" max="9489" width="8" style="2" customWidth="1"/>
    <col min="9490" max="9490" width="7.7109375" style="2" customWidth="1"/>
    <col min="9491" max="9491" width="9.140625" style="2"/>
    <col min="9492" max="9492" width="11.5703125" style="2" customWidth="1"/>
    <col min="9493" max="9493" width="10.140625" style="2" customWidth="1"/>
    <col min="9494" max="9494" width="11" style="2" customWidth="1"/>
    <col min="9495" max="9495" width="10.42578125" style="2" customWidth="1"/>
    <col min="9496" max="9496" width="9.85546875" style="2" customWidth="1"/>
    <col min="9497" max="9497" width="10.28515625" style="2" customWidth="1"/>
    <col min="9498" max="9498" width="10.42578125" style="2" customWidth="1"/>
    <col min="9499" max="9499" width="10.28515625" style="2" customWidth="1"/>
    <col min="9500" max="9500" width="10.140625" style="2" customWidth="1"/>
    <col min="9501" max="9501" width="9.140625" style="2" customWidth="1"/>
    <col min="9502" max="9502" width="10.28515625" style="2" customWidth="1"/>
    <col min="9503" max="9728" width="9.140625" style="2"/>
    <col min="9729" max="9729" width="2.140625" style="2" bestFit="1" customWidth="1"/>
    <col min="9730" max="9731" width="2" style="2" bestFit="1" customWidth="1"/>
    <col min="9732" max="9732" width="3" style="2" customWidth="1"/>
    <col min="9733" max="9733" width="24.42578125" style="2" customWidth="1"/>
    <col min="9734" max="9734" width="7.7109375" style="2" customWidth="1"/>
    <col min="9735" max="9738" width="7.42578125" style="2" customWidth="1"/>
    <col min="9739" max="9739" width="7" style="2" customWidth="1"/>
    <col min="9740" max="9740" width="7.42578125" style="2" customWidth="1"/>
    <col min="9741" max="9741" width="9" style="2" customWidth="1"/>
    <col min="9742" max="9742" width="7.5703125" style="2" customWidth="1"/>
    <col min="9743" max="9743" width="6.85546875" style="2" customWidth="1"/>
    <col min="9744" max="9744" width="7.5703125" style="2" customWidth="1"/>
    <col min="9745" max="9745" width="8" style="2" customWidth="1"/>
    <col min="9746" max="9746" width="7.7109375" style="2" customWidth="1"/>
    <col min="9747" max="9747" width="9.140625" style="2"/>
    <col min="9748" max="9748" width="11.5703125" style="2" customWidth="1"/>
    <col min="9749" max="9749" width="10.140625" style="2" customWidth="1"/>
    <col min="9750" max="9750" width="11" style="2" customWidth="1"/>
    <col min="9751" max="9751" width="10.42578125" style="2" customWidth="1"/>
    <col min="9752" max="9752" width="9.85546875" style="2" customWidth="1"/>
    <col min="9753" max="9753" width="10.28515625" style="2" customWidth="1"/>
    <col min="9754" max="9754" width="10.42578125" style="2" customWidth="1"/>
    <col min="9755" max="9755" width="10.28515625" style="2" customWidth="1"/>
    <col min="9756" max="9756" width="10.140625" style="2" customWidth="1"/>
    <col min="9757" max="9757" width="9.140625" style="2" customWidth="1"/>
    <col min="9758" max="9758" width="10.28515625" style="2" customWidth="1"/>
    <col min="9759" max="9984" width="9.140625" style="2"/>
    <col min="9985" max="9985" width="2.140625" style="2" bestFit="1" customWidth="1"/>
    <col min="9986" max="9987" width="2" style="2" bestFit="1" customWidth="1"/>
    <col min="9988" max="9988" width="3" style="2" customWidth="1"/>
    <col min="9989" max="9989" width="24.42578125" style="2" customWidth="1"/>
    <col min="9990" max="9990" width="7.7109375" style="2" customWidth="1"/>
    <col min="9991" max="9994" width="7.42578125" style="2" customWidth="1"/>
    <col min="9995" max="9995" width="7" style="2" customWidth="1"/>
    <col min="9996" max="9996" width="7.42578125" style="2" customWidth="1"/>
    <col min="9997" max="9997" width="9" style="2" customWidth="1"/>
    <col min="9998" max="9998" width="7.5703125" style="2" customWidth="1"/>
    <col min="9999" max="9999" width="6.85546875" style="2" customWidth="1"/>
    <col min="10000" max="10000" width="7.5703125" style="2" customWidth="1"/>
    <col min="10001" max="10001" width="8" style="2" customWidth="1"/>
    <col min="10002" max="10002" width="7.7109375" style="2" customWidth="1"/>
    <col min="10003" max="10003" width="9.140625" style="2"/>
    <col min="10004" max="10004" width="11.5703125" style="2" customWidth="1"/>
    <col min="10005" max="10005" width="10.140625" style="2" customWidth="1"/>
    <col min="10006" max="10006" width="11" style="2" customWidth="1"/>
    <col min="10007" max="10007" width="10.42578125" style="2" customWidth="1"/>
    <col min="10008" max="10008" width="9.85546875" style="2" customWidth="1"/>
    <col min="10009" max="10009" width="10.28515625" style="2" customWidth="1"/>
    <col min="10010" max="10010" width="10.42578125" style="2" customWidth="1"/>
    <col min="10011" max="10011" width="10.28515625" style="2" customWidth="1"/>
    <col min="10012" max="10012" width="10.140625" style="2" customWidth="1"/>
    <col min="10013" max="10013" width="9.140625" style="2" customWidth="1"/>
    <col min="10014" max="10014" width="10.28515625" style="2" customWidth="1"/>
    <col min="10015" max="10240" width="9.140625" style="2"/>
    <col min="10241" max="10241" width="2.140625" style="2" bestFit="1" customWidth="1"/>
    <col min="10242" max="10243" width="2" style="2" bestFit="1" customWidth="1"/>
    <col min="10244" max="10244" width="3" style="2" customWidth="1"/>
    <col min="10245" max="10245" width="24.42578125" style="2" customWidth="1"/>
    <col min="10246" max="10246" width="7.7109375" style="2" customWidth="1"/>
    <col min="10247" max="10250" width="7.42578125" style="2" customWidth="1"/>
    <col min="10251" max="10251" width="7" style="2" customWidth="1"/>
    <col min="10252" max="10252" width="7.42578125" style="2" customWidth="1"/>
    <col min="10253" max="10253" width="9" style="2" customWidth="1"/>
    <col min="10254" max="10254" width="7.5703125" style="2" customWidth="1"/>
    <col min="10255" max="10255" width="6.85546875" style="2" customWidth="1"/>
    <col min="10256" max="10256" width="7.5703125" style="2" customWidth="1"/>
    <col min="10257" max="10257" width="8" style="2" customWidth="1"/>
    <col min="10258" max="10258" width="7.7109375" style="2" customWidth="1"/>
    <col min="10259" max="10259" width="9.140625" style="2"/>
    <col min="10260" max="10260" width="11.5703125" style="2" customWidth="1"/>
    <col min="10261" max="10261" width="10.140625" style="2" customWidth="1"/>
    <col min="10262" max="10262" width="11" style="2" customWidth="1"/>
    <col min="10263" max="10263" width="10.42578125" style="2" customWidth="1"/>
    <col min="10264" max="10264" width="9.85546875" style="2" customWidth="1"/>
    <col min="10265" max="10265" width="10.28515625" style="2" customWidth="1"/>
    <col min="10266" max="10266" width="10.42578125" style="2" customWidth="1"/>
    <col min="10267" max="10267" width="10.28515625" style="2" customWidth="1"/>
    <col min="10268" max="10268" width="10.140625" style="2" customWidth="1"/>
    <col min="10269" max="10269" width="9.140625" style="2" customWidth="1"/>
    <col min="10270" max="10270" width="10.28515625" style="2" customWidth="1"/>
    <col min="10271" max="10496" width="9.140625" style="2"/>
    <col min="10497" max="10497" width="2.140625" style="2" bestFit="1" customWidth="1"/>
    <col min="10498" max="10499" width="2" style="2" bestFit="1" customWidth="1"/>
    <col min="10500" max="10500" width="3" style="2" customWidth="1"/>
    <col min="10501" max="10501" width="24.42578125" style="2" customWidth="1"/>
    <col min="10502" max="10502" width="7.7109375" style="2" customWidth="1"/>
    <col min="10503" max="10506" width="7.42578125" style="2" customWidth="1"/>
    <col min="10507" max="10507" width="7" style="2" customWidth="1"/>
    <col min="10508" max="10508" width="7.42578125" style="2" customWidth="1"/>
    <col min="10509" max="10509" width="9" style="2" customWidth="1"/>
    <col min="10510" max="10510" width="7.5703125" style="2" customWidth="1"/>
    <col min="10511" max="10511" width="6.85546875" style="2" customWidth="1"/>
    <col min="10512" max="10512" width="7.5703125" style="2" customWidth="1"/>
    <col min="10513" max="10513" width="8" style="2" customWidth="1"/>
    <col min="10514" max="10514" width="7.7109375" style="2" customWidth="1"/>
    <col min="10515" max="10515" width="9.140625" style="2"/>
    <col min="10516" max="10516" width="11.5703125" style="2" customWidth="1"/>
    <col min="10517" max="10517" width="10.140625" style="2" customWidth="1"/>
    <col min="10518" max="10518" width="11" style="2" customWidth="1"/>
    <col min="10519" max="10519" width="10.42578125" style="2" customWidth="1"/>
    <col min="10520" max="10520" width="9.85546875" style="2" customWidth="1"/>
    <col min="10521" max="10521" width="10.28515625" style="2" customWidth="1"/>
    <col min="10522" max="10522" width="10.42578125" style="2" customWidth="1"/>
    <col min="10523" max="10523" width="10.28515625" style="2" customWidth="1"/>
    <col min="10524" max="10524" width="10.140625" style="2" customWidth="1"/>
    <col min="10525" max="10525" width="9.140625" style="2" customWidth="1"/>
    <col min="10526" max="10526" width="10.28515625" style="2" customWidth="1"/>
    <col min="10527" max="10752" width="9.140625" style="2"/>
    <col min="10753" max="10753" width="2.140625" style="2" bestFit="1" customWidth="1"/>
    <col min="10754" max="10755" width="2" style="2" bestFit="1" customWidth="1"/>
    <col min="10756" max="10756" width="3" style="2" customWidth="1"/>
    <col min="10757" max="10757" width="24.42578125" style="2" customWidth="1"/>
    <col min="10758" max="10758" width="7.7109375" style="2" customWidth="1"/>
    <col min="10759" max="10762" width="7.42578125" style="2" customWidth="1"/>
    <col min="10763" max="10763" width="7" style="2" customWidth="1"/>
    <col min="10764" max="10764" width="7.42578125" style="2" customWidth="1"/>
    <col min="10765" max="10765" width="9" style="2" customWidth="1"/>
    <col min="10766" max="10766" width="7.5703125" style="2" customWidth="1"/>
    <col min="10767" max="10767" width="6.85546875" style="2" customWidth="1"/>
    <col min="10768" max="10768" width="7.5703125" style="2" customWidth="1"/>
    <col min="10769" max="10769" width="8" style="2" customWidth="1"/>
    <col min="10770" max="10770" width="7.7109375" style="2" customWidth="1"/>
    <col min="10771" max="10771" width="9.140625" style="2"/>
    <col min="10772" max="10772" width="11.5703125" style="2" customWidth="1"/>
    <col min="10773" max="10773" width="10.140625" style="2" customWidth="1"/>
    <col min="10774" max="10774" width="11" style="2" customWidth="1"/>
    <col min="10775" max="10775" width="10.42578125" style="2" customWidth="1"/>
    <col min="10776" max="10776" width="9.85546875" style="2" customWidth="1"/>
    <col min="10777" max="10777" width="10.28515625" style="2" customWidth="1"/>
    <col min="10778" max="10778" width="10.42578125" style="2" customWidth="1"/>
    <col min="10779" max="10779" width="10.28515625" style="2" customWidth="1"/>
    <col min="10780" max="10780" width="10.140625" style="2" customWidth="1"/>
    <col min="10781" max="10781" width="9.140625" style="2" customWidth="1"/>
    <col min="10782" max="10782" width="10.28515625" style="2" customWidth="1"/>
    <col min="10783" max="11008" width="9.140625" style="2"/>
    <col min="11009" max="11009" width="2.140625" style="2" bestFit="1" customWidth="1"/>
    <col min="11010" max="11011" width="2" style="2" bestFit="1" customWidth="1"/>
    <col min="11012" max="11012" width="3" style="2" customWidth="1"/>
    <col min="11013" max="11013" width="24.42578125" style="2" customWidth="1"/>
    <col min="11014" max="11014" width="7.7109375" style="2" customWidth="1"/>
    <col min="11015" max="11018" width="7.42578125" style="2" customWidth="1"/>
    <col min="11019" max="11019" width="7" style="2" customWidth="1"/>
    <col min="11020" max="11020" width="7.42578125" style="2" customWidth="1"/>
    <col min="11021" max="11021" width="9" style="2" customWidth="1"/>
    <col min="11022" max="11022" width="7.5703125" style="2" customWidth="1"/>
    <col min="11023" max="11023" width="6.85546875" style="2" customWidth="1"/>
    <col min="11024" max="11024" width="7.5703125" style="2" customWidth="1"/>
    <col min="11025" max="11025" width="8" style="2" customWidth="1"/>
    <col min="11026" max="11026" width="7.7109375" style="2" customWidth="1"/>
    <col min="11027" max="11027" width="9.140625" style="2"/>
    <col min="11028" max="11028" width="11.5703125" style="2" customWidth="1"/>
    <col min="11029" max="11029" width="10.140625" style="2" customWidth="1"/>
    <col min="11030" max="11030" width="11" style="2" customWidth="1"/>
    <col min="11031" max="11031" width="10.42578125" style="2" customWidth="1"/>
    <col min="11032" max="11032" width="9.85546875" style="2" customWidth="1"/>
    <col min="11033" max="11033" width="10.28515625" style="2" customWidth="1"/>
    <col min="11034" max="11034" width="10.42578125" style="2" customWidth="1"/>
    <col min="11035" max="11035" width="10.28515625" style="2" customWidth="1"/>
    <col min="11036" max="11036" width="10.140625" style="2" customWidth="1"/>
    <col min="11037" max="11037" width="9.140625" style="2" customWidth="1"/>
    <col min="11038" max="11038" width="10.28515625" style="2" customWidth="1"/>
    <col min="11039" max="11264" width="9.140625" style="2"/>
    <col min="11265" max="11265" width="2.140625" style="2" bestFit="1" customWidth="1"/>
    <col min="11266" max="11267" width="2" style="2" bestFit="1" customWidth="1"/>
    <col min="11268" max="11268" width="3" style="2" customWidth="1"/>
    <col min="11269" max="11269" width="24.42578125" style="2" customWidth="1"/>
    <col min="11270" max="11270" width="7.7109375" style="2" customWidth="1"/>
    <col min="11271" max="11274" width="7.42578125" style="2" customWidth="1"/>
    <col min="11275" max="11275" width="7" style="2" customWidth="1"/>
    <col min="11276" max="11276" width="7.42578125" style="2" customWidth="1"/>
    <col min="11277" max="11277" width="9" style="2" customWidth="1"/>
    <col min="11278" max="11278" width="7.5703125" style="2" customWidth="1"/>
    <col min="11279" max="11279" width="6.85546875" style="2" customWidth="1"/>
    <col min="11280" max="11280" width="7.5703125" style="2" customWidth="1"/>
    <col min="11281" max="11281" width="8" style="2" customWidth="1"/>
    <col min="11282" max="11282" width="7.7109375" style="2" customWidth="1"/>
    <col min="11283" max="11283" width="9.140625" style="2"/>
    <col min="11284" max="11284" width="11.5703125" style="2" customWidth="1"/>
    <col min="11285" max="11285" width="10.140625" style="2" customWidth="1"/>
    <col min="11286" max="11286" width="11" style="2" customWidth="1"/>
    <col min="11287" max="11287" width="10.42578125" style="2" customWidth="1"/>
    <col min="11288" max="11288" width="9.85546875" style="2" customWidth="1"/>
    <col min="11289" max="11289" width="10.28515625" style="2" customWidth="1"/>
    <col min="11290" max="11290" width="10.42578125" style="2" customWidth="1"/>
    <col min="11291" max="11291" width="10.28515625" style="2" customWidth="1"/>
    <col min="11292" max="11292" width="10.140625" style="2" customWidth="1"/>
    <col min="11293" max="11293" width="9.140625" style="2" customWidth="1"/>
    <col min="11294" max="11294" width="10.28515625" style="2" customWidth="1"/>
    <col min="11295" max="11520" width="9.140625" style="2"/>
    <col min="11521" max="11521" width="2.140625" style="2" bestFit="1" customWidth="1"/>
    <col min="11522" max="11523" width="2" style="2" bestFit="1" customWidth="1"/>
    <col min="11524" max="11524" width="3" style="2" customWidth="1"/>
    <col min="11525" max="11525" width="24.42578125" style="2" customWidth="1"/>
    <col min="11526" max="11526" width="7.7109375" style="2" customWidth="1"/>
    <col min="11527" max="11530" width="7.42578125" style="2" customWidth="1"/>
    <col min="11531" max="11531" width="7" style="2" customWidth="1"/>
    <col min="11532" max="11532" width="7.42578125" style="2" customWidth="1"/>
    <col min="11533" max="11533" width="9" style="2" customWidth="1"/>
    <col min="11534" max="11534" width="7.5703125" style="2" customWidth="1"/>
    <col min="11535" max="11535" width="6.85546875" style="2" customWidth="1"/>
    <col min="11536" max="11536" width="7.5703125" style="2" customWidth="1"/>
    <col min="11537" max="11537" width="8" style="2" customWidth="1"/>
    <col min="11538" max="11538" width="7.7109375" style="2" customWidth="1"/>
    <col min="11539" max="11539" width="9.140625" style="2"/>
    <col min="11540" max="11540" width="11.5703125" style="2" customWidth="1"/>
    <col min="11541" max="11541" width="10.140625" style="2" customWidth="1"/>
    <col min="11542" max="11542" width="11" style="2" customWidth="1"/>
    <col min="11543" max="11543" width="10.42578125" style="2" customWidth="1"/>
    <col min="11544" max="11544" width="9.85546875" style="2" customWidth="1"/>
    <col min="11545" max="11545" width="10.28515625" style="2" customWidth="1"/>
    <col min="11546" max="11546" width="10.42578125" style="2" customWidth="1"/>
    <col min="11547" max="11547" width="10.28515625" style="2" customWidth="1"/>
    <col min="11548" max="11548" width="10.140625" style="2" customWidth="1"/>
    <col min="11549" max="11549" width="9.140625" style="2" customWidth="1"/>
    <col min="11550" max="11550" width="10.28515625" style="2" customWidth="1"/>
    <col min="11551" max="11776" width="9.140625" style="2"/>
    <col min="11777" max="11777" width="2.140625" style="2" bestFit="1" customWidth="1"/>
    <col min="11778" max="11779" width="2" style="2" bestFit="1" customWidth="1"/>
    <col min="11780" max="11780" width="3" style="2" customWidth="1"/>
    <col min="11781" max="11781" width="24.42578125" style="2" customWidth="1"/>
    <col min="11782" max="11782" width="7.7109375" style="2" customWidth="1"/>
    <col min="11783" max="11786" width="7.42578125" style="2" customWidth="1"/>
    <col min="11787" max="11787" width="7" style="2" customWidth="1"/>
    <col min="11788" max="11788" width="7.42578125" style="2" customWidth="1"/>
    <col min="11789" max="11789" width="9" style="2" customWidth="1"/>
    <col min="11790" max="11790" width="7.5703125" style="2" customWidth="1"/>
    <col min="11791" max="11791" width="6.85546875" style="2" customWidth="1"/>
    <col min="11792" max="11792" width="7.5703125" style="2" customWidth="1"/>
    <col min="11793" max="11793" width="8" style="2" customWidth="1"/>
    <col min="11794" max="11794" width="7.7109375" style="2" customWidth="1"/>
    <col min="11795" max="11795" width="9.140625" style="2"/>
    <col min="11796" max="11796" width="11.5703125" style="2" customWidth="1"/>
    <col min="11797" max="11797" width="10.140625" style="2" customWidth="1"/>
    <col min="11798" max="11798" width="11" style="2" customWidth="1"/>
    <col min="11799" max="11799" width="10.42578125" style="2" customWidth="1"/>
    <col min="11800" max="11800" width="9.85546875" style="2" customWidth="1"/>
    <col min="11801" max="11801" width="10.28515625" style="2" customWidth="1"/>
    <col min="11802" max="11802" width="10.42578125" style="2" customWidth="1"/>
    <col min="11803" max="11803" width="10.28515625" style="2" customWidth="1"/>
    <col min="11804" max="11804" width="10.140625" style="2" customWidth="1"/>
    <col min="11805" max="11805" width="9.140625" style="2" customWidth="1"/>
    <col min="11806" max="11806" width="10.28515625" style="2" customWidth="1"/>
    <col min="11807" max="12032" width="9.140625" style="2"/>
    <col min="12033" max="12033" width="2.140625" style="2" bestFit="1" customWidth="1"/>
    <col min="12034" max="12035" width="2" style="2" bestFit="1" customWidth="1"/>
    <col min="12036" max="12036" width="3" style="2" customWidth="1"/>
    <col min="12037" max="12037" width="24.42578125" style="2" customWidth="1"/>
    <col min="12038" max="12038" width="7.7109375" style="2" customWidth="1"/>
    <col min="12039" max="12042" width="7.42578125" style="2" customWidth="1"/>
    <col min="12043" max="12043" width="7" style="2" customWidth="1"/>
    <col min="12044" max="12044" width="7.42578125" style="2" customWidth="1"/>
    <col min="12045" max="12045" width="9" style="2" customWidth="1"/>
    <col min="12046" max="12046" width="7.5703125" style="2" customWidth="1"/>
    <col min="12047" max="12047" width="6.85546875" style="2" customWidth="1"/>
    <col min="12048" max="12048" width="7.5703125" style="2" customWidth="1"/>
    <col min="12049" max="12049" width="8" style="2" customWidth="1"/>
    <col min="12050" max="12050" width="7.7109375" style="2" customWidth="1"/>
    <col min="12051" max="12051" width="9.140625" style="2"/>
    <col min="12052" max="12052" width="11.5703125" style="2" customWidth="1"/>
    <col min="12053" max="12053" width="10.140625" style="2" customWidth="1"/>
    <col min="12054" max="12054" width="11" style="2" customWidth="1"/>
    <col min="12055" max="12055" width="10.42578125" style="2" customWidth="1"/>
    <col min="12056" max="12056" width="9.85546875" style="2" customWidth="1"/>
    <col min="12057" max="12057" width="10.28515625" style="2" customWidth="1"/>
    <col min="12058" max="12058" width="10.42578125" style="2" customWidth="1"/>
    <col min="12059" max="12059" width="10.28515625" style="2" customWidth="1"/>
    <col min="12060" max="12060" width="10.140625" style="2" customWidth="1"/>
    <col min="12061" max="12061" width="9.140625" style="2" customWidth="1"/>
    <col min="12062" max="12062" width="10.28515625" style="2" customWidth="1"/>
    <col min="12063" max="12288" width="9.140625" style="2"/>
    <col min="12289" max="12289" width="2.140625" style="2" bestFit="1" customWidth="1"/>
    <col min="12290" max="12291" width="2" style="2" bestFit="1" customWidth="1"/>
    <col min="12292" max="12292" width="3" style="2" customWidth="1"/>
    <col min="12293" max="12293" width="24.42578125" style="2" customWidth="1"/>
    <col min="12294" max="12294" width="7.7109375" style="2" customWidth="1"/>
    <col min="12295" max="12298" width="7.42578125" style="2" customWidth="1"/>
    <col min="12299" max="12299" width="7" style="2" customWidth="1"/>
    <col min="12300" max="12300" width="7.42578125" style="2" customWidth="1"/>
    <col min="12301" max="12301" width="9" style="2" customWidth="1"/>
    <col min="12302" max="12302" width="7.5703125" style="2" customWidth="1"/>
    <col min="12303" max="12303" width="6.85546875" style="2" customWidth="1"/>
    <col min="12304" max="12304" width="7.5703125" style="2" customWidth="1"/>
    <col min="12305" max="12305" width="8" style="2" customWidth="1"/>
    <col min="12306" max="12306" width="7.7109375" style="2" customWidth="1"/>
    <col min="12307" max="12307" width="9.140625" style="2"/>
    <col min="12308" max="12308" width="11.5703125" style="2" customWidth="1"/>
    <col min="12309" max="12309" width="10.140625" style="2" customWidth="1"/>
    <col min="12310" max="12310" width="11" style="2" customWidth="1"/>
    <col min="12311" max="12311" width="10.42578125" style="2" customWidth="1"/>
    <col min="12312" max="12312" width="9.85546875" style="2" customWidth="1"/>
    <col min="12313" max="12313" width="10.28515625" style="2" customWidth="1"/>
    <col min="12314" max="12314" width="10.42578125" style="2" customWidth="1"/>
    <col min="12315" max="12315" width="10.28515625" style="2" customWidth="1"/>
    <col min="12316" max="12316" width="10.140625" style="2" customWidth="1"/>
    <col min="12317" max="12317" width="9.140625" style="2" customWidth="1"/>
    <col min="12318" max="12318" width="10.28515625" style="2" customWidth="1"/>
    <col min="12319" max="12544" width="9.140625" style="2"/>
    <col min="12545" max="12545" width="2.140625" style="2" bestFit="1" customWidth="1"/>
    <col min="12546" max="12547" width="2" style="2" bestFit="1" customWidth="1"/>
    <col min="12548" max="12548" width="3" style="2" customWidth="1"/>
    <col min="12549" max="12549" width="24.42578125" style="2" customWidth="1"/>
    <col min="12550" max="12550" width="7.7109375" style="2" customWidth="1"/>
    <col min="12551" max="12554" width="7.42578125" style="2" customWidth="1"/>
    <col min="12555" max="12555" width="7" style="2" customWidth="1"/>
    <col min="12556" max="12556" width="7.42578125" style="2" customWidth="1"/>
    <col min="12557" max="12557" width="9" style="2" customWidth="1"/>
    <col min="12558" max="12558" width="7.5703125" style="2" customWidth="1"/>
    <col min="12559" max="12559" width="6.85546875" style="2" customWidth="1"/>
    <col min="12560" max="12560" width="7.5703125" style="2" customWidth="1"/>
    <col min="12561" max="12561" width="8" style="2" customWidth="1"/>
    <col min="12562" max="12562" width="7.7109375" style="2" customWidth="1"/>
    <col min="12563" max="12563" width="9.140625" style="2"/>
    <col min="12564" max="12564" width="11.5703125" style="2" customWidth="1"/>
    <col min="12565" max="12565" width="10.140625" style="2" customWidth="1"/>
    <col min="12566" max="12566" width="11" style="2" customWidth="1"/>
    <col min="12567" max="12567" width="10.42578125" style="2" customWidth="1"/>
    <col min="12568" max="12568" width="9.85546875" style="2" customWidth="1"/>
    <col min="12569" max="12569" width="10.28515625" style="2" customWidth="1"/>
    <col min="12570" max="12570" width="10.42578125" style="2" customWidth="1"/>
    <col min="12571" max="12571" width="10.28515625" style="2" customWidth="1"/>
    <col min="12572" max="12572" width="10.140625" style="2" customWidth="1"/>
    <col min="12573" max="12573" width="9.140625" style="2" customWidth="1"/>
    <col min="12574" max="12574" width="10.28515625" style="2" customWidth="1"/>
    <col min="12575" max="12800" width="9.140625" style="2"/>
    <col min="12801" max="12801" width="2.140625" style="2" bestFit="1" customWidth="1"/>
    <col min="12802" max="12803" width="2" style="2" bestFit="1" customWidth="1"/>
    <col min="12804" max="12804" width="3" style="2" customWidth="1"/>
    <col min="12805" max="12805" width="24.42578125" style="2" customWidth="1"/>
    <col min="12806" max="12806" width="7.7109375" style="2" customWidth="1"/>
    <col min="12807" max="12810" width="7.42578125" style="2" customWidth="1"/>
    <col min="12811" max="12811" width="7" style="2" customWidth="1"/>
    <col min="12812" max="12812" width="7.42578125" style="2" customWidth="1"/>
    <col min="12813" max="12813" width="9" style="2" customWidth="1"/>
    <col min="12814" max="12814" width="7.5703125" style="2" customWidth="1"/>
    <col min="12815" max="12815" width="6.85546875" style="2" customWidth="1"/>
    <col min="12816" max="12816" width="7.5703125" style="2" customWidth="1"/>
    <col min="12817" max="12817" width="8" style="2" customWidth="1"/>
    <col min="12818" max="12818" width="7.7109375" style="2" customWidth="1"/>
    <col min="12819" max="12819" width="9.140625" style="2"/>
    <col min="12820" max="12820" width="11.5703125" style="2" customWidth="1"/>
    <col min="12821" max="12821" width="10.140625" style="2" customWidth="1"/>
    <col min="12822" max="12822" width="11" style="2" customWidth="1"/>
    <col min="12823" max="12823" width="10.42578125" style="2" customWidth="1"/>
    <col min="12824" max="12824" width="9.85546875" style="2" customWidth="1"/>
    <col min="12825" max="12825" width="10.28515625" style="2" customWidth="1"/>
    <col min="12826" max="12826" width="10.42578125" style="2" customWidth="1"/>
    <col min="12827" max="12827" width="10.28515625" style="2" customWidth="1"/>
    <col min="12828" max="12828" width="10.140625" style="2" customWidth="1"/>
    <col min="12829" max="12829" width="9.140625" style="2" customWidth="1"/>
    <col min="12830" max="12830" width="10.28515625" style="2" customWidth="1"/>
    <col min="12831" max="13056" width="9.140625" style="2"/>
    <col min="13057" max="13057" width="2.140625" style="2" bestFit="1" customWidth="1"/>
    <col min="13058" max="13059" width="2" style="2" bestFit="1" customWidth="1"/>
    <col min="13060" max="13060" width="3" style="2" customWidth="1"/>
    <col min="13061" max="13061" width="24.42578125" style="2" customWidth="1"/>
    <col min="13062" max="13062" width="7.7109375" style="2" customWidth="1"/>
    <col min="13063" max="13066" width="7.42578125" style="2" customWidth="1"/>
    <col min="13067" max="13067" width="7" style="2" customWidth="1"/>
    <col min="13068" max="13068" width="7.42578125" style="2" customWidth="1"/>
    <col min="13069" max="13069" width="9" style="2" customWidth="1"/>
    <col min="13070" max="13070" width="7.5703125" style="2" customWidth="1"/>
    <col min="13071" max="13071" width="6.85546875" style="2" customWidth="1"/>
    <col min="13072" max="13072" width="7.5703125" style="2" customWidth="1"/>
    <col min="13073" max="13073" width="8" style="2" customWidth="1"/>
    <col min="13074" max="13074" width="7.7109375" style="2" customWidth="1"/>
    <col min="13075" max="13075" width="9.140625" style="2"/>
    <col min="13076" max="13076" width="11.5703125" style="2" customWidth="1"/>
    <col min="13077" max="13077" width="10.140625" style="2" customWidth="1"/>
    <col min="13078" max="13078" width="11" style="2" customWidth="1"/>
    <col min="13079" max="13079" width="10.42578125" style="2" customWidth="1"/>
    <col min="13080" max="13080" width="9.85546875" style="2" customWidth="1"/>
    <col min="13081" max="13081" width="10.28515625" style="2" customWidth="1"/>
    <col min="13082" max="13082" width="10.42578125" style="2" customWidth="1"/>
    <col min="13083" max="13083" width="10.28515625" style="2" customWidth="1"/>
    <col min="13084" max="13084" width="10.140625" style="2" customWidth="1"/>
    <col min="13085" max="13085" width="9.140625" style="2" customWidth="1"/>
    <col min="13086" max="13086" width="10.28515625" style="2" customWidth="1"/>
    <col min="13087" max="13312" width="9.140625" style="2"/>
    <col min="13313" max="13313" width="2.140625" style="2" bestFit="1" customWidth="1"/>
    <col min="13314" max="13315" width="2" style="2" bestFit="1" customWidth="1"/>
    <col min="13316" max="13316" width="3" style="2" customWidth="1"/>
    <col min="13317" max="13317" width="24.42578125" style="2" customWidth="1"/>
    <col min="13318" max="13318" width="7.7109375" style="2" customWidth="1"/>
    <col min="13319" max="13322" width="7.42578125" style="2" customWidth="1"/>
    <col min="13323" max="13323" width="7" style="2" customWidth="1"/>
    <col min="13324" max="13324" width="7.42578125" style="2" customWidth="1"/>
    <col min="13325" max="13325" width="9" style="2" customWidth="1"/>
    <col min="13326" max="13326" width="7.5703125" style="2" customWidth="1"/>
    <col min="13327" max="13327" width="6.85546875" style="2" customWidth="1"/>
    <col min="13328" max="13328" width="7.5703125" style="2" customWidth="1"/>
    <col min="13329" max="13329" width="8" style="2" customWidth="1"/>
    <col min="13330" max="13330" width="7.7109375" style="2" customWidth="1"/>
    <col min="13331" max="13331" width="9.140625" style="2"/>
    <col min="13332" max="13332" width="11.5703125" style="2" customWidth="1"/>
    <col min="13333" max="13333" width="10.140625" style="2" customWidth="1"/>
    <col min="13334" max="13334" width="11" style="2" customWidth="1"/>
    <col min="13335" max="13335" width="10.42578125" style="2" customWidth="1"/>
    <col min="13336" max="13336" width="9.85546875" style="2" customWidth="1"/>
    <col min="13337" max="13337" width="10.28515625" style="2" customWidth="1"/>
    <col min="13338" max="13338" width="10.42578125" style="2" customWidth="1"/>
    <col min="13339" max="13339" width="10.28515625" style="2" customWidth="1"/>
    <col min="13340" max="13340" width="10.140625" style="2" customWidth="1"/>
    <col min="13341" max="13341" width="9.140625" style="2" customWidth="1"/>
    <col min="13342" max="13342" width="10.28515625" style="2" customWidth="1"/>
    <col min="13343" max="13568" width="9.140625" style="2"/>
    <col min="13569" max="13569" width="2.140625" style="2" bestFit="1" customWidth="1"/>
    <col min="13570" max="13571" width="2" style="2" bestFit="1" customWidth="1"/>
    <col min="13572" max="13572" width="3" style="2" customWidth="1"/>
    <col min="13573" max="13573" width="24.42578125" style="2" customWidth="1"/>
    <col min="13574" max="13574" width="7.7109375" style="2" customWidth="1"/>
    <col min="13575" max="13578" width="7.42578125" style="2" customWidth="1"/>
    <col min="13579" max="13579" width="7" style="2" customWidth="1"/>
    <col min="13580" max="13580" width="7.42578125" style="2" customWidth="1"/>
    <col min="13581" max="13581" width="9" style="2" customWidth="1"/>
    <col min="13582" max="13582" width="7.5703125" style="2" customWidth="1"/>
    <col min="13583" max="13583" width="6.85546875" style="2" customWidth="1"/>
    <col min="13584" max="13584" width="7.5703125" style="2" customWidth="1"/>
    <col min="13585" max="13585" width="8" style="2" customWidth="1"/>
    <col min="13586" max="13586" width="7.7109375" style="2" customWidth="1"/>
    <col min="13587" max="13587" width="9.140625" style="2"/>
    <col min="13588" max="13588" width="11.5703125" style="2" customWidth="1"/>
    <col min="13589" max="13589" width="10.140625" style="2" customWidth="1"/>
    <col min="13590" max="13590" width="11" style="2" customWidth="1"/>
    <col min="13591" max="13591" width="10.42578125" style="2" customWidth="1"/>
    <col min="13592" max="13592" width="9.85546875" style="2" customWidth="1"/>
    <col min="13593" max="13593" width="10.28515625" style="2" customWidth="1"/>
    <col min="13594" max="13594" width="10.42578125" style="2" customWidth="1"/>
    <col min="13595" max="13595" width="10.28515625" style="2" customWidth="1"/>
    <col min="13596" max="13596" width="10.140625" style="2" customWidth="1"/>
    <col min="13597" max="13597" width="9.140625" style="2" customWidth="1"/>
    <col min="13598" max="13598" width="10.28515625" style="2" customWidth="1"/>
    <col min="13599" max="13824" width="9.140625" style="2"/>
    <col min="13825" max="13825" width="2.140625" style="2" bestFit="1" customWidth="1"/>
    <col min="13826" max="13827" width="2" style="2" bestFit="1" customWidth="1"/>
    <col min="13828" max="13828" width="3" style="2" customWidth="1"/>
    <col min="13829" max="13829" width="24.42578125" style="2" customWidth="1"/>
    <col min="13830" max="13830" width="7.7109375" style="2" customWidth="1"/>
    <col min="13831" max="13834" width="7.42578125" style="2" customWidth="1"/>
    <col min="13835" max="13835" width="7" style="2" customWidth="1"/>
    <col min="13836" max="13836" width="7.42578125" style="2" customWidth="1"/>
    <col min="13837" max="13837" width="9" style="2" customWidth="1"/>
    <col min="13838" max="13838" width="7.5703125" style="2" customWidth="1"/>
    <col min="13839" max="13839" width="6.85546875" style="2" customWidth="1"/>
    <col min="13840" max="13840" width="7.5703125" style="2" customWidth="1"/>
    <col min="13841" max="13841" width="8" style="2" customWidth="1"/>
    <col min="13842" max="13842" width="7.7109375" style="2" customWidth="1"/>
    <col min="13843" max="13843" width="9.140625" style="2"/>
    <col min="13844" max="13844" width="11.5703125" style="2" customWidth="1"/>
    <col min="13845" max="13845" width="10.140625" style="2" customWidth="1"/>
    <col min="13846" max="13846" width="11" style="2" customWidth="1"/>
    <col min="13847" max="13847" width="10.42578125" style="2" customWidth="1"/>
    <col min="13848" max="13848" width="9.85546875" style="2" customWidth="1"/>
    <col min="13849" max="13849" width="10.28515625" style="2" customWidth="1"/>
    <col min="13850" max="13850" width="10.42578125" style="2" customWidth="1"/>
    <col min="13851" max="13851" width="10.28515625" style="2" customWidth="1"/>
    <col min="13852" max="13852" width="10.140625" style="2" customWidth="1"/>
    <col min="13853" max="13853" width="9.140625" style="2" customWidth="1"/>
    <col min="13854" max="13854" width="10.28515625" style="2" customWidth="1"/>
    <col min="13855" max="14080" width="9.140625" style="2"/>
    <col min="14081" max="14081" width="2.140625" style="2" bestFit="1" customWidth="1"/>
    <col min="14082" max="14083" width="2" style="2" bestFit="1" customWidth="1"/>
    <col min="14084" max="14084" width="3" style="2" customWidth="1"/>
    <col min="14085" max="14085" width="24.42578125" style="2" customWidth="1"/>
    <col min="14086" max="14086" width="7.7109375" style="2" customWidth="1"/>
    <col min="14087" max="14090" width="7.42578125" style="2" customWidth="1"/>
    <col min="14091" max="14091" width="7" style="2" customWidth="1"/>
    <col min="14092" max="14092" width="7.42578125" style="2" customWidth="1"/>
    <col min="14093" max="14093" width="9" style="2" customWidth="1"/>
    <col min="14094" max="14094" width="7.5703125" style="2" customWidth="1"/>
    <col min="14095" max="14095" width="6.85546875" style="2" customWidth="1"/>
    <col min="14096" max="14096" width="7.5703125" style="2" customWidth="1"/>
    <col min="14097" max="14097" width="8" style="2" customWidth="1"/>
    <col min="14098" max="14098" width="7.7109375" style="2" customWidth="1"/>
    <col min="14099" max="14099" width="9.140625" style="2"/>
    <col min="14100" max="14100" width="11.5703125" style="2" customWidth="1"/>
    <col min="14101" max="14101" width="10.140625" style="2" customWidth="1"/>
    <col min="14102" max="14102" width="11" style="2" customWidth="1"/>
    <col min="14103" max="14103" width="10.42578125" style="2" customWidth="1"/>
    <col min="14104" max="14104" width="9.85546875" style="2" customWidth="1"/>
    <col min="14105" max="14105" width="10.28515625" style="2" customWidth="1"/>
    <col min="14106" max="14106" width="10.42578125" style="2" customWidth="1"/>
    <col min="14107" max="14107" width="10.28515625" style="2" customWidth="1"/>
    <col min="14108" max="14108" width="10.140625" style="2" customWidth="1"/>
    <col min="14109" max="14109" width="9.140625" style="2" customWidth="1"/>
    <col min="14110" max="14110" width="10.28515625" style="2" customWidth="1"/>
    <col min="14111" max="14336" width="9.140625" style="2"/>
    <col min="14337" max="14337" width="2.140625" style="2" bestFit="1" customWidth="1"/>
    <col min="14338" max="14339" width="2" style="2" bestFit="1" customWidth="1"/>
    <col min="14340" max="14340" width="3" style="2" customWidth="1"/>
    <col min="14341" max="14341" width="24.42578125" style="2" customWidth="1"/>
    <col min="14342" max="14342" width="7.7109375" style="2" customWidth="1"/>
    <col min="14343" max="14346" width="7.42578125" style="2" customWidth="1"/>
    <col min="14347" max="14347" width="7" style="2" customWidth="1"/>
    <col min="14348" max="14348" width="7.42578125" style="2" customWidth="1"/>
    <col min="14349" max="14349" width="9" style="2" customWidth="1"/>
    <col min="14350" max="14350" width="7.5703125" style="2" customWidth="1"/>
    <col min="14351" max="14351" width="6.85546875" style="2" customWidth="1"/>
    <col min="14352" max="14352" width="7.5703125" style="2" customWidth="1"/>
    <col min="14353" max="14353" width="8" style="2" customWidth="1"/>
    <col min="14354" max="14354" width="7.7109375" style="2" customWidth="1"/>
    <col min="14355" max="14355" width="9.140625" style="2"/>
    <col min="14356" max="14356" width="11.5703125" style="2" customWidth="1"/>
    <col min="14357" max="14357" width="10.140625" style="2" customWidth="1"/>
    <col min="14358" max="14358" width="11" style="2" customWidth="1"/>
    <col min="14359" max="14359" width="10.42578125" style="2" customWidth="1"/>
    <col min="14360" max="14360" width="9.85546875" style="2" customWidth="1"/>
    <col min="14361" max="14361" width="10.28515625" style="2" customWidth="1"/>
    <col min="14362" max="14362" width="10.42578125" style="2" customWidth="1"/>
    <col min="14363" max="14363" width="10.28515625" style="2" customWidth="1"/>
    <col min="14364" max="14364" width="10.140625" style="2" customWidth="1"/>
    <col min="14365" max="14365" width="9.140625" style="2" customWidth="1"/>
    <col min="14366" max="14366" width="10.28515625" style="2" customWidth="1"/>
    <col min="14367" max="14592" width="9.140625" style="2"/>
    <col min="14593" max="14593" width="2.140625" style="2" bestFit="1" customWidth="1"/>
    <col min="14594" max="14595" width="2" style="2" bestFit="1" customWidth="1"/>
    <col min="14596" max="14596" width="3" style="2" customWidth="1"/>
    <col min="14597" max="14597" width="24.42578125" style="2" customWidth="1"/>
    <col min="14598" max="14598" width="7.7109375" style="2" customWidth="1"/>
    <col min="14599" max="14602" width="7.42578125" style="2" customWidth="1"/>
    <col min="14603" max="14603" width="7" style="2" customWidth="1"/>
    <col min="14604" max="14604" width="7.42578125" style="2" customWidth="1"/>
    <col min="14605" max="14605" width="9" style="2" customWidth="1"/>
    <col min="14606" max="14606" width="7.5703125" style="2" customWidth="1"/>
    <col min="14607" max="14607" width="6.85546875" style="2" customWidth="1"/>
    <col min="14608" max="14608" width="7.5703125" style="2" customWidth="1"/>
    <col min="14609" max="14609" width="8" style="2" customWidth="1"/>
    <col min="14610" max="14610" width="7.7109375" style="2" customWidth="1"/>
    <col min="14611" max="14611" width="9.140625" style="2"/>
    <col min="14612" max="14612" width="11.5703125" style="2" customWidth="1"/>
    <col min="14613" max="14613" width="10.140625" style="2" customWidth="1"/>
    <col min="14614" max="14614" width="11" style="2" customWidth="1"/>
    <col min="14615" max="14615" width="10.42578125" style="2" customWidth="1"/>
    <col min="14616" max="14616" width="9.85546875" style="2" customWidth="1"/>
    <col min="14617" max="14617" width="10.28515625" style="2" customWidth="1"/>
    <col min="14618" max="14618" width="10.42578125" style="2" customWidth="1"/>
    <col min="14619" max="14619" width="10.28515625" style="2" customWidth="1"/>
    <col min="14620" max="14620" width="10.140625" style="2" customWidth="1"/>
    <col min="14621" max="14621" width="9.140625" style="2" customWidth="1"/>
    <col min="14622" max="14622" width="10.28515625" style="2" customWidth="1"/>
    <col min="14623" max="14848" width="9.140625" style="2"/>
    <col min="14849" max="14849" width="2.140625" style="2" bestFit="1" customWidth="1"/>
    <col min="14850" max="14851" width="2" style="2" bestFit="1" customWidth="1"/>
    <col min="14852" max="14852" width="3" style="2" customWidth="1"/>
    <col min="14853" max="14853" width="24.42578125" style="2" customWidth="1"/>
    <col min="14854" max="14854" width="7.7109375" style="2" customWidth="1"/>
    <col min="14855" max="14858" width="7.42578125" style="2" customWidth="1"/>
    <col min="14859" max="14859" width="7" style="2" customWidth="1"/>
    <col min="14860" max="14860" width="7.42578125" style="2" customWidth="1"/>
    <col min="14861" max="14861" width="9" style="2" customWidth="1"/>
    <col min="14862" max="14862" width="7.5703125" style="2" customWidth="1"/>
    <col min="14863" max="14863" width="6.85546875" style="2" customWidth="1"/>
    <col min="14864" max="14864" width="7.5703125" style="2" customWidth="1"/>
    <col min="14865" max="14865" width="8" style="2" customWidth="1"/>
    <col min="14866" max="14866" width="7.7109375" style="2" customWidth="1"/>
    <col min="14867" max="14867" width="9.140625" style="2"/>
    <col min="14868" max="14868" width="11.5703125" style="2" customWidth="1"/>
    <col min="14869" max="14869" width="10.140625" style="2" customWidth="1"/>
    <col min="14870" max="14870" width="11" style="2" customWidth="1"/>
    <col min="14871" max="14871" width="10.42578125" style="2" customWidth="1"/>
    <col min="14872" max="14872" width="9.85546875" style="2" customWidth="1"/>
    <col min="14873" max="14873" width="10.28515625" style="2" customWidth="1"/>
    <col min="14874" max="14874" width="10.42578125" style="2" customWidth="1"/>
    <col min="14875" max="14875" width="10.28515625" style="2" customWidth="1"/>
    <col min="14876" max="14876" width="10.140625" style="2" customWidth="1"/>
    <col min="14877" max="14877" width="9.140625" style="2" customWidth="1"/>
    <col min="14878" max="14878" width="10.28515625" style="2" customWidth="1"/>
    <col min="14879" max="15104" width="9.140625" style="2"/>
    <col min="15105" max="15105" width="2.140625" style="2" bestFit="1" customWidth="1"/>
    <col min="15106" max="15107" width="2" style="2" bestFit="1" customWidth="1"/>
    <col min="15108" max="15108" width="3" style="2" customWidth="1"/>
    <col min="15109" max="15109" width="24.42578125" style="2" customWidth="1"/>
    <col min="15110" max="15110" width="7.7109375" style="2" customWidth="1"/>
    <col min="15111" max="15114" width="7.42578125" style="2" customWidth="1"/>
    <col min="15115" max="15115" width="7" style="2" customWidth="1"/>
    <col min="15116" max="15116" width="7.42578125" style="2" customWidth="1"/>
    <col min="15117" max="15117" width="9" style="2" customWidth="1"/>
    <col min="15118" max="15118" width="7.5703125" style="2" customWidth="1"/>
    <col min="15119" max="15119" width="6.85546875" style="2" customWidth="1"/>
    <col min="15120" max="15120" width="7.5703125" style="2" customWidth="1"/>
    <col min="15121" max="15121" width="8" style="2" customWidth="1"/>
    <col min="15122" max="15122" width="7.7109375" style="2" customWidth="1"/>
    <col min="15123" max="15123" width="9.140625" style="2"/>
    <col min="15124" max="15124" width="11.5703125" style="2" customWidth="1"/>
    <col min="15125" max="15125" width="10.140625" style="2" customWidth="1"/>
    <col min="15126" max="15126" width="11" style="2" customWidth="1"/>
    <col min="15127" max="15127" width="10.42578125" style="2" customWidth="1"/>
    <col min="15128" max="15128" width="9.85546875" style="2" customWidth="1"/>
    <col min="15129" max="15129" width="10.28515625" style="2" customWidth="1"/>
    <col min="15130" max="15130" width="10.42578125" style="2" customWidth="1"/>
    <col min="15131" max="15131" width="10.28515625" style="2" customWidth="1"/>
    <col min="15132" max="15132" width="10.140625" style="2" customWidth="1"/>
    <col min="15133" max="15133" width="9.140625" style="2" customWidth="1"/>
    <col min="15134" max="15134" width="10.28515625" style="2" customWidth="1"/>
    <col min="15135" max="15360" width="9.140625" style="2"/>
    <col min="15361" max="15361" width="2.140625" style="2" bestFit="1" customWidth="1"/>
    <col min="15362" max="15363" width="2" style="2" bestFit="1" customWidth="1"/>
    <col min="15364" max="15364" width="3" style="2" customWidth="1"/>
    <col min="15365" max="15365" width="24.42578125" style="2" customWidth="1"/>
    <col min="15366" max="15366" width="7.7109375" style="2" customWidth="1"/>
    <col min="15367" max="15370" width="7.42578125" style="2" customWidth="1"/>
    <col min="15371" max="15371" width="7" style="2" customWidth="1"/>
    <col min="15372" max="15372" width="7.42578125" style="2" customWidth="1"/>
    <col min="15373" max="15373" width="9" style="2" customWidth="1"/>
    <col min="15374" max="15374" width="7.5703125" style="2" customWidth="1"/>
    <col min="15375" max="15375" width="6.85546875" style="2" customWidth="1"/>
    <col min="15376" max="15376" width="7.5703125" style="2" customWidth="1"/>
    <col min="15377" max="15377" width="8" style="2" customWidth="1"/>
    <col min="15378" max="15378" width="7.7109375" style="2" customWidth="1"/>
    <col min="15379" max="15379" width="9.140625" style="2"/>
    <col min="15380" max="15380" width="11.5703125" style="2" customWidth="1"/>
    <col min="15381" max="15381" width="10.140625" style="2" customWidth="1"/>
    <col min="15382" max="15382" width="11" style="2" customWidth="1"/>
    <col min="15383" max="15383" width="10.42578125" style="2" customWidth="1"/>
    <col min="15384" max="15384" width="9.85546875" style="2" customWidth="1"/>
    <col min="15385" max="15385" width="10.28515625" style="2" customWidth="1"/>
    <col min="15386" max="15386" width="10.42578125" style="2" customWidth="1"/>
    <col min="15387" max="15387" width="10.28515625" style="2" customWidth="1"/>
    <col min="15388" max="15388" width="10.140625" style="2" customWidth="1"/>
    <col min="15389" max="15389" width="9.140625" style="2" customWidth="1"/>
    <col min="15390" max="15390" width="10.28515625" style="2" customWidth="1"/>
    <col min="15391" max="15616" width="9.140625" style="2"/>
    <col min="15617" max="15617" width="2.140625" style="2" bestFit="1" customWidth="1"/>
    <col min="15618" max="15619" width="2" style="2" bestFit="1" customWidth="1"/>
    <col min="15620" max="15620" width="3" style="2" customWidth="1"/>
    <col min="15621" max="15621" width="24.42578125" style="2" customWidth="1"/>
    <col min="15622" max="15622" width="7.7109375" style="2" customWidth="1"/>
    <col min="15623" max="15626" width="7.42578125" style="2" customWidth="1"/>
    <col min="15627" max="15627" width="7" style="2" customWidth="1"/>
    <col min="15628" max="15628" width="7.42578125" style="2" customWidth="1"/>
    <col min="15629" max="15629" width="9" style="2" customWidth="1"/>
    <col min="15630" max="15630" width="7.5703125" style="2" customWidth="1"/>
    <col min="15631" max="15631" width="6.85546875" style="2" customWidth="1"/>
    <col min="15632" max="15632" width="7.5703125" style="2" customWidth="1"/>
    <col min="15633" max="15633" width="8" style="2" customWidth="1"/>
    <col min="15634" max="15634" width="7.7109375" style="2" customWidth="1"/>
    <col min="15635" max="15635" width="9.140625" style="2"/>
    <col min="15636" max="15636" width="11.5703125" style="2" customWidth="1"/>
    <col min="15637" max="15637" width="10.140625" style="2" customWidth="1"/>
    <col min="15638" max="15638" width="11" style="2" customWidth="1"/>
    <col min="15639" max="15639" width="10.42578125" style="2" customWidth="1"/>
    <col min="15640" max="15640" width="9.85546875" style="2" customWidth="1"/>
    <col min="15641" max="15641" width="10.28515625" style="2" customWidth="1"/>
    <col min="15642" max="15642" width="10.42578125" style="2" customWidth="1"/>
    <col min="15643" max="15643" width="10.28515625" style="2" customWidth="1"/>
    <col min="15644" max="15644" width="10.140625" style="2" customWidth="1"/>
    <col min="15645" max="15645" width="9.140625" style="2" customWidth="1"/>
    <col min="15646" max="15646" width="10.28515625" style="2" customWidth="1"/>
    <col min="15647" max="15872" width="9.140625" style="2"/>
    <col min="15873" max="15873" width="2.140625" style="2" bestFit="1" customWidth="1"/>
    <col min="15874" max="15875" width="2" style="2" bestFit="1" customWidth="1"/>
    <col min="15876" max="15876" width="3" style="2" customWidth="1"/>
    <col min="15877" max="15877" width="24.42578125" style="2" customWidth="1"/>
    <col min="15878" max="15878" width="7.7109375" style="2" customWidth="1"/>
    <col min="15879" max="15882" width="7.42578125" style="2" customWidth="1"/>
    <col min="15883" max="15883" width="7" style="2" customWidth="1"/>
    <col min="15884" max="15884" width="7.42578125" style="2" customWidth="1"/>
    <col min="15885" max="15885" width="9" style="2" customWidth="1"/>
    <col min="15886" max="15886" width="7.5703125" style="2" customWidth="1"/>
    <col min="15887" max="15887" width="6.85546875" style="2" customWidth="1"/>
    <col min="15888" max="15888" width="7.5703125" style="2" customWidth="1"/>
    <col min="15889" max="15889" width="8" style="2" customWidth="1"/>
    <col min="15890" max="15890" width="7.7109375" style="2" customWidth="1"/>
    <col min="15891" max="15891" width="9.140625" style="2"/>
    <col min="15892" max="15892" width="11.5703125" style="2" customWidth="1"/>
    <col min="15893" max="15893" width="10.140625" style="2" customWidth="1"/>
    <col min="15894" max="15894" width="11" style="2" customWidth="1"/>
    <col min="15895" max="15895" width="10.42578125" style="2" customWidth="1"/>
    <col min="15896" max="15896" width="9.85546875" style="2" customWidth="1"/>
    <col min="15897" max="15897" width="10.28515625" style="2" customWidth="1"/>
    <col min="15898" max="15898" width="10.42578125" style="2" customWidth="1"/>
    <col min="15899" max="15899" width="10.28515625" style="2" customWidth="1"/>
    <col min="15900" max="15900" width="10.140625" style="2" customWidth="1"/>
    <col min="15901" max="15901" width="9.140625" style="2" customWidth="1"/>
    <col min="15902" max="15902" width="10.28515625" style="2" customWidth="1"/>
    <col min="15903" max="16128" width="9.140625" style="2"/>
    <col min="16129" max="16129" width="2.140625" style="2" bestFit="1" customWidth="1"/>
    <col min="16130" max="16131" width="2" style="2" bestFit="1" customWidth="1"/>
    <col min="16132" max="16132" width="3" style="2" customWidth="1"/>
    <col min="16133" max="16133" width="24.42578125" style="2" customWidth="1"/>
    <col min="16134" max="16134" width="7.7109375" style="2" customWidth="1"/>
    <col min="16135" max="16138" width="7.42578125" style="2" customWidth="1"/>
    <col min="16139" max="16139" width="7" style="2" customWidth="1"/>
    <col min="16140" max="16140" width="7.42578125" style="2" customWidth="1"/>
    <col min="16141" max="16141" width="9" style="2" customWidth="1"/>
    <col min="16142" max="16142" width="7.5703125" style="2" customWidth="1"/>
    <col min="16143" max="16143" width="6.85546875" style="2" customWidth="1"/>
    <col min="16144" max="16144" width="7.5703125" style="2" customWidth="1"/>
    <col min="16145" max="16145" width="8" style="2" customWidth="1"/>
    <col min="16146" max="16146" width="7.7109375" style="2" customWidth="1"/>
    <col min="16147" max="16147" width="9.140625" style="2"/>
    <col min="16148" max="16148" width="11.5703125" style="2" customWidth="1"/>
    <col min="16149" max="16149" width="10.140625" style="2" customWidth="1"/>
    <col min="16150" max="16150" width="11" style="2" customWidth="1"/>
    <col min="16151" max="16151" width="10.42578125" style="2" customWidth="1"/>
    <col min="16152" max="16152" width="9.85546875" style="2" customWidth="1"/>
    <col min="16153" max="16153" width="10.28515625" style="2" customWidth="1"/>
    <col min="16154" max="16154" width="10.42578125" style="2" customWidth="1"/>
    <col min="16155" max="16155" width="10.28515625" style="2" customWidth="1"/>
    <col min="16156" max="16156" width="10.140625" style="2" customWidth="1"/>
    <col min="16157" max="16157" width="9.140625" style="2" customWidth="1"/>
    <col min="16158" max="16158" width="10.28515625" style="2" customWidth="1"/>
    <col min="16159" max="16384" width="9.140625" style="2"/>
  </cols>
  <sheetData>
    <row r="1" spans="1:32" x14ac:dyDescent="0.25">
      <c r="A1" s="1"/>
      <c r="B1" s="1"/>
      <c r="C1" s="1"/>
      <c r="D1" s="202" t="s">
        <v>0</v>
      </c>
      <c r="E1" s="202"/>
      <c r="F1" s="202"/>
      <c r="G1" s="202"/>
      <c r="H1" s="202"/>
      <c r="I1" s="202"/>
      <c r="J1" s="202"/>
      <c r="K1" s="202"/>
      <c r="L1" s="202"/>
      <c r="M1" s="202"/>
      <c r="N1" s="202"/>
      <c r="O1" s="202"/>
      <c r="P1" s="202"/>
      <c r="Q1" s="113"/>
      <c r="R1" s="113"/>
    </row>
    <row r="2" spans="1:32" x14ac:dyDescent="0.25">
      <c r="A2" s="2"/>
      <c r="B2" s="2"/>
      <c r="C2" s="2"/>
      <c r="D2" s="3"/>
      <c r="E2" s="4"/>
      <c r="F2" s="5"/>
      <c r="G2" s="114"/>
      <c r="H2" s="5"/>
      <c r="I2" s="5"/>
      <c r="J2" s="5"/>
      <c r="K2" s="5"/>
      <c r="L2" s="115"/>
      <c r="M2" s="115"/>
      <c r="N2" s="116"/>
      <c r="O2" s="115"/>
      <c r="P2" s="203" t="s">
        <v>1</v>
      </c>
      <c r="Q2" s="203"/>
      <c r="R2" s="203"/>
    </row>
    <row r="3" spans="1:32" ht="15.75" x14ac:dyDescent="0.25">
      <c r="A3" s="2"/>
      <c r="B3" s="2"/>
      <c r="C3" s="2"/>
      <c r="D3" s="2"/>
      <c r="E3" s="204" t="s">
        <v>143</v>
      </c>
      <c r="F3" s="204"/>
      <c r="G3" s="204"/>
      <c r="H3" s="204"/>
      <c r="I3" s="204"/>
      <c r="J3" s="204"/>
      <c r="K3" s="204"/>
      <c r="L3" s="204"/>
      <c r="M3" s="204"/>
      <c r="N3" s="204"/>
      <c r="O3" s="204"/>
      <c r="P3" s="205"/>
    </row>
    <row r="4" spans="1:32" x14ac:dyDescent="0.25">
      <c r="A4" s="2"/>
      <c r="B4" s="2"/>
      <c r="C4" s="2"/>
      <c r="D4" s="11"/>
      <c r="E4" s="12"/>
      <c r="F4" s="13" t="s">
        <v>161</v>
      </c>
      <c r="G4" s="11"/>
      <c r="H4" s="13"/>
      <c r="I4" s="11"/>
      <c r="J4" s="11"/>
      <c r="K4" s="11"/>
      <c r="L4" s="11"/>
      <c r="M4" s="11"/>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2029</v>
      </c>
      <c r="G10" s="28">
        <f>G11+G25+G54</f>
        <v>117</v>
      </c>
      <c r="H10" s="28">
        <f t="shared" ref="H10:R10" si="0">H11+H25+H54</f>
        <v>201</v>
      </c>
      <c r="I10" s="28">
        <f t="shared" si="0"/>
        <v>224</v>
      </c>
      <c r="J10" s="28">
        <f t="shared" si="0"/>
        <v>127</v>
      </c>
      <c r="K10" s="28">
        <f t="shared" si="0"/>
        <v>163</v>
      </c>
      <c r="L10" s="28">
        <f t="shared" si="0"/>
        <v>222</v>
      </c>
      <c r="M10" s="28">
        <f t="shared" si="0"/>
        <v>219</v>
      </c>
      <c r="N10" s="28">
        <f t="shared" si="0"/>
        <v>200</v>
      </c>
      <c r="O10" s="28">
        <f t="shared" si="0"/>
        <v>166</v>
      </c>
      <c r="P10" s="28">
        <f t="shared" si="0"/>
        <v>166</v>
      </c>
      <c r="Q10" s="28">
        <f t="shared" si="0"/>
        <v>109</v>
      </c>
      <c r="R10" s="28">
        <f t="shared" si="0"/>
        <v>115</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1764</v>
      </c>
      <c r="G11" s="28">
        <f>G12+G15+G23</f>
        <v>117</v>
      </c>
      <c r="H11" s="28">
        <f t="shared" ref="H11:R11" si="1">H12+H15+H23</f>
        <v>201</v>
      </c>
      <c r="I11" s="28">
        <f t="shared" si="1"/>
        <v>209</v>
      </c>
      <c r="J11" s="28">
        <f t="shared" si="1"/>
        <v>112</v>
      </c>
      <c r="K11" s="28">
        <f t="shared" si="1"/>
        <v>148</v>
      </c>
      <c r="L11" s="28">
        <f t="shared" si="1"/>
        <v>172</v>
      </c>
      <c r="M11" s="28">
        <f t="shared" si="1"/>
        <v>169</v>
      </c>
      <c r="N11" s="28">
        <f t="shared" si="1"/>
        <v>160</v>
      </c>
      <c r="O11" s="28">
        <f t="shared" si="1"/>
        <v>126</v>
      </c>
      <c r="P11" s="28">
        <f t="shared" si="1"/>
        <v>126</v>
      </c>
      <c r="Q11" s="28">
        <f t="shared" si="1"/>
        <v>109</v>
      </c>
      <c r="R11" s="28">
        <f t="shared" si="1"/>
        <v>115</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38">
        <f t="shared" ref="G12:R13" si="2">G13</f>
        <v>100</v>
      </c>
      <c r="H12" s="38">
        <f t="shared" si="2"/>
        <v>100</v>
      </c>
      <c r="I12" s="38">
        <f t="shared" si="2"/>
        <v>100</v>
      </c>
      <c r="J12" s="38">
        <f t="shared" si="2"/>
        <v>0</v>
      </c>
      <c r="K12" s="38">
        <f t="shared" si="2"/>
        <v>0</v>
      </c>
      <c r="L12" s="38">
        <f t="shared" si="2"/>
        <v>0</v>
      </c>
      <c r="M12" s="38">
        <f t="shared" si="2"/>
        <v>0</v>
      </c>
      <c r="N12" s="38">
        <f t="shared" si="2"/>
        <v>0</v>
      </c>
      <c r="O12" s="38">
        <f t="shared" si="2"/>
        <v>0</v>
      </c>
      <c r="P12" s="38">
        <f t="shared" si="2"/>
        <v>0</v>
      </c>
      <c r="Q12" s="38">
        <f t="shared" si="2"/>
        <v>0</v>
      </c>
      <c r="R12" s="38">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41">
        <f>F14</f>
        <v>300</v>
      </c>
      <c r="G13" s="41">
        <f>G14</f>
        <v>100</v>
      </c>
      <c r="H13" s="41">
        <f t="shared" si="2"/>
        <v>100</v>
      </c>
      <c r="I13" s="41">
        <f t="shared" si="2"/>
        <v>100</v>
      </c>
      <c r="J13" s="41">
        <f t="shared" si="2"/>
        <v>0</v>
      </c>
      <c r="K13" s="41">
        <f t="shared" si="2"/>
        <v>0</v>
      </c>
      <c r="L13" s="41">
        <f t="shared" si="2"/>
        <v>0</v>
      </c>
      <c r="M13" s="41">
        <f t="shared" si="2"/>
        <v>0</v>
      </c>
      <c r="N13" s="41">
        <f t="shared" si="2"/>
        <v>0</v>
      </c>
      <c r="O13" s="41">
        <f t="shared" si="2"/>
        <v>0</v>
      </c>
      <c r="P13" s="41">
        <f t="shared" si="2"/>
        <v>0</v>
      </c>
      <c r="Q13" s="41">
        <f t="shared" si="2"/>
        <v>0</v>
      </c>
      <c r="R13" s="41">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149">
        <v>100</v>
      </c>
      <c r="H14" s="149">
        <v>100</v>
      </c>
      <c r="I14" s="149">
        <v>100</v>
      </c>
      <c r="J14" s="149">
        <v>0</v>
      </c>
      <c r="K14" s="149">
        <v>0</v>
      </c>
      <c r="L14" s="149">
        <v>0</v>
      </c>
      <c r="M14" s="149">
        <v>0</v>
      </c>
      <c r="N14" s="149">
        <v>0</v>
      </c>
      <c r="O14" s="149">
        <v>0</v>
      </c>
      <c r="P14" s="149">
        <v>0</v>
      </c>
      <c r="Q14" s="149">
        <v>0</v>
      </c>
      <c r="R14" s="149">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1464</v>
      </c>
      <c r="G15" s="72">
        <f>G16+G18+G20</f>
        <v>17</v>
      </c>
      <c r="H15" s="72">
        <f t="shared" ref="H15:R15" si="3">H16+H18+H20</f>
        <v>101</v>
      </c>
      <c r="I15" s="72">
        <v>109</v>
      </c>
      <c r="J15" s="72">
        <v>112</v>
      </c>
      <c r="K15" s="72">
        <v>148</v>
      </c>
      <c r="L15" s="72">
        <f t="shared" si="3"/>
        <v>172</v>
      </c>
      <c r="M15" s="72">
        <f t="shared" si="3"/>
        <v>169</v>
      </c>
      <c r="N15" s="72">
        <f t="shared" si="3"/>
        <v>160</v>
      </c>
      <c r="O15" s="72">
        <f t="shared" si="3"/>
        <v>126</v>
      </c>
      <c r="P15" s="72">
        <f t="shared" si="3"/>
        <v>126</v>
      </c>
      <c r="Q15" s="72">
        <f t="shared" si="3"/>
        <v>109</v>
      </c>
      <c r="R15" s="72">
        <f t="shared" si="3"/>
        <v>115</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F17</f>
        <v>25</v>
      </c>
      <c r="G16" s="42">
        <f>G17</f>
        <v>0</v>
      </c>
      <c r="H16" s="42">
        <f t="shared" ref="H16:R16" si="4">H17</f>
        <v>1</v>
      </c>
      <c r="I16" s="42">
        <f t="shared" si="4"/>
        <v>1</v>
      </c>
      <c r="J16" s="42">
        <f t="shared" si="4"/>
        <v>2</v>
      </c>
      <c r="K16" s="42">
        <f t="shared" si="4"/>
        <v>3</v>
      </c>
      <c r="L16" s="42">
        <f t="shared" si="4"/>
        <v>4</v>
      </c>
      <c r="M16" s="42">
        <f t="shared" si="4"/>
        <v>5</v>
      </c>
      <c r="N16" s="42">
        <f t="shared" si="4"/>
        <v>6</v>
      </c>
      <c r="O16" s="42">
        <f t="shared" si="4"/>
        <v>3</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25</v>
      </c>
      <c r="G17" s="150">
        <v>0</v>
      </c>
      <c r="H17" s="150">
        <v>1</v>
      </c>
      <c r="I17" s="150">
        <v>1</v>
      </c>
      <c r="J17" s="150">
        <v>2</v>
      </c>
      <c r="K17" s="150">
        <v>3</v>
      </c>
      <c r="L17" s="150">
        <v>4</v>
      </c>
      <c r="M17" s="150">
        <v>5</v>
      </c>
      <c r="N17" s="151">
        <v>6</v>
      </c>
      <c r="O17" s="150">
        <v>3</v>
      </c>
      <c r="P17" s="150">
        <v>0</v>
      </c>
      <c r="Q17" s="150">
        <v>0</v>
      </c>
      <c r="R17" s="150">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324</v>
      </c>
      <c r="G18" s="42">
        <f t="shared" ref="G18:R18" si="5">SUM(G19:G19)</f>
        <v>0</v>
      </c>
      <c r="H18" s="42">
        <f t="shared" si="5"/>
        <v>0</v>
      </c>
      <c r="I18" s="42">
        <f t="shared" si="5"/>
        <v>8</v>
      </c>
      <c r="J18" s="42">
        <f t="shared" si="5"/>
        <v>43</v>
      </c>
      <c r="K18" s="42">
        <f t="shared" si="5"/>
        <v>45</v>
      </c>
      <c r="L18" s="42">
        <f t="shared" si="5"/>
        <v>61</v>
      </c>
      <c r="M18" s="42">
        <f t="shared" si="5"/>
        <v>55</v>
      </c>
      <c r="N18" s="42">
        <f t="shared" si="5"/>
        <v>45</v>
      </c>
      <c r="O18" s="42">
        <f t="shared" si="5"/>
        <v>47</v>
      </c>
      <c r="P18" s="42">
        <f t="shared" si="5"/>
        <v>11</v>
      </c>
      <c r="Q18" s="42">
        <f t="shared" si="5"/>
        <v>9</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140</v>
      </c>
      <c r="F19" s="44">
        <f>SUM(G19:R19)</f>
        <v>324</v>
      </c>
      <c r="G19" s="45">
        <v>0</v>
      </c>
      <c r="H19" s="45">
        <v>0</v>
      </c>
      <c r="I19" s="45">
        <v>8</v>
      </c>
      <c r="J19" s="45">
        <v>43</v>
      </c>
      <c r="K19" s="45">
        <v>45</v>
      </c>
      <c r="L19" s="45">
        <v>61</v>
      </c>
      <c r="M19" s="45">
        <v>55</v>
      </c>
      <c r="N19" s="45">
        <v>45</v>
      </c>
      <c r="O19" s="45">
        <v>47</v>
      </c>
      <c r="P19" s="45">
        <v>11</v>
      </c>
      <c r="Q19" s="45">
        <v>9</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F21+F22</f>
        <v>1115</v>
      </c>
      <c r="G20" s="42">
        <f>G21+G22</f>
        <v>17</v>
      </c>
      <c r="H20" s="42">
        <f t="shared" ref="H20:R20" si="6">H21+H22</f>
        <v>100</v>
      </c>
      <c r="I20" s="42">
        <f t="shared" si="6"/>
        <v>100</v>
      </c>
      <c r="J20" s="42">
        <f t="shared" si="6"/>
        <v>67</v>
      </c>
      <c r="K20" s="42">
        <f t="shared" si="6"/>
        <v>100</v>
      </c>
      <c r="L20" s="42">
        <f t="shared" si="6"/>
        <v>107</v>
      </c>
      <c r="M20" s="42">
        <f t="shared" si="6"/>
        <v>109</v>
      </c>
      <c r="N20" s="42">
        <f t="shared" si="6"/>
        <v>109</v>
      </c>
      <c r="O20" s="42">
        <f t="shared" si="6"/>
        <v>76</v>
      </c>
      <c r="P20" s="42">
        <f t="shared" si="6"/>
        <v>115</v>
      </c>
      <c r="Q20" s="42">
        <f t="shared" si="6"/>
        <v>100</v>
      </c>
      <c r="R20" s="42">
        <f t="shared" si="6"/>
        <v>115</v>
      </c>
      <c r="S20" s="29"/>
      <c r="T20" s="30"/>
      <c r="U20" s="30"/>
      <c r="V20" s="30"/>
      <c r="W20" s="30"/>
      <c r="X20" s="30"/>
      <c r="Y20" s="30"/>
      <c r="Z20" s="30"/>
      <c r="AA20" s="30"/>
      <c r="AB20" s="30"/>
      <c r="AC20" s="30"/>
      <c r="AD20" s="30"/>
      <c r="AE20" s="30"/>
      <c r="AF20" s="30"/>
    </row>
    <row r="21" spans="1:32" ht="21" customHeight="1" x14ac:dyDescent="0.25">
      <c r="A21" s="35">
        <v>1</v>
      </c>
      <c r="B21" s="36">
        <v>4</v>
      </c>
      <c r="C21" s="33">
        <v>4</v>
      </c>
      <c r="D21" s="34">
        <v>1</v>
      </c>
      <c r="E21" s="50" t="s">
        <v>30</v>
      </c>
      <c r="F21" s="44">
        <f>SUM(G21:R21)</f>
        <v>5</v>
      </c>
      <c r="G21" s="45">
        <v>0</v>
      </c>
      <c r="H21" s="45">
        <v>0</v>
      </c>
      <c r="I21" s="45">
        <v>0</v>
      </c>
      <c r="J21" s="45">
        <v>0</v>
      </c>
      <c r="K21" s="45">
        <v>0</v>
      </c>
      <c r="L21" s="45">
        <v>0</v>
      </c>
      <c r="M21" s="45">
        <v>5</v>
      </c>
      <c r="N21" s="45">
        <v>0</v>
      </c>
      <c r="O21" s="45">
        <v>0</v>
      </c>
      <c r="P21" s="45">
        <v>0</v>
      </c>
      <c r="Q21" s="45">
        <v>0</v>
      </c>
      <c r="R21" s="45">
        <v>0</v>
      </c>
      <c r="S21" s="29"/>
      <c r="T21" s="30"/>
      <c r="U21" s="30"/>
      <c r="V21" s="30"/>
      <c r="W21" s="30"/>
      <c r="X21" s="30"/>
      <c r="Y21" s="30"/>
      <c r="Z21" s="30"/>
      <c r="AA21" s="30"/>
      <c r="AB21" s="30"/>
      <c r="AC21" s="30"/>
      <c r="AD21" s="30"/>
      <c r="AE21" s="30"/>
      <c r="AF21" s="30"/>
    </row>
    <row r="22" spans="1:32" ht="17.25" customHeight="1" x14ac:dyDescent="0.25">
      <c r="A22" s="35">
        <v>1</v>
      </c>
      <c r="B22" s="36">
        <v>4</v>
      </c>
      <c r="C22" s="33">
        <v>4</v>
      </c>
      <c r="D22" s="34">
        <v>2</v>
      </c>
      <c r="E22" s="50" t="s">
        <v>31</v>
      </c>
      <c r="F22" s="44">
        <f>SUM(G22:R22)</f>
        <v>1110</v>
      </c>
      <c r="G22" s="45">
        <v>17</v>
      </c>
      <c r="H22" s="45">
        <v>100</v>
      </c>
      <c r="I22" s="45">
        <v>100</v>
      </c>
      <c r="J22" s="45">
        <v>67</v>
      </c>
      <c r="K22" s="45">
        <v>100</v>
      </c>
      <c r="L22" s="45">
        <v>107</v>
      </c>
      <c r="M22" s="45">
        <v>104</v>
      </c>
      <c r="N22" s="45">
        <v>109</v>
      </c>
      <c r="O22" s="45">
        <v>76</v>
      </c>
      <c r="P22" s="45">
        <v>115</v>
      </c>
      <c r="Q22" s="45">
        <v>100</v>
      </c>
      <c r="R22" s="45">
        <v>115</v>
      </c>
      <c r="S22" s="29"/>
      <c r="T22" s="30"/>
      <c r="U22" s="30"/>
      <c r="V22" s="30"/>
      <c r="W22" s="30"/>
      <c r="X22" s="30"/>
      <c r="Y22" s="30"/>
      <c r="Z22" s="30"/>
      <c r="AA22" s="30"/>
      <c r="AB22" s="30"/>
      <c r="AC22" s="30"/>
      <c r="AD22" s="30"/>
      <c r="AE22" s="30"/>
      <c r="AF22" s="30"/>
    </row>
    <row r="23" spans="1:32" ht="27.75" customHeight="1"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5.75" customHeight="1"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ht="13.5" customHeight="1" x14ac:dyDescent="0.25">
      <c r="A25" s="52">
        <v>2</v>
      </c>
      <c r="B25" s="53"/>
      <c r="C25" s="54"/>
      <c r="D25" s="55"/>
      <c r="E25" s="56" t="s">
        <v>34</v>
      </c>
      <c r="F25" s="28">
        <f>F26+F37+F40+F43+F47</f>
        <v>265</v>
      </c>
      <c r="G25" s="28">
        <f>G26+G37+G40+G43+G47</f>
        <v>0</v>
      </c>
      <c r="H25" s="28">
        <f t="shared" ref="H25:R25" si="8">H26+H37+H40+H43+H47</f>
        <v>0</v>
      </c>
      <c r="I25" s="28">
        <f t="shared" si="8"/>
        <v>15</v>
      </c>
      <c r="J25" s="28">
        <f t="shared" si="8"/>
        <v>15</v>
      </c>
      <c r="K25" s="28">
        <f t="shared" si="8"/>
        <v>15</v>
      </c>
      <c r="L25" s="28">
        <f t="shared" si="8"/>
        <v>50</v>
      </c>
      <c r="M25" s="28">
        <f t="shared" si="8"/>
        <v>50</v>
      </c>
      <c r="N25" s="28">
        <f t="shared" si="8"/>
        <v>40</v>
      </c>
      <c r="O25" s="28">
        <f t="shared" si="8"/>
        <v>40</v>
      </c>
      <c r="P25" s="28">
        <f t="shared" si="8"/>
        <v>40</v>
      </c>
      <c r="Q25" s="28">
        <f t="shared" si="8"/>
        <v>0</v>
      </c>
      <c r="R25" s="28">
        <f t="shared" si="8"/>
        <v>0</v>
      </c>
      <c r="S25" s="29"/>
      <c r="T25" s="30"/>
      <c r="U25" s="30"/>
      <c r="V25" s="30"/>
      <c r="W25" s="30"/>
      <c r="X25" s="30"/>
      <c r="Y25" s="30"/>
      <c r="Z25" s="30"/>
      <c r="AA25" s="30"/>
      <c r="AB25" s="30"/>
      <c r="AC25" s="30"/>
      <c r="AD25" s="30"/>
      <c r="AE25" s="30"/>
      <c r="AF25" s="30"/>
    </row>
    <row r="26" spans="1:32" ht="18.75" customHeight="1" x14ac:dyDescent="0.25">
      <c r="A26" s="35">
        <v>2</v>
      </c>
      <c r="B26" s="36">
        <v>1</v>
      </c>
      <c r="C26" s="36"/>
      <c r="D26" s="36"/>
      <c r="E26" s="37" t="s">
        <v>35</v>
      </c>
      <c r="F26" s="38">
        <f>F27+F29+F31+F33</f>
        <v>0</v>
      </c>
      <c r="G26" s="38">
        <f>G27+G29+G31+G33</f>
        <v>0</v>
      </c>
      <c r="H26" s="38">
        <f t="shared" ref="H26:R26" si="9">H27+H29+H31+H33</f>
        <v>0</v>
      </c>
      <c r="I26" s="38">
        <f t="shared" si="9"/>
        <v>0</v>
      </c>
      <c r="J26" s="38">
        <f t="shared" si="9"/>
        <v>0</v>
      </c>
      <c r="K26" s="38">
        <f t="shared" si="9"/>
        <v>0</v>
      </c>
      <c r="L26" s="38">
        <f t="shared" si="9"/>
        <v>0</v>
      </c>
      <c r="M26" s="38">
        <f t="shared" si="9"/>
        <v>0</v>
      </c>
      <c r="N26" s="38">
        <f t="shared" si="9"/>
        <v>0</v>
      </c>
      <c r="O26" s="38">
        <f t="shared" si="9"/>
        <v>0</v>
      </c>
      <c r="P26" s="38">
        <f t="shared" si="9"/>
        <v>0</v>
      </c>
      <c r="Q26" s="38">
        <f t="shared" si="9"/>
        <v>0</v>
      </c>
      <c r="R26" s="38">
        <f t="shared" si="9"/>
        <v>0</v>
      </c>
      <c r="S26" s="29"/>
      <c r="T26" s="30"/>
      <c r="U26" s="30"/>
      <c r="V26" s="30"/>
      <c r="W26" s="30"/>
      <c r="X26" s="30"/>
      <c r="Y26" s="30"/>
      <c r="Z26" s="30"/>
      <c r="AA26" s="30"/>
      <c r="AB26" s="30"/>
      <c r="AC26" s="30"/>
      <c r="AD26" s="30"/>
      <c r="AE26" s="30"/>
      <c r="AF26" s="30"/>
    </row>
    <row r="27" spans="1:32" ht="27.75" customHeight="1" x14ac:dyDescent="0.25">
      <c r="A27" s="35">
        <v>2</v>
      </c>
      <c r="B27" s="36">
        <v>1</v>
      </c>
      <c r="C27" s="46">
        <v>1</v>
      </c>
      <c r="D27" s="46"/>
      <c r="E27" s="47" t="s">
        <v>36</v>
      </c>
      <c r="F27" s="41">
        <f>F28</f>
        <v>0</v>
      </c>
      <c r="G27" s="41">
        <f t="shared" ref="G27:R27" si="10">G28</f>
        <v>0</v>
      </c>
      <c r="H27" s="41">
        <f t="shared" si="10"/>
        <v>0</v>
      </c>
      <c r="I27" s="41">
        <f t="shared" si="10"/>
        <v>0</v>
      </c>
      <c r="J27" s="41">
        <f t="shared" si="10"/>
        <v>0</v>
      </c>
      <c r="K27" s="41">
        <f t="shared" si="10"/>
        <v>0</v>
      </c>
      <c r="L27" s="41">
        <f t="shared" si="10"/>
        <v>0</v>
      </c>
      <c r="M27" s="41">
        <f t="shared" si="10"/>
        <v>0</v>
      </c>
      <c r="N27" s="122">
        <f t="shared" si="10"/>
        <v>0</v>
      </c>
      <c r="O27" s="41">
        <f t="shared" si="10"/>
        <v>0</v>
      </c>
      <c r="P27" s="41">
        <f t="shared" si="10"/>
        <v>0</v>
      </c>
      <c r="Q27" s="41">
        <f t="shared" si="10"/>
        <v>0</v>
      </c>
      <c r="R27" s="41">
        <f t="shared" si="10"/>
        <v>0</v>
      </c>
      <c r="S27" s="29"/>
      <c r="T27" s="30"/>
      <c r="U27" s="30"/>
      <c r="V27" s="30"/>
      <c r="W27" s="30"/>
      <c r="X27" s="30"/>
      <c r="Y27" s="30"/>
      <c r="Z27" s="30"/>
      <c r="AA27" s="30"/>
      <c r="AB27" s="30"/>
      <c r="AC27" s="30"/>
      <c r="AD27" s="30"/>
      <c r="AE27" s="30"/>
      <c r="AF27" s="30"/>
    </row>
    <row r="28" spans="1:32" ht="27.75" customHeight="1" x14ac:dyDescent="0.25">
      <c r="A28" s="35">
        <v>2</v>
      </c>
      <c r="B28" s="36">
        <v>1</v>
      </c>
      <c r="C28" s="46">
        <v>1</v>
      </c>
      <c r="D28" s="34">
        <v>2</v>
      </c>
      <c r="E28" s="50" t="s">
        <v>37</v>
      </c>
      <c r="F28" s="44">
        <f>SUM(G28:R28)</f>
        <v>0</v>
      </c>
      <c r="G28" s="44"/>
      <c r="H28" s="44"/>
      <c r="I28" s="44"/>
      <c r="J28" s="44"/>
      <c r="K28" s="44"/>
      <c r="L28" s="44"/>
      <c r="M28" s="44"/>
      <c r="N28" s="123"/>
      <c r="O28" s="44"/>
      <c r="P28" s="44"/>
      <c r="Q28" s="44"/>
      <c r="R28" s="44"/>
      <c r="S28" s="29"/>
      <c r="T28" s="30"/>
      <c r="U28" s="30"/>
      <c r="V28" s="30"/>
      <c r="W28" s="30"/>
      <c r="X28" s="30"/>
      <c r="Y28" s="30"/>
      <c r="Z28" s="30"/>
      <c r="AA28" s="30"/>
      <c r="AB28" s="30"/>
      <c r="AC28" s="30"/>
      <c r="AD28" s="30"/>
      <c r="AE28" s="30"/>
      <c r="AF28" s="30"/>
    </row>
    <row r="29" spans="1:32" ht="29.25" customHeight="1" x14ac:dyDescent="0.25">
      <c r="A29" s="35">
        <v>2</v>
      </c>
      <c r="B29" s="36">
        <v>1</v>
      </c>
      <c r="C29" s="46">
        <v>4</v>
      </c>
      <c r="D29" s="46"/>
      <c r="E29" s="47" t="s">
        <v>38</v>
      </c>
      <c r="F29" s="41">
        <f>F30</f>
        <v>0</v>
      </c>
      <c r="G29" s="41">
        <f t="shared" ref="G29:R29" si="11">G30</f>
        <v>0</v>
      </c>
      <c r="H29" s="41">
        <f t="shared" si="11"/>
        <v>0</v>
      </c>
      <c r="I29" s="41">
        <f t="shared" si="11"/>
        <v>0</v>
      </c>
      <c r="J29" s="41">
        <f t="shared" si="11"/>
        <v>0</v>
      </c>
      <c r="K29" s="41">
        <f t="shared" si="11"/>
        <v>0</v>
      </c>
      <c r="L29" s="41">
        <f t="shared" si="11"/>
        <v>0</v>
      </c>
      <c r="M29" s="41">
        <f t="shared" si="11"/>
        <v>0</v>
      </c>
      <c r="N29" s="122">
        <f t="shared" si="11"/>
        <v>0</v>
      </c>
      <c r="O29" s="41">
        <f t="shared" si="11"/>
        <v>0</v>
      </c>
      <c r="P29" s="41">
        <f t="shared" si="11"/>
        <v>0</v>
      </c>
      <c r="Q29" s="41">
        <f t="shared" si="11"/>
        <v>0</v>
      </c>
      <c r="R29" s="41">
        <f t="shared" si="11"/>
        <v>0</v>
      </c>
      <c r="S29" s="29"/>
      <c r="T29" s="30"/>
      <c r="U29" s="30"/>
      <c r="V29" s="30"/>
      <c r="W29" s="30"/>
      <c r="X29" s="30"/>
      <c r="Y29" s="30"/>
      <c r="Z29" s="30"/>
      <c r="AA29" s="30"/>
      <c r="AB29" s="30"/>
      <c r="AC29" s="30"/>
      <c r="AD29" s="30"/>
      <c r="AE29" s="30"/>
      <c r="AF29" s="30"/>
    </row>
    <row r="30" spans="1:32" ht="31.5" customHeight="1" x14ac:dyDescent="0.25">
      <c r="A30" s="35">
        <v>2</v>
      </c>
      <c r="B30" s="36">
        <v>1</v>
      </c>
      <c r="C30" s="46">
        <v>4</v>
      </c>
      <c r="D30" s="34">
        <v>2</v>
      </c>
      <c r="E30" s="50" t="s">
        <v>39</v>
      </c>
      <c r="F30" s="44">
        <f>SUM(G30:R30)</f>
        <v>0</v>
      </c>
      <c r="G30" s="44"/>
      <c r="H30" s="44"/>
      <c r="I30" s="44"/>
      <c r="J30" s="44"/>
      <c r="K30" s="44"/>
      <c r="L30" s="44"/>
      <c r="M30" s="44"/>
      <c r="N30" s="123"/>
      <c r="O30" s="44"/>
      <c r="P30" s="44"/>
      <c r="Q30" s="44"/>
      <c r="R30" s="44"/>
      <c r="S30" s="29"/>
      <c r="T30" s="30"/>
      <c r="U30" s="30"/>
      <c r="V30" s="30"/>
      <c r="W30" s="30"/>
      <c r="X30" s="30"/>
      <c r="Y30" s="30"/>
      <c r="Z30" s="30"/>
      <c r="AA30" s="30"/>
      <c r="AB30" s="30"/>
      <c r="AC30" s="30"/>
      <c r="AD30" s="30"/>
      <c r="AE30" s="30"/>
      <c r="AF30" s="30"/>
    </row>
    <row r="31" spans="1:32" ht="25.5" customHeight="1" x14ac:dyDescent="0.25">
      <c r="A31" s="35">
        <v>2</v>
      </c>
      <c r="B31" s="36">
        <v>1</v>
      </c>
      <c r="C31" s="46">
        <v>5</v>
      </c>
      <c r="D31" s="46"/>
      <c r="E31" s="47" t="s">
        <v>40</v>
      </c>
      <c r="F31" s="41">
        <f>F32</f>
        <v>0</v>
      </c>
      <c r="G31" s="41">
        <f t="shared" ref="G31:R31" si="12">G32</f>
        <v>0</v>
      </c>
      <c r="H31" s="41">
        <f t="shared" si="12"/>
        <v>0</v>
      </c>
      <c r="I31" s="41">
        <f t="shared" si="12"/>
        <v>0</v>
      </c>
      <c r="J31" s="41">
        <f t="shared" si="12"/>
        <v>0</v>
      </c>
      <c r="K31" s="41">
        <f t="shared" si="12"/>
        <v>0</v>
      </c>
      <c r="L31" s="41">
        <f t="shared" si="12"/>
        <v>0</v>
      </c>
      <c r="M31" s="41">
        <f t="shared" si="12"/>
        <v>0</v>
      </c>
      <c r="N31" s="41">
        <f t="shared" si="12"/>
        <v>0</v>
      </c>
      <c r="O31" s="41">
        <f t="shared" si="12"/>
        <v>0</v>
      </c>
      <c r="P31" s="41">
        <f t="shared" si="12"/>
        <v>0</v>
      </c>
      <c r="Q31" s="41">
        <f t="shared" si="12"/>
        <v>0</v>
      </c>
      <c r="R31" s="41">
        <f t="shared" si="12"/>
        <v>0</v>
      </c>
      <c r="S31" s="29"/>
      <c r="T31" s="30"/>
      <c r="U31" s="30"/>
      <c r="V31" s="30"/>
      <c r="W31" s="30"/>
      <c r="X31" s="30"/>
      <c r="Y31" s="30"/>
      <c r="Z31" s="30"/>
      <c r="AA31" s="30"/>
      <c r="AB31" s="30"/>
      <c r="AC31" s="30"/>
      <c r="AD31" s="30"/>
      <c r="AE31" s="30"/>
      <c r="AF31" s="30"/>
    </row>
    <row r="32" spans="1:32" ht="37.5" customHeight="1" x14ac:dyDescent="0.25">
      <c r="A32" s="35">
        <v>2</v>
      </c>
      <c r="B32" s="36">
        <v>1</v>
      </c>
      <c r="C32" s="46">
        <v>5</v>
      </c>
      <c r="D32" s="34">
        <v>10</v>
      </c>
      <c r="E32" s="50" t="s">
        <v>41</v>
      </c>
      <c r="F32" s="44">
        <f>SUM(G32:R32)</f>
        <v>0</v>
      </c>
      <c r="G32" s="147"/>
      <c r="H32" s="147"/>
      <c r="I32" s="147"/>
      <c r="J32" s="147"/>
      <c r="K32" s="147"/>
      <c r="L32" s="147"/>
      <c r="M32" s="147"/>
      <c r="N32" s="147"/>
      <c r="O32" s="147"/>
      <c r="P32" s="147"/>
      <c r="Q32" s="147"/>
      <c r="R32" s="147"/>
      <c r="S32" s="29"/>
      <c r="T32" s="30"/>
      <c r="U32" s="30"/>
      <c r="V32" s="30"/>
      <c r="W32" s="30"/>
      <c r="X32" s="30"/>
      <c r="Y32" s="30"/>
      <c r="Z32" s="30"/>
      <c r="AA32" s="30"/>
      <c r="AB32" s="30"/>
      <c r="AC32" s="30"/>
      <c r="AD32" s="30"/>
      <c r="AE32" s="30"/>
      <c r="AF32" s="30"/>
    </row>
    <row r="33" spans="1:32" ht="27" customHeight="1" x14ac:dyDescent="0.25">
      <c r="A33" s="35">
        <v>2</v>
      </c>
      <c r="B33" s="36">
        <v>1</v>
      </c>
      <c r="C33" s="46">
        <v>7</v>
      </c>
      <c r="D33" s="46"/>
      <c r="E33" s="47" t="s">
        <v>42</v>
      </c>
      <c r="F33" s="41">
        <f t="shared" ref="F33:R33" si="13">SUM(F34:F36)</f>
        <v>0</v>
      </c>
      <c r="G33" s="41">
        <f t="shared" si="13"/>
        <v>0</v>
      </c>
      <c r="H33" s="41">
        <f t="shared" si="13"/>
        <v>0</v>
      </c>
      <c r="I33" s="41">
        <f t="shared" si="13"/>
        <v>0</v>
      </c>
      <c r="J33" s="41">
        <f t="shared" si="13"/>
        <v>0</v>
      </c>
      <c r="K33" s="41">
        <f t="shared" si="13"/>
        <v>0</v>
      </c>
      <c r="L33" s="41">
        <f t="shared" si="13"/>
        <v>0</v>
      </c>
      <c r="M33" s="41">
        <f t="shared" si="13"/>
        <v>0</v>
      </c>
      <c r="N33" s="122">
        <f t="shared" si="13"/>
        <v>0</v>
      </c>
      <c r="O33" s="41">
        <f t="shared" si="13"/>
        <v>0</v>
      </c>
      <c r="P33" s="41">
        <f t="shared" si="13"/>
        <v>0</v>
      </c>
      <c r="Q33" s="41">
        <f t="shared" si="13"/>
        <v>0</v>
      </c>
      <c r="R33" s="41">
        <f t="shared" si="13"/>
        <v>0</v>
      </c>
      <c r="S33" s="29"/>
      <c r="T33" s="30"/>
      <c r="U33" s="30"/>
      <c r="V33" s="30"/>
      <c r="W33" s="30"/>
      <c r="X33" s="30"/>
      <c r="Y33" s="30"/>
      <c r="Z33" s="30"/>
      <c r="AA33" s="30"/>
      <c r="AB33" s="30"/>
      <c r="AC33" s="30"/>
      <c r="AD33" s="30"/>
      <c r="AE33" s="30"/>
      <c r="AF33" s="30"/>
    </row>
    <row r="34" spans="1:32" ht="38.25" customHeight="1" x14ac:dyDescent="0.25">
      <c r="A34" s="35">
        <v>2</v>
      </c>
      <c r="B34" s="36">
        <v>1</v>
      </c>
      <c r="C34" s="46">
        <v>7</v>
      </c>
      <c r="D34" s="34">
        <v>6</v>
      </c>
      <c r="E34" s="50" t="s">
        <v>43</v>
      </c>
      <c r="F34" s="44">
        <f>SUM(G34:R34)</f>
        <v>0</v>
      </c>
      <c r="G34" s="44"/>
      <c r="H34" s="44"/>
      <c r="I34" s="44"/>
      <c r="J34" s="44"/>
      <c r="K34" s="44"/>
      <c r="L34" s="44"/>
      <c r="M34" s="44"/>
      <c r="N34" s="123"/>
      <c r="O34" s="44"/>
      <c r="P34" s="44"/>
      <c r="Q34" s="44"/>
      <c r="R34" s="44"/>
      <c r="S34" s="29"/>
      <c r="T34" s="30"/>
      <c r="U34" s="30"/>
      <c r="V34" s="30"/>
      <c r="W34" s="30"/>
      <c r="X34" s="30"/>
      <c r="Y34" s="30"/>
      <c r="Z34" s="30"/>
      <c r="AA34" s="30"/>
      <c r="AB34" s="30"/>
      <c r="AC34" s="30"/>
      <c r="AD34" s="30"/>
      <c r="AE34" s="30"/>
      <c r="AF34" s="30"/>
    </row>
    <row r="35" spans="1:32" ht="27.75" customHeight="1" x14ac:dyDescent="0.25">
      <c r="A35" s="35">
        <v>2</v>
      </c>
      <c r="B35" s="36">
        <v>1</v>
      </c>
      <c r="C35" s="46">
        <v>7</v>
      </c>
      <c r="D35" s="34">
        <v>13</v>
      </c>
      <c r="E35" s="50" t="s">
        <v>44</v>
      </c>
      <c r="F35" s="44">
        <f>SUM(G35:R35)</f>
        <v>0</v>
      </c>
      <c r="G35" s="44"/>
      <c r="H35" s="44"/>
      <c r="I35" s="44"/>
      <c r="J35" s="44"/>
      <c r="K35" s="44"/>
      <c r="L35" s="44"/>
      <c r="M35" s="44"/>
      <c r="N35" s="123"/>
      <c r="O35" s="44"/>
      <c r="P35" s="44"/>
      <c r="Q35" s="44"/>
      <c r="R35" s="44"/>
      <c r="S35" s="29"/>
      <c r="T35" s="30"/>
      <c r="U35" s="30"/>
      <c r="V35" s="30"/>
      <c r="W35" s="30"/>
      <c r="X35" s="30"/>
      <c r="Y35" s="30"/>
      <c r="Z35" s="30"/>
      <c r="AA35" s="30"/>
      <c r="AB35" s="30"/>
      <c r="AC35" s="30"/>
      <c r="AD35" s="30"/>
      <c r="AE35" s="30"/>
      <c r="AF35" s="30"/>
    </row>
    <row r="36" spans="1:32" ht="52.5" customHeight="1" x14ac:dyDescent="0.25">
      <c r="A36" s="35">
        <v>2</v>
      </c>
      <c r="B36" s="36">
        <v>1</v>
      </c>
      <c r="C36" s="46">
        <v>7</v>
      </c>
      <c r="D36" s="34">
        <v>18</v>
      </c>
      <c r="E36" s="50" t="s">
        <v>45</v>
      </c>
      <c r="F36" s="44">
        <f>SUM(G36:R36)</f>
        <v>0</v>
      </c>
      <c r="G36" s="44"/>
      <c r="H36" s="44"/>
      <c r="I36" s="44"/>
      <c r="J36" s="44"/>
      <c r="K36" s="44"/>
      <c r="L36" s="44"/>
      <c r="M36" s="44"/>
      <c r="N36" s="123"/>
      <c r="O36" s="44"/>
      <c r="P36" s="44"/>
      <c r="Q36" s="44"/>
      <c r="R36" s="44"/>
      <c r="S36" s="29"/>
      <c r="T36" s="30"/>
      <c r="U36" s="30"/>
      <c r="V36" s="30"/>
      <c r="W36" s="30"/>
      <c r="X36" s="30"/>
      <c r="Y36" s="30"/>
      <c r="Z36" s="30"/>
      <c r="AA36" s="30"/>
      <c r="AB36" s="30"/>
      <c r="AC36" s="30"/>
      <c r="AD36" s="30"/>
      <c r="AE36" s="30"/>
      <c r="AF36" s="30"/>
    </row>
    <row r="37" spans="1:32" ht="45.75" customHeight="1" x14ac:dyDescent="0.25">
      <c r="A37" s="35">
        <v>2</v>
      </c>
      <c r="B37" s="36">
        <v>2</v>
      </c>
      <c r="C37" s="36"/>
      <c r="D37" s="36"/>
      <c r="E37" s="37" t="s">
        <v>46</v>
      </c>
      <c r="F37" s="38">
        <f>F38</f>
        <v>0</v>
      </c>
      <c r="G37" s="38">
        <f t="shared" ref="G37:R38" si="14">G38</f>
        <v>0</v>
      </c>
      <c r="H37" s="38">
        <f t="shared" si="14"/>
        <v>0</v>
      </c>
      <c r="I37" s="38">
        <f t="shared" si="14"/>
        <v>0</v>
      </c>
      <c r="J37" s="38">
        <f t="shared" si="14"/>
        <v>0</v>
      </c>
      <c r="K37" s="38">
        <f t="shared" si="14"/>
        <v>0</v>
      </c>
      <c r="L37" s="38">
        <f t="shared" si="14"/>
        <v>0</v>
      </c>
      <c r="M37" s="38">
        <f t="shared" si="14"/>
        <v>0</v>
      </c>
      <c r="N37" s="119">
        <f t="shared" si="14"/>
        <v>0</v>
      </c>
      <c r="O37" s="38">
        <f t="shared" si="14"/>
        <v>0</v>
      </c>
      <c r="P37" s="38">
        <f t="shared" si="14"/>
        <v>0</v>
      </c>
      <c r="Q37" s="38">
        <f t="shared" si="14"/>
        <v>0</v>
      </c>
      <c r="R37" s="38">
        <f t="shared" si="14"/>
        <v>0</v>
      </c>
      <c r="S37" s="29"/>
      <c r="T37" s="30"/>
      <c r="U37" s="30"/>
      <c r="V37" s="30"/>
      <c r="W37" s="30"/>
      <c r="X37" s="30"/>
      <c r="Y37" s="30"/>
      <c r="Z37" s="30"/>
      <c r="AA37" s="30"/>
      <c r="AB37" s="30"/>
      <c r="AC37" s="30"/>
      <c r="AD37" s="30"/>
      <c r="AE37" s="30"/>
      <c r="AF37" s="30"/>
    </row>
    <row r="38" spans="1:32" ht="42.75" customHeight="1" x14ac:dyDescent="0.25">
      <c r="A38" s="35">
        <v>2</v>
      </c>
      <c r="B38" s="36">
        <v>2</v>
      </c>
      <c r="C38" s="46">
        <v>1</v>
      </c>
      <c r="D38" s="46"/>
      <c r="E38" s="47" t="s">
        <v>46</v>
      </c>
      <c r="F38" s="41">
        <f>F39</f>
        <v>0</v>
      </c>
      <c r="G38" s="41">
        <f t="shared" si="14"/>
        <v>0</v>
      </c>
      <c r="H38" s="41">
        <f t="shared" si="14"/>
        <v>0</v>
      </c>
      <c r="I38" s="41">
        <f t="shared" si="14"/>
        <v>0</v>
      </c>
      <c r="J38" s="41">
        <f t="shared" si="14"/>
        <v>0</v>
      </c>
      <c r="K38" s="41">
        <f t="shared" si="14"/>
        <v>0</v>
      </c>
      <c r="L38" s="41">
        <f t="shared" si="14"/>
        <v>0</v>
      </c>
      <c r="M38" s="41">
        <f t="shared" si="14"/>
        <v>0</v>
      </c>
      <c r="N38" s="122">
        <f t="shared" si="14"/>
        <v>0</v>
      </c>
      <c r="O38" s="41">
        <f t="shared" si="14"/>
        <v>0</v>
      </c>
      <c r="P38" s="41">
        <f t="shared" si="14"/>
        <v>0</v>
      </c>
      <c r="Q38" s="41">
        <f t="shared" si="14"/>
        <v>0</v>
      </c>
      <c r="R38" s="41">
        <f t="shared" si="14"/>
        <v>0</v>
      </c>
      <c r="S38" s="29"/>
      <c r="T38" s="30"/>
      <c r="U38" s="30"/>
      <c r="V38" s="30"/>
      <c r="W38" s="30"/>
      <c r="X38" s="30"/>
      <c r="Y38" s="30"/>
      <c r="Z38" s="30"/>
      <c r="AA38" s="30"/>
      <c r="AB38" s="30"/>
      <c r="AC38" s="30"/>
      <c r="AD38" s="30"/>
      <c r="AE38" s="30"/>
      <c r="AF38" s="30"/>
    </row>
    <row r="39" spans="1:32" ht="42.75" customHeight="1" x14ac:dyDescent="0.25">
      <c r="A39" s="35">
        <v>2</v>
      </c>
      <c r="B39" s="36">
        <v>2</v>
      </c>
      <c r="C39" s="46">
        <v>1</v>
      </c>
      <c r="D39" s="34">
        <v>2</v>
      </c>
      <c r="E39" s="50" t="s">
        <v>47</v>
      </c>
      <c r="F39" s="44">
        <f>G39+H39+I39+J39+K39+L39+M39+N39+O39+P39+Q39+R39</f>
        <v>0</v>
      </c>
      <c r="G39" s="44"/>
      <c r="H39" s="44"/>
      <c r="I39" s="44"/>
      <c r="J39" s="44"/>
      <c r="K39" s="44"/>
      <c r="L39" s="44"/>
      <c r="M39" s="44"/>
      <c r="N39" s="123"/>
      <c r="O39" s="44"/>
      <c r="P39" s="44"/>
      <c r="Q39" s="44"/>
      <c r="R39" s="44"/>
      <c r="S39" s="29"/>
      <c r="T39" s="30"/>
      <c r="U39" s="30"/>
      <c r="V39" s="30"/>
      <c r="W39" s="30"/>
      <c r="X39" s="30"/>
      <c r="Y39" s="30"/>
      <c r="Z39" s="30"/>
      <c r="AA39" s="30"/>
      <c r="AB39" s="30"/>
      <c r="AC39" s="30"/>
      <c r="AD39" s="30"/>
      <c r="AE39" s="30"/>
      <c r="AF39" s="30"/>
    </row>
    <row r="40" spans="1:32" ht="52.5" customHeight="1" x14ac:dyDescent="0.25">
      <c r="A40" s="35">
        <v>2</v>
      </c>
      <c r="B40" s="36">
        <v>3</v>
      </c>
      <c r="C40" s="36"/>
      <c r="D40" s="36"/>
      <c r="E40" s="37" t="s">
        <v>48</v>
      </c>
      <c r="F40" s="38">
        <f>F41</f>
        <v>0</v>
      </c>
      <c r="G40" s="38">
        <f t="shared" ref="G40:R41" si="15">G41</f>
        <v>0</v>
      </c>
      <c r="H40" s="38">
        <f t="shared" si="15"/>
        <v>0</v>
      </c>
      <c r="I40" s="38">
        <f t="shared" si="15"/>
        <v>0</v>
      </c>
      <c r="J40" s="38">
        <f t="shared" si="15"/>
        <v>0</v>
      </c>
      <c r="K40" s="38">
        <f t="shared" si="15"/>
        <v>0</v>
      </c>
      <c r="L40" s="38">
        <f t="shared" si="15"/>
        <v>0</v>
      </c>
      <c r="M40" s="38">
        <f t="shared" si="15"/>
        <v>0</v>
      </c>
      <c r="N40" s="119">
        <f t="shared" si="15"/>
        <v>0</v>
      </c>
      <c r="O40" s="38">
        <f t="shared" si="15"/>
        <v>0</v>
      </c>
      <c r="P40" s="38">
        <f t="shared" si="15"/>
        <v>0</v>
      </c>
      <c r="Q40" s="38">
        <f t="shared" si="15"/>
        <v>0</v>
      </c>
      <c r="R40" s="38">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1">
        <f t="shared" si="15"/>
        <v>0</v>
      </c>
      <c r="H41" s="41">
        <f t="shared" si="15"/>
        <v>0</v>
      </c>
      <c r="I41" s="41">
        <f t="shared" si="15"/>
        <v>0</v>
      </c>
      <c r="J41" s="41">
        <f t="shared" si="15"/>
        <v>0</v>
      </c>
      <c r="K41" s="41">
        <f t="shared" si="15"/>
        <v>0</v>
      </c>
      <c r="L41" s="41">
        <f t="shared" si="15"/>
        <v>0</v>
      </c>
      <c r="M41" s="41">
        <f t="shared" si="15"/>
        <v>0</v>
      </c>
      <c r="N41" s="122">
        <f t="shared" si="15"/>
        <v>0</v>
      </c>
      <c r="O41" s="41">
        <f t="shared" si="15"/>
        <v>0</v>
      </c>
      <c r="P41" s="41">
        <f t="shared" si="15"/>
        <v>0</v>
      </c>
      <c r="Q41" s="41">
        <f t="shared" si="15"/>
        <v>0</v>
      </c>
      <c r="R41" s="41">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4"/>
      <c r="H42" s="44"/>
      <c r="I42" s="44"/>
      <c r="J42" s="44"/>
      <c r="K42" s="44"/>
      <c r="L42" s="44"/>
      <c r="M42" s="44"/>
      <c r="N42" s="123"/>
      <c r="O42" s="44"/>
      <c r="P42" s="44"/>
      <c r="Q42" s="44"/>
      <c r="R42" s="44"/>
      <c r="S42" s="29"/>
      <c r="T42" s="30"/>
      <c r="U42" s="30"/>
      <c r="V42" s="30"/>
      <c r="W42" s="30"/>
      <c r="X42" s="30"/>
      <c r="Y42" s="30"/>
      <c r="Z42" s="30"/>
      <c r="AA42" s="30"/>
      <c r="AB42" s="30"/>
      <c r="AC42" s="30"/>
      <c r="AD42" s="30"/>
      <c r="AE42" s="30"/>
      <c r="AF42" s="30"/>
    </row>
    <row r="43" spans="1:32" ht="91.5" customHeight="1" x14ac:dyDescent="0.25">
      <c r="A43" s="35">
        <v>2</v>
      </c>
      <c r="B43" s="36">
        <v>4</v>
      </c>
      <c r="C43" s="36"/>
      <c r="D43" s="36"/>
      <c r="E43" s="37" t="s">
        <v>51</v>
      </c>
      <c r="F43" s="38">
        <f>F44</f>
        <v>265</v>
      </c>
      <c r="G43" s="38">
        <f>G44</f>
        <v>0</v>
      </c>
      <c r="H43" s="38">
        <f>H44</f>
        <v>0</v>
      </c>
      <c r="I43" s="38">
        <v>15</v>
      </c>
      <c r="J43" s="38">
        <v>15</v>
      </c>
      <c r="K43" s="38">
        <v>15</v>
      </c>
      <c r="L43" s="38">
        <v>50</v>
      </c>
      <c r="M43" s="38">
        <v>50</v>
      </c>
      <c r="N43" s="119">
        <v>40</v>
      </c>
      <c r="O43" s="38">
        <v>40</v>
      </c>
      <c r="P43" s="38">
        <v>40</v>
      </c>
      <c r="Q43" s="38">
        <f>Q44</f>
        <v>0</v>
      </c>
      <c r="R43" s="38">
        <f>R44</f>
        <v>0</v>
      </c>
      <c r="S43" s="29"/>
      <c r="T43" s="30"/>
      <c r="U43" s="30"/>
      <c r="V43" s="30"/>
      <c r="W43" s="30"/>
      <c r="X43" s="30"/>
      <c r="Y43" s="30"/>
      <c r="Z43" s="30"/>
      <c r="AA43" s="30"/>
      <c r="AB43" s="30"/>
      <c r="AC43" s="30"/>
      <c r="AD43" s="30"/>
      <c r="AE43" s="30"/>
      <c r="AF43" s="30"/>
    </row>
    <row r="44" spans="1:32" ht="99.75" customHeight="1" x14ac:dyDescent="0.25">
      <c r="A44" s="35">
        <v>2</v>
      </c>
      <c r="B44" s="36">
        <v>4</v>
      </c>
      <c r="C44" s="46">
        <v>1</v>
      </c>
      <c r="D44" s="46"/>
      <c r="E44" s="47" t="s">
        <v>52</v>
      </c>
      <c r="F44" s="41">
        <f>SUM(F46+F45)</f>
        <v>265</v>
      </c>
      <c r="G44" s="41">
        <f>SUM(G45:G46)</f>
        <v>0</v>
      </c>
      <c r="H44" s="41">
        <f t="shared" ref="H44:R44" si="16">SUM(H45:H46)</f>
        <v>0</v>
      </c>
      <c r="I44" s="41">
        <f t="shared" si="16"/>
        <v>15</v>
      </c>
      <c r="J44" s="41">
        <f t="shared" si="16"/>
        <v>15</v>
      </c>
      <c r="K44" s="41">
        <f t="shared" si="16"/>
        <v>15</v>
      </c>
      <c r="L44" s="41">
        <f t="shared" si="16"/>
        <v>50</v>
      </c>
      <c r="M44" s="41">
        <f t="shared" si="16"/>
        <v>50</v>
      </c>
      <c r="N44" s="41">
        <f t="shared" si="16"/>
        <v>40</v>
      </c>
      <c r="O44" s="41">
        <f t="shared" si="16"/>
        <v>40</v>
      </c>
      <c r="P44" s="41">
        <f t="shared" si="16"/>
        <v>40</v>
      </c>
      <c r="Q44" s="41">
        <f t="shared" si="16"/>
        <v>0</v>
      </c>
      <c r="R44" s="41">
        <f t="shared" si="16"/>
        <v>0</v>
      </c>
      <c r="S44" s="29"/>
      <c r="T44" s="30"/>
      <c r="U44" s="30"/>
      <c r="V44" s="30"/>
      <c r="W44" s="30"/>
      <c r="X44" s="30"/>
      <c r="Y44" s="30"/>
      <c r="Z44" s="30"/>
      <c r="AA44" s="30"/>
      <c r="AB44" s="30"/>
      <c r="AC44" s="30"/>
      <c r="AD44" s="30"/>
      <c r="AE44" s="30"/>
      <c r="AF44" s="30"/>
    </row>
    <row r="45" spans="1:32" ht="45" customHeight="1" x14ac:dyDescent="0.25">
      <c r="A45" s="35">
        <v>2</v>
      </c>
      <c r="B45" s="36">
        <v>4</v>
      </c>
      <c r="C45" s="46">
        <v>1</v>
      </c>
      <c r="D45" s="34">
        <v>14</v>
      </c>
      <c r="E45" s="50" t="s">
        <v>53</v>
      </c>
      <c r="F45" s="44">
        <f>SUM(G45:R45)</f>
        <v>0</v>
      </c>
      <c r="G45" s="44"/>
      <c r="H45" s="44"/>
      <c r="I45" s="44"/>
      <c r="J45" s="44"/>
      <c r="K45" s="44"/>
      <c r="L45" s="44"/>
      <c r="M45" s="44"/>
      <c r="N45" s="123"/>
      <c r="O45" s="44"/>
      <c r="P45" s="44"/>
      <c r="Q45" s="44"/>
      <c r="R45" s="44"/>
      <c r="S45" s="29"/>
      <c r="T45" s="30"/>
      <c r="U45" s="30"/>
      <c r="V45" s="30"/>
      <c r="W45" s="30"/>
      <c r="X45" s="30"/>
      <c r="Y45" s="30"/>
      <c r="Z45" s="30"/>
      <c r="AA45" s="30"/>
      <c r="AB45" s="30"/>
      <c r="AC45" s="30"/>
      <c r="AD45" s="30"/>
      <c r="AE45" s="30"/>
      <c r="AF45" s="30"/>
    </row>
    <row r="46" spans="1:32" ht="42" customHeight="1" x14ac:dyDescent="0.25">
      <c r="A46" s="35">
        <v>2</v>
      </c>
      <c r="B46" s="36">
        <v>4</v>
      </c>
      <c r="C46" s="46">
        <v>1</v>
      </c>
      <c r="D46" s="34">
        <v>70</v>
      </c>
      <c r="E46" s="50" t="s">
        <v>54</v>
      </c>
      <c r="F46" s="44">
        <f>SUM(G46:R46)</f>
        <v>265</v>
      </c>
      <c r="G46" s="45">
        <v>0</v>
      </c>
      <c r="H46" s="45">
        <v>0</v>
      </c>
      <c r="I46" s="45">
        <v>15</v>
      </c>
      <c r="J46" s="45">
        <v>15</v>
      </c>
      <c r="K46" s="45">
        <v>15</v>
      </c>
      <c r="L46" s="45">
        <v>50</v>
      </c>
      <c r="M46" s="45">
        <v>50</v>
      </c>
      <c r="N46" s="45">
        <v>40</v>
      </c>
      <c r="O46" s="45">
        <v>40</v>
      </c>
      <c r="P46" s="45">
        <v>40</v>
      </c>
      <c r="Q46" s="45">
        <v>0</v>
      </c>
      <c r="R46" s="45">
        <v>0</v>
      </c>
      <c r="S46" s="29"/>
      <c r="T46" s="30"/>
      <c r="U46" s="30"/>
      <c r="V46" s="30"/>
      <c r="W46" s="30"/>
      <c r="X46" s="30"/>
      <c r="Y46" s="30"/>
      <c r="Z46" s="30"/>
      <c r="AA46" s="30"/>
      <c r="AB46" s="30"/>
      <c r="AC46" s="30"/>
      <c r="AD46" s="30"/>
      <c r="AE46" s="30"/>
      <c r="AF46" s="30"/>
    </row>
    <row r="47" spans="1:32" ht="12" customHeight="1" x14ac:dyDescent="0.25">
      <c r="A47" s="35">
        <v>2</v>
      </c>
      <c r="B47" s="36">
        <v>6</v>
      </c>
      <c r="C47" s="36"/>
      <c r="D47" s="36"/>
      <c r="E47" s="37" t="s">
        <v>55</v>
      </c>
      <c r="F47" s="38">
        <f>F48</f>
        <v>0</v>
      </c>
      <c r="G47" s="38">
        <f t="shared" ref="G47:R47" si="17">G48</f>
        <v>0</v>
      </c>
      <c r="H47" s="38">
        <f t="shared" si="17"/>
        <v>0</v>
      </c>
      <c r="I47" s="38">
        <f t="shared" si="17"/>
        <v>0</v>
      </c>
      <c r="J47" s="38">
        <f t="shared" si="17"/>
        <v>0</v>
      </c>
      <c r="K47" s="38">
        <f t="shared" si="17"/>
        <v>0</v>
      </c>
      <c r="L47" s="38">
        <f t="shared" si="17"/>
        <v>0</v>
      </c>
      <c r="M47" s="38">
        <f t="shared" si="17"/>
        <v>0</v>
      </c>
      <c r="N47" s="119">
        <f t="shared" si="17"/>
        <v>0</v>
      </c>
      <c r="O47" s="38">
        <f t="shared" si="17"/>
        <v>0</v>
      </c>
      <c r="P47" s="38">
        <f>P48</f>
        <v>0</v>
      </c>
      <c r="Q47" s="38">
        <f t="shared" si="17"/>
        <v>0</v>
      </c>
      <c r="R47" s="38">
        <f t="shared" si="17"/>
        <v>0</v>
      </c>
      <c r="S47" s="29"/>
      <c r="T47" s="30"/>
      <c r="U47" s="30"/>
      <c r="V47" s="30"/>
      <c r="W47" s="30"/>
      <c r="X47" s="30"/>
      <c r="Y47" s="30"/>
      <c r="Z47" s="30"/>
      <c r="AA47" s="30"/>
      <c r="AB47" s="30"/>
      <c r="AC47" s="30"/>
      <c r="AD47" s="30"/>
      <c r="AE47" s="30"/>
      <c r="AF47" s="30"/>
    </row>
    <row r="48" spans="1:32" ht="12" customHeight="1" x14ac:dyDescent="0.25">
      <c r="A48" s="35">
        <v>2</v>
      </c>
      <c r="B48" s="36">
        <v>6</v>
      </c>
      <c r="C48" s="46">
        <v>1</v>
      </c>
      <c r="D48" s="46"/>
      <c r="E48" s="47" t="s">
        <v>55</v>
      </c>
      <c r="F48" s="41">
        <f>SUM(F50:F53)</f>
        <v>0</v>
      </c>
      <c r="G48" s="41">
        <f t="shared" ref="G48:L48" si="18">SUM(G51:G53)</f>
        <v>0</v>
      </c>
      <c r="H48" s="41">
        <f t="shared" si="18"/>
        <v>0</v>
      </c>
      <c r="I48" s="41">
        <f t="shared" si="18"/>
        <v>0</v>
      </c>
      <c r="J48" s="41">
        <f t="shared" si="18"/>
        <v>0</v>
      </c>
      <c r="K48" s="41">
        <f t="shared" si="18"/>
        <v>0</v>
      </c>
      <c r="L48" s="41">
        <f t="shared" si="18"/>
        <v>0</v>
      </c>
      <c r="M48" s="41">
        <f t="shared" ref="M48:R48" si="19">SUM(M50:M53)</f>
        <v>0</v>
      </c>
      <c r="N48" s="41">
        <f t="shared" si="19"/>
        <v>0</v>
      </c>
      <c r="O48" s="41">
        <f t="shared" si="19"/>
        <v>0</v>
      </c>
      <c r="P48" s="41">
        <f t="shared" si="19"/>
        <v>0</v>
      </c>
      <c r="Q48" s="41">
        <f t="shared" si="19"/>
        <v>0</v>
      </c>
      <c r="R48" s="41">
        <f t="shared" si="19"/>
        <v>0</v>
      </c>
      <c r="S48" s="29"/>
      <c r="T48" s="30"/>
      <c r="U48" s="30"/>
      <c r="V48" s="30"/>
      <c r="W48" s="30"/>
      <c r="X48" s="30"/>
      <c r="Y48" s="30"/>
      <c r="Z48" s="30"/>
      <c r="AA48" s="30"/>
      <c r="AB48" s="30"/>
      <c r="AC48" s="30"/>
      <c r="AD48" s="30"/>
      <c r="AE48" s="30"/>
      <c r="AF48" s="30"/>
    </row>
    <row r="49" spans="1:32" ht="38.25" customHeight="1" x14ac:dyDescent="0.25">
      <c r="A49" s="35">
        <v>2</v>
      </c>
      <c r="B49" s="36">
        <v>6</v>
      </c>
      <c r="C49" s="46">
        <v>1</v>
      </c>
      <c r="D49" s="34">
        <v>5</v>
      </c>
      <c r="E49" s="50" t="s">
        <v>56</v>
      </c>
      <c r="F49" s="44">
        <f>SUM(G49:R49)</f>
        <v>0</v>
      </c>
      <c r="G49" s="44"/>
      <c r="H49" s="44"/>
      <c r="I49" s="44"/>
      <c r="J49" s="44"/>
      <c r="K49" s="44"/>
      <c r="L49" s="44"/>
      <c r="M49" s="44"/>
      <c r="N49" s="123"/>
      <c r="O49" s="44"/>
      <c r="P49" s="44"/>
      <c r="Q49" s="44"/>
      <c r="R49" s="44"/>
      <c r="S49" s="29"/>
      <c r="T49" s="30"/>
      <c r="U49" s="30"/>
      <c r="V49" s="30"/>
      <c r="W49" s="30"/>
      <c r="X49" s="30"/>
      <c r="Y49" s="30"/>
      <c r="Z49" s="30"/>
      <c r="AA49" s="30"/>
      <c r="AB49" s="30"/>
      <c r="AC49" s="30"/>
      <c r="AD49" s="30"/>
      <c r="AE49" s="30"/>
      <c r="AF49" s="30"/>
    </row>
    <row r="50" spans="1:32" ht="28.5" customHeight="1" x14ac:dyDescent="0.25">
      <c r="A50" s="35">
        <v>2</v>
      </c>
      <c r="B50" s="36">
        <v>6</v>
      </c>
      <c r="C50" s="46">
        <v>1</v>
      </c>
      <c r="D50" s="34">
        <v>7</v>
      </c>
      <c r="E50" s="50" t="s">
        <v>57</v>
      </c>
      <c r="F50" s="44">
        <f>SUM(G50:R50)</f>
        <v>0</v>
      </c>
      <c r="G50" s="44"/>
      <c r="H50" s="44"/>
      <c r="I50" s="44"/>
      <c r="J50" s="44"/>
      <c r="K50" s="44"/>
      <c r="L50" s="44"/>
      <c r="M50" s="44"/>
      <c r="N50" s="123"/>
      <c r="O50" s="44"/>
      <c r="P50" s="44"/>
      <c r="Q50" s="44"/>
      <c r="R50" s="44"/>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4"/>
      <c r="H51" s="44"/>
      <c r="I51" s="44"/>
      <c r="J51" s="44"/>
      <c r="K51" s="44"/>
      <c r="L51" s="44"/>
      <c r="M51" s="44"/>
      <c r="N51" s="123"/>
      <c r="O51" s="44"/>
      <c r="P51" s="44"/>
      <c r="Q51" s="44"/>
      <c r="R51" s="44"/>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44"/>
      <c r="H52" s="44"/>
      <c r="I52" s="44"/>
      <c r="J52" s="44"/>
      <c r="K52" s="44"/>
      <c r="L52" s="44"/>
      <c r="M52" s="44"/>
      <c r="N52" s="123"/>
      <c r="O52" s="44"/>
      <c r="P52" s="44"/>
      <c r="Q52" s="44"/>
      <c r="R52" s="44"/>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4"/>
      <c r="H53" s="44"/>
      <c r="I53" s="44"/>
      <c r="J53" s="44"/>
      <c r="K53" s="44"/>
      <c r="L53" s="44"/>
      <c r="M53" s="44"/>
      <c r="N53" s="123"/>
      <c r="O53" s="44"/>
      <c r="P53" s="44"/>
      <c r="Q53" s="44"/>
      <c r="R53" s="44"/>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28">
        <f t="shared" ref="G54:R55" si="20">G55</f>
        <v>0</v>
      </c>
      <c r="H54" s="28">
        <f t="shared" si="20"/>
        <v>0</v>
      </c>
      <c r="I54" s="28">
        <f t="shared" si="20"/>
        <v>0</v>
      </c>
      <c r="J54" s="28">
        <f t="shared" si="20"/>
        <v>0</v>
      </c>
      <c r="K54" s="28">
        <f t="shared" si="20"/>
        <v>0</v>
      </c>
      <c r="L54" s="28">
        <f t="shared" si="20"/>
        <v>0</v>
      </c>
      <c r="M54" s="28">
        <f t="shared" si="20"/>
        <v>0</v>
      </c>
      <c r="N54" s="28">
        <f t="shared" si="20"/>
        <v>0</v>
      </c>
      <c r="O54" s="28">
        <f t="shared" si="20"/>
        <v>0</v>
      </c>
      <c r="P54" s="28">
        <f t="shared" si="20"/>
        <v>0</v>
      </c>
      <c r="Q54" s="28">
        <f t="shared" si="20"/>
        <v>0</v>
      </c>
      <c r="R54" s="28">
        <f t="shared" si="20"/>
        <v>0</v>
      </c>
      <c r="S54" s="29"/>
      <c r="T54" s="30"/>
      <c r="U54" s="30"/>
      <c r="V54" s="30"/>
      <c r="W54" s="30"/>
      <c r="X54" s="30"/>
      <c r="Y54" s="30"/>
      <c r="Z54" s="30"/>
      <c r="AA54" s="30"/>
      <c r="AB54" s="30"/>
      <c r="AC54" s="30"/>
      <c r="AD54" s="30"/>
      <c r="AE54" s="30"/>
      <c r="AF54" s="30"/>
    </row>
    <row r="55" spans="1:32" ht="39" customHeight="1" x14ac:dyDescent="0.25">
      <c r="A55" s="35">
        <v>3</v>
      </c>
      <c r="B55" s="36">
        <v>1</v>
      </c>
      <c r="C55" s="36"/>
      <c r="D55" s="36"/>
      <c r="E55" s="37" t="s">
        <v>62</v>
      </c>
      <c r="F55" s="38">
        <f>F56</f>
        <v>0</v>
      </c>
      <c r="G55" s="38">
        <f t="shared" si="20"/>
        <v>0</v>
      </c>
      <c r="H55" s="38">
        <f t="shared" si="20"/>
        <v>0</v>
      </c>
      <c r="I55" s="38">
        <f t="shared" si="20"/>
        <v>0</v>
      </c>
      <c r="J55" s="38">
        <f t="shared" si="20"/>
        <v>0</v>
      </c>
      <c r="K55" s="38">
        <f t="shared" si="20"/>
        <v>0</v>
      </c>
      <c r="L55" s="38">
        <f t="shared" si="20"/>
        <v>0</v>
      </c>
      <c r="M55" s="38">
        <f t="shared" si="20"/>
        <v>0</v>
      </c>
      <c r="N55" s="119">
        <f t="shared" si="20"/>
        <v>0</v>
      </c>
      <c r="O55" s="38">
        <f t="shared" si="20"/>
        <v>0</v>
      </c>
      <c r="P55" s="38">
        <f t="shared" si="20"/>
        <v>0</v>
      </c>
      <c r="Q55" s="38">
        <f t="shared" si="20"/>
        <v>0</v>
      </c>
      <c r="R55" s="38">
        <f t="shared" si="20"/>
        <v>0</v>
      </c>
      <c r="S55" s="29"/>
      <c r="T55" s="30"/>
      <c r="U55" s="30"/>
      <c r="V55" s="30"/>
      <c r="W55" s="30"/>
      <c r="X55" s="30"/>
      <c r="Y55" s="30"/>
      <c r="Z55" s="30"/>
      <c r="AA55" s="30"/>
      <c r="AB55" s="30"/>
      <c r="AC55" s="30"/>
      <c r="AD55" s="30"/>
      <c r="AE55" s="30"/>
      <c r="AF55" s="30"/>
    </row>
    <row r="56" spans="1:32" ht="34.5" customHeight="1" x14ac:dyDescent="0.25">
      <c r="A56" s="35">
        <v>3</v>
      </c>
      <c r="B56" s="36">
        <v>1</v>
      </c>
      <c r="C56" s="46">
        <v>1</v>
      </c>
      <c r="D56" s="46"/>
      <c r="E56" s="47" t="s">
        <v>62</v>
      </c>
      <c r="F56" s="41">
        <f t="shared" ref="F56:R56" si="21">SUM(F57:F57)</f>
        <v>0</v>
      </c>
      <c r="G56" s="41">
        <f t="shared" si="21"/>
        <v>0</v>
      </c>
      <c r="H56" s="41">
        <f t="shared" si="21"/>
        <v>0</v>
      </c>
      <c r="I56" s="41">
        <f t="shared" si="21"/>
        <v>0</v>
      </c>
      <c r="J56" s="41">
        <f t="shared" si="21"/>
        <v>0</v>
      </c>
      <c r="K56" s="41">
        <f t="shared" si="21"/>
        <v>0</v>
      </c>
      <c r="L56" s="41">
        <f t="shared" si="21"/>
        <v>0</v>
      </c>
      <c r="M56" s="41">
        <f t="shared" si="21"/>
        <v>0</v>
      </c>
      <c r="N56" s="122">
        <f t="shared" si="21"/>
        <v>0</v>
      </c>
      <c r="O56" s="41">
        <f t="shared" si="21"/>
        <v>0</v>
      </c>
      <c r="P56" s="41">
        <f t="shared" si="21"/>
        <v>0</v>
      </c>
      <c r="Q56" s="41">
        <f t="shared" si="21"/>
        <v>0</v>
      </c>
      <c r="R56" s="41">
        <f t="shared" si="21"/>
        <v>0</v>
      </c>
      <c r="S56" s="29"/>
      <c r="T56" s="30"/>
      <c r="U56" s="30"/>
      <c r="V56" s="30"/>
      <c r="W56" s="30"/>
      <c r="X56" s="30"/>
      <c r="Y56" s="30"/>
      <c r="Z56" s="30"/>
      <c r="AA56" s="30"/>
      <c r="AB56" s="30"/>
      <c r="AC56" s="30"/>
      <c r="AD56" s="30"/>
      <c r="AE56" s="30"/>
      <c r="AF56" s="30"/>
    </row>
    <row r="57" spans="1:32" ht="46.5" customHeight="1" x14ac:dyDescent="0.25">
      <c r="A57" s="35">
        <v>3</v>
      </c>
      <c r="B57" s="36">
        <v>1</v>
      </c>
      <c r="C57" s="46">
        <v>1</v>
      </c>
      <c r="D57" s="34">
        <v>2</v>
      </c>
      <c r="E57" s="50" t="s">
        <v>63</v>
      </c>
      <c r="F57" s="44">
        <f>SUM(G57:R57)</f>
        <v>0</v>
      </c>
      <c r="G57" s="44"/>
      <c r="H57" s="44"/>
      <c r="I57" s="44"/>
      <c r="J57" s="44"/>
      <c r="K57" s="44"/>
      <c r="L57" s="44"/>
      <c r="M57" s="44"/>
      <c r="N57" s="123"/>
      <c r="O57" s="44"/>
      <c r="P57" s="44"/>
      <c r="Q57" s="44"/>
      <c r="R57" s="44"/>
      <c r="S57" s="29"/>
      <c r="T57" s="30"/>
      <c r="U57" s="30"/>
      <c r="V57" s="30"/>
      <c r="W57" s="30"/>
      <c r="X57" s="30"/>
      <c r="Y57" s="30"/>
      <c r="Z57" s="30"/>
      <c r="AA57" s="30"/>
      <c r="AB57" s="30"/>
      <c r="AC57" s="30"/>
      <c r="AD57" s="30"/>
      <c r="AE57" s="30"/>
      <c r="AF57" s="30"/>
    </row>
    <row r="59" spans="1:32" x14ac:dyDescent="0.25">
      <c r="E59" s="59" t="s">
        <v>144</v>
      </c>
      <c r="F59" s="60" t="s">
        <v>145</v>
      </c>
      <c r="L59" s="64"/>
    </row>
    <row r="60" spans="1:32" x14ac:dyDescent="0.25">
      <c r="E60" s="63" t="s">
        <v>120</v>
      </c>
      <c r="F60" s="60" t="s">
        <v>146</v>
      </c>
      <c r="S60" s="60"/>
    </row>
    <row r="61" spans="1:32" x14ac:dyDescent="0.25">
      <c r="E61" s="63"/>
      <c r="F61" s="64"/>
      <c r="G61" s="64"/>
      <c r="H61" s="64"/>
      <c r="I61" s="64"/>
      <c r="J61" s="64"/>
      <c r="K61" s="64"/>
      <c r="L61" s="64"/>
      <c r="M61" s="64"/>
      <c r="N61" s="110"/>
      <c r="O61" s="64"/>
      <c r="P61" s="64"/>
      <c r="Q61" s="64"/>
      <c r="R61" s="64"/>
      <c r="S61" s="64"/>
    </row>
    <row r="62" spans="1:32" x14ac:dyDescent="0.25">
      <c r="G62" s="60"/>
      <c r="S62" s="60"/>
    </row>
    <row r="63" spans="1:32" x14ac:dyDescent="0.25">
      <c r="G63" s="60"/>
    </row>
    <row r="64" spans="1:32" x14ac:dyDescent="0.25">
      <c r="E64" s="63"/>
      <c r="S64" s="29"/>
    </row>
    <row r="65" spans="5:19" x14ac:dyDescent="0.25">
      <c r="E65" s="63"/>
      <c r="F65" s="64"/>
      <c r="G65" s="68"/>
      <c r="H65" s="68"/>
      <c r="I65" s="68"/>
      <c r="J65" s="68"/>
      <c r="K65" s="68"/>
      <c r="L65" s="68"/>
      <c r="M65" s="68"/>
      <c r="N65" s="111"/>
      <c r="O65" s="68"/>
      <c r="P65" s="68"/>
      <c r="Q65" s="68"/>
      <c r="R65" s="68"/>
      <c r="S65" s="68"/>
    </row>
    <row r="66" spans="5:19" x14ac:dyDescent="0.25">
      <c r="G66" s="60"/>
      <c r="S66" s="29"/>
    </row>
    <row r="68" spans="5:19" x14ac:dyDescent="0.25">
      <c r="L68" s="64"/>
    </row>
    <row r="69" spans="5:19" ht="12.75" customHeight="1" x14ac:dyDescent="0.25">
      <c r="H69" s="29"/>
      <c r="I69" s="29"/>
      <c r="J69" s="29"/>
      <c r="K69" s="29"/>
      <c r="L69" s="29"/>
      <c r="M69" s="29"/>
      <c r="N69" s="112"/>
      <c r="O69" s="29"/>
      <c r="P69" s="29"/>
      <c r="Q69" s="29"/>
      <c r="R69" s="29"/>
    </row>
  </sheetData>
  <mergeCells count="10">
    <mergeCell ref="A54:E54"/>
    <mergeCell ref="D1:P1"/>
    <mergeCell ref="P2:R2"/>
    <mergeCell ref="E3:P3"/>
    <mergeCell ref="A6:E6"/>
    <mergeCell ref="F6:F9"/>
    <mergeCell ref="G6:R8"/>
    <mergeCell ref="B7:E7"/>
    <mergeCell ref="C8:E8"/>
    <mergeCell ref="D9:E9"/>
  </mergeCells>
  <pageMargins left="0.74803149606299213" right="0.74803149606299213" top="0.98425196850393704" bottom="0.98425196850393704"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147</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4165</v>
      </c>
      <c r="G10" s="70">
        <f t="shared" si="0"/>
        <v>132</v>
      </c>
      <c r="H10" s="70">
        <f t="shared" si="0"/>
        <v>236</v>
      </c>
      <c r="I10" s="70">
        <f t="shared" si="0"/>
        <v>278</v>
      </c>
      <c r="J10" s="70">
        <f t="shared" si="0"/>
        <v>293</v>
      </c>
      <c r="K10" s="70">
        <f t="shared" si="0"/>
        <v>167</v>
      </c>
      <c r="L10" s="70">
        <f t="shared" si="0"/>
        <v>340</v>
      </c>
      <c r="M10" s="70">
        <f t="shared" si="0"/>
        <v>908</v>
      </c>
      <c r="N10" s="71">
        <f t="shared" si="0"/>
        <v>377</v>
      </c>
      <c r="O10" s="70">
        <f t="shared" si="0"/>
        <v>541</v>
      </c>
      <c r="P10" s="70">
        <f t="shared" si="0"/>
        <v>472</v>
      </c>
      <c r="Q10" s="70">
        <f t="shared" si="0"/>
        <v>331</v>
      </c>
      <c r="R10" s="70">
        <f t="shared" si="0"/>
        <v>90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3860</v>
      </c>
      <c r="G11" s="70">
        <f>G12+G15+G23</f>
        <v>132</v>
      </c>
      <c r="H11" s="70">
        <f t="shared" ref="H11:R11" si="1">H12+H15+H23</f>
        <v>236</v>
      </c>
      <c r="I11" s="70">
        <f t="shared" si="1"/>
        <v>278</v>
      </c>
      <c r="J11" s="70">
        <f t="shared" si="1"/>
        <v>243</v>
      </c>
      <c r="K11" s="70">
        <f t="shared" si="1"/>
        <v>117</v>
      </c>
      <c r="L11" s="70">
        <f t="shared" si="1"/>
        <v>300</v>
      </c>
      <c r="M11" s="70">
        <f t="shared" si="1"/>
        <v>873</v>
      </c>
      <c r="N11" s="70">
        <f t="shared" si="1"/>
        <v>332</v>
      </c>
      <c r="O11" s="70">
        <f t="shared" si="1"/>
        <v>501</v>
      </c>
      <c r="P11" s="70">
        <f t="shared" si="1"/>
        <v>427</v>
      </c>
      <c r="Q11" s="70">
        <f t="shared" si="1"/>
        <v>331</v>
      </c>
      <c r="R11" s="70">
        <f t="shared" si="1"/>
        <v>90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300</v>
      </c>
      <c r="G12" s="72">
        <f t="shared" ref="G12:R13" si="2">G13</f>
        <v>5</v>
      </c>
      <c r="H12" s="72">
        <f t="shared" si="2"/>
        <v>80</v>
      </c>
      <c r="I12" s="72">
        <f t="shared" si="2"/>
        <v>5</v>
      </c>
      <c r="J12" s="72">
        <f t="shared" si="2"/>
        <v>0</v>
      </c>
      <c r="K12" s="72">
        <f t="shared" si="2"/>
        <v>0</v>
      </c>
      <c r="L12" s="72">
        <f t="shared" si="2"/>
        <v>210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300</v>
      </c>
      <c r="G13" s="42">
        <f t="shared" si="2"/>
        <v>5</v>
      </c>
      <c r="H13" s="42">
        <f t="shared" si="2"/>
        <v>80</v>
      </c>
      <c r="I13" s="42">
        <f t="shared" si="2"/>
        <v>5</v>
      </c>
      <c r="J13" s="42">
        <f t="shared" si="2"/>
        <v>0</v>
      </c>
      <c r="K13" s="42">
        <f t="shared" si="2"/>
        <v>0</v>
      </c>
      <c r="L13" s="42">
        <f t="shared" si="2"/>
        <v>210</v>
      </c>
      <c r="M13" s="42">
        <f t="shared" si="2"/>
        <v>0</v>
      </c>
      <c r="N13" s="42">
        <f t="shared" si="2"/>
        <v>0</v>
      </c>
      <c r="O13" s="42">
        <f t="shared" si="2"/>
        <v>0</v>
      </c>
      <c r="P13" s="42">
        <f t="shared" si="2"/>
        <v>0</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300</v>
      </c>
      <c r="G14" s="45">
        <v>5</v>
      </c>
      <c r="H14" s="45">
        <v>80</v>
      </c>
      <c r="I14" s="45">
        <v>5</v>
      </c>
      <c r="J14" s="45">
        <v>0</v>
      </c>
      <c r="K14" s="45">
        <v>0</v>
      </c>
      <c r="L14" s="45">
        <v>210</v>
      </c>
      <c r="M14" s="45">
        <v>0</v>
      </c>
      <c r="N14" s="45">
        <v>0</v>
      </c>
      <c r="O14" s="45">
        <v>0</v>
      </c>
      <c r="P14" s="45">
        <v>0</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3115</v>
      </c>
      <c r="G15" s="72">
        <f>G16+G18+G20</f>
        <v>90</v>
      </c>
      <c r="H15" s="72">
        <f t="shared" ref="H15:R15" si="3">H16+H18+H20</f>
        <v>119</v>
      </c>
      <c r="I15" s="72">
        <f t="shared" si="3"/>
        <v>236</v>
      </c>
      <c r="J15" s="72">
        <f t="shared" si="3"/>
        <v>206</v>
      </c>
      <c r="K15" s="72">
        <f t="shared" si="3"/>
        <v>80</v>
      </c>
      <c r="L15" s="72">
        <f t="shared" si="3"/>
        <v>53</v>
      </c>
      <c r="M15" s="72">
        <f t="shared" si="3"/>
        <v>836</v>
      </c>
      <c r="N15" s="72">
        <f t="shared" si="3"/>
        <v>295</v>
      </c>
      <c r="O15" s="72">
        <f t="shared" si="3"/>
        <v>464</v>
      </c>
      <c r="P15" s="72">
        <f t="shared" si="3"/>
        <v>390</v>
      </c>
      <c r="Q15" s="72">
        <f t="shared" si="3"/>
        <v>293</v>
      </c>
      <c r="R15" s="72">
        <f t="shared" si="3"/>
        <v>53</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72</v>
      </c>
      <c r="G16" s="42">
        <f t="shared" si="4"/>
        <v>0</v>
      </c>
      <c r="H16" s="42">
        <f t="shared" si="4"/>
        <v>0</v>
      </c>
      <c r="I16" s="42">
        <f t="shared" si="4"/>
        <v>1</v>
      </c>
      <c r="J16" s="42">
        <f>J17</f>
        <v>1</v>
      </c>
      <c r="K16" s="42">
        <f t="shared" si="4"/>
        <v>1</v>
      </c>
      <c r="L16" s="42">
        <f t="shared" si="4"/>
        <v>1</v>
      </c>
      <c r="M16" s="42">
        <f t="shared" si="4"/>
        <v>1</v>
      </c>
      <c r="N16" s="48">
        <f t="shared" si="4"/>
        <v>5</v>
      </c>
      <c r="O16" s="42">
        <f t="shared" si="4"/>
        <v>34</v>
      </c>
      <c r="P16" s="42">
        <f t="shared" si="4"/>
        <v>23</v>
      </c>
      <c r="Q16" s="42">
        <f t="shared" si="4"/>
        <v>5</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72</v>
      </c>
      <c r="G17" s="45">
        <v>0</v>
      </c>
      <c r="H17" s="45">
        <v>0</v>
      </c>
      <c r="I17" s="45">
        <v>1</v>
      </c>
      <c r="J17" s="45">
        <v>1</v>
      </c>
      <c r="K17" s="45">
        <v>1</v>
      </c>
      <c r="L17" s="45">
        <v>1</v>
      </c>
      <c r="M17" s="45">
        <v>1</v>
      </c>
      <c r="N17" s="45">
        <v>5</v>
      </c>
      <c r="O17" s="45">
        <v>34</v>
      </c>
      <c r="P17" s="45">
        <v>23</v>
      </c>
      <c r="Q17" s="45">
        <v>5</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220</v>
      </c>
      <c r="G18" s="42">
        <f t="shared" si="5"/>
        <v>0</v>
      </c>
      <c r="H18" s="42">
        <f t="shared" si="5"/>
        <v>3</v>
      </c>
      <c r="I18" s="42">
        <f t="shared" si="5"/>
        <v>5</v>
      </c>
      <c r="J18" s="42">
        <f t="shared" si="5"/>
        <v>5</v>
      </c>
      <c r="K18" s="42">
        <f t="shared" si="5"/>
        <v>5</v>
      </c>
      <c r="L18" s="42">
        <f t="shared" si="5"/>
        <v>5</v>
      </c>
      <c r="M18" s="42">
        <f t="shared" si="5"/>
        <v>5</v>
      </c>
      <c r="N18" s="42">
        <f t="shared" si="5"/>
        <v>60</v>
      </c>
      <c r="O18" s="42">
        <f t="shared" si="5"/>
        <v>60</v>
      </c>
      <c r="P18" s="42">
        <f t="shared" si="5"/>
        <v>31</v>
      </c>
      <c r="Q18" s="42">
        <f t="shared" si="5"/>
        <v>38</v>
      </c>
      <c r="R18" s="42">
        <f t="shared" si="5"/>
        <v>3</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3</v>
      </c>
      <c r="I19" s="45">
        <v>5</v>
      </c>
      <c r="J19" s="45">
        <v>5</v>
      </c>
      <c r="K19" s="45">
        <v>5</v>
      </c>
      <c r="L19" s="45">
        <v>5</v>
      </c>
      <c r="M19" s="45">
        <v>5</v>
      </c>
      <c r="N19" s="45">
        <v>60</v>
      </c>
      <c r="O19" s="45">
        <v>60</v>
      </c>
      <c r="P19" s="45">
        <v>31</v>
      </c>
      <c r="Q19" s="45">
        <v>38</v>
      </c>
      <c r="R19" s="45">
        <v>3</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2823</v>
      </c>
      <c r="G20" s="42">
        <f>G21+G22</f>
        <v>90</v>
      </c>
      <c r="H20" s="42">
        <f t="shared" ref="H20:R20" si="6">H21+H22</f>
        <v>116</v>
      </c>
      <c r="I20" s="42">
        <f t="shared" si="6"/>
        <v>230</v>
      </c>
      <c r="J20" s="42">
        <f t="shared" si="6"/>
        <v>200</v>
      </c>
      <c r="K20" s="42">
        <f t="shared" si="6"/>
        <v>74</v>
      </c>
      <c r="L20" s="42">
        <f t="shared" si="6"/>
        <v>47</v>
      </c>
      <c r="M20" s="42">
        <f t="shared" si="6"/>
        <v>830</v>
      </c>
      <c r="N20" s="48">
        <f t="shared" si="6"/>
        <v>230</v>
      </c>
      <c r="O20" s="42">
        <f t="shared" si="6"/>
        <v>370</v>
      </c>
      <c r="P20" s="42">
        <f t="shared" si="6"/>
        <v>336</v>
      </c>
      <c r="Q20" s="42">
        <f t="shared" si="6"/>
        <v>250</v>
      </c>
      <c r="R20" s="42">
        <f t="shared" si="6"/>
        <v>50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750</v>
      </c>
      <c r="G21" s="45">
        <v>0</v>
      </c>
      <c r="H21" s="45">
        <v>0</v>
      </c>
      <c r="I21" s="45">
        <v>70</v>
      </c>
      <c r="J21" s="45">
        <v>0</v>
      </c>
      <c r="K21" s="45">
        <v>0</v>
      </c>
      <c r="L21" s="45">
        <v>0</v>
      </c>
      <c r="M21" s="45">
        <v>680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2073</v>
      </c>
      <c r="G22" s="45">
        <v>90</v>
      </c>
      <c r="H22" s="45">
        <v>116</v>
      </c>
      <c r="I22" s="45">
        <v>160</v>
      </c>
      <c r="J22" s="45">
        <v>200</v>
      </c>
      <c r="K22" s="45">
        <v>74</v>
      </c>
      <c r="L22" s="45">
        <v>47</v>
      </c>
      <c r="M22" s="45">
        <v>150</v>
      </c>
      <c r="N22" s="45">
        <v>230</v>
      </c>
      <c r="O22" s="45">
        <v>370</v>
      </c>
      <c r="P22" s="45">
        <v>336</v>
      </c>
      <c r="Q22" s="45">
        <v>250</v>
      </c>
      <c r="R22" s="45">
        <v>50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445</v>
      </c>
      <c r="G23" s="42">
        <f t="shared" ref="G23:R23" si="7">SUM(G24:G24)</f>
        <v>37</v>
      </c>
      <c r="H23" s="42">
        <f t="shared" si="7"/>
        <v>37</v>
      </c>
      <c r="I23" s="42">
        <f t="shared" si="7"/>
        <v>37</v>
      </c>
      <c r="J23" s="42">
        <f t="shared" si="7"/>
        <v>37</v>
      </c>
      <c r="K23" s="42">
        <f t="shared" si="7"/>
        <v>37</v>
      </c>
      <c r="L23" s="42">
        <f t="shared" si="7"/>
        <v>37</v>
      </c>
      <c r="M23" s="42">
        <f t="shared" si="7"/>
        <v>37</v>
      </c>
      <c r="N23" s="42">
        <f t="shared" si="7"/>
        <v>37</v>
      </c>
      <c r="O23" s="42">
        <f t="shared" si="7"/>
        <v>37</v>
      </c>
      <c r="P23" s="42">
        <f t="shared" si="7"/>
        <v>37</v>
      </c>
      <c r="Q23" s="42">
        <f t="shared" si="7"/>
        <v>38</v>
      </c>
      <c r="R23" s="42">
        <f t="shared" si="7"/>
        <v>37</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445</v>
      </c>
      <c r="G24" s="45">
        <v>37</v>
      </c>
      <c r="H24" s="45">
        <v>37</v>
      </c>
      <c r="I24" s="45">
        <v>37</v>
      </c>
      <c r="J24" s="45">
        <v>37</v>
      </c>
      <c r="K24" s="45">
        <v>37</v>
      </c>
      <c r="L24" s="45">
        <v>37</v>
      </c>
      <c r="M24" s="45">
        <v>37</v>
      </c>
      <c r="N24" s="45">
        <v>37</v>
      </c>
      <c r="O24" s="45">
        <v>37</v>
      </c>
      <c r="P24" s="45">
        <v>37</v>
      </c>
      <c r="Q24" s="45">
        <v>38</v>
      </c>
      <c r="R24" s="45">
        <v>37</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305</v>
      </c>
      <c r="G25" s="70">
        <f>G26+G37+G40+G43+G47</f>
        <v>0</v>
      </c>
      <c r="H25" s="70">
        <f t="shared" ref="H25:R25" si="8">H26+H37+H40+H43+H47</f>
        <v>0</v>
      </c>
      <c r="I25" s="70">
        <f t="shared" si="8"/>
        <v>0</v>
      </c>
      <c r="J25" s="70">
        <f t="shared" si="8"/>
        <v>50</v>
      </c>
      <c r="K25" s="70">
        <f t="shared" si="8"/>
        <v>50</v>
      </c>
      <c r="L25" s="70">
        <f t="shared" si="8"/>
        <v>40</v>
      </c>
      <c r="M25" s="70">
        <f t="shared" si="8"/>
        <v>35</v>
      </c>
      <c r="N25" s="70">
        <f t="shared" si="8"/>
        <v>45</v>
      </c>
      <c r="O25" s="70">
        <f t="shared" si="8"/>
        <v>40</v>
      </c>
      <c r="P25" s="70">
        <f t="shared" si="8"/>
        <v>45</v>
      </c>
      <c r="Q25" s="70">
        <f t="shared" si="8"/>
        <v>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305</v>
      </c>
      <c r="G43" s="72">
        <f t="shared" ref="G43:R43" si="16">G44</f>
        <v>0</v>
      </c>
      <c r="H43" s="72">
        <f t="shared" si="16"/>
        <v>0</v>
      </c>
      <c r="I43" s="72">
        <f t="shared" si="16"/>
        <v>0</v>
      </c>
      <c r="J43" s="72">
        <f t="shared" si="16"/>
        <v>50</v>
      </c>
      <c r="K43" s="72">
        <f t="shared" si="16"/>
        <v>50</v>
      </c>
      <c r="L43" s="72">
        <f t="shared" si="16"/>
        <v>40</v>
      </c>
      <c r="M43" s="72">
        <f t="shared" si="16"/>
        <v>35</v>
      </c>
      <c r="N43" s="73">
        <f t="shared" si="16"/>
        <v>45</v>
      </c>
      <c r="O43" s="72">
        <f t="shared" si="16"/>
        <v>40</v>
      </c>
      <c r="P43" s="72">
        <f t="shared" si="16"/>
        <v>45</v>
      </c>
      <c r="Q43" s="72">
        <f t="shared" si="16"/>
        <v>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F45+F46</f>
        <v>305</v>
      </c>
      <c r="G44" s="42">
        <f t="shared" ref="G44:R44" si="17">SUM(G45:G46)</f>
        <v>0</v>
      </c>
      <c r="H44" s="42">
        <f t="shared" si="17"/>
        <v>0</v>
      </c>
      <c r="I44" s="42">
        <f t="shared" si="17"/>
        <v>0</v>
      </c>
      <c r="J44" s="42">
        <f t="shared" si="17"/>
        <v>50</v>
      </c>
      <c r="K44" s="42">
        <f t="shared" si="17"/>
        <v>50</v>
      </c>
      <c r="L44" s="42">
        <f t="shared" si="17"/>
        <v>40</v>
      </c>
      <c r="M44" s="42">
        <f t="shared" si="17"/>
        <v>35</v>
      </c>
      <c r="N44" s="42">
        <f t="shared" si="17"/>
        <v>45</v>
      </c>
      <c r="O44" s="42">
        <f t="shared" si="17"/>
        <v>40</v>
      </c>
      <c r="P44" s="42">
        <f t="shared" si="17"/>
        <v>45</v>
      </c>
      <c r="Q44" s="42">
        <f t="shared" si="17"/>
        <v>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v>0</v>
      </c>
      <c r="H45" s="133">
        <v>0</v>
      </c>
      <c r="I45" s="133">
        <v>0</v>
      </c>
      <c r="J45" s="133">
        <v>0</v>
      </c>
      <c r="K45" s="133">
        <v>0</v>
      </c>
      <c r="L45" s="133">
        <v>0</v>
      </c>
      <c r="M45" s="133">
        <v>0</v>
      </c>
      <c r="N45" s="133">
        <v>0</v>
      </c>
      <c r="O45" s="133">
        <v>0</v>
      </c>
      <c r="P45" s="133">
        <v>0</v>
      </c>
      <c r="Q45" s="133">
        <v>0</v>
      </c>
      <c r="R45" s="133">
        <v>0</v>
      </c>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305</v>
      </c>
      <c r="G46" s="45">
        <v>0</v>
      </c>
      <c r="H46" s="45">
        <v>0</v>
      </c>
      <c r="I46" s="45">
        <v>0</v>
      </c>
      <c r="J46" s="45">
        <v>50</v>
      </c>
      <c r="K46" s="45">
        <v>50</v>
      </c>
      <c r="L46" s="45">
        <v>40</v>
      </c>
      <c r="M46" s="45">
        <v>35</v>
      </c>
      <c r="N46" s="45">
        <v>45</v>
      </c>
      <c r="O46" s="45">
        <v>40</v>
      </c>
      <c r="P46" s="45">
        <v>45</v>
      </c>
      <c r="Q46" s="45">
        <v>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ht="31.5" customHeight="1" x14ac:dyDescent="0.25">
      <c r="E59" s="152" t="s">
        <v>148</v>
      </c>
      <c r="F59" s="64"/>
      <c r="G59" s="66"/>
      <c r="H59" s="62"/>
      <c r="I59" s="153" t="s">
        <v>149</v>
      </c>
      <c r="L59" s="62"/>
    </row>
    <row r="60" spans="1:32" x14ac:dyDescent="0.25">
      <c r="E60" s="59" t="s">
        <v>150</v>
      </c>
      <c r="S60" s="60"/>
    </row>
    <row r="61" spans="1:32" x14ac:dyDescent="0.25">
      <c r="E61" s="63" t="s">
        <v>151</v>
      </c>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152</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1272</v>
      </c>
      <c r="G10" s="70">
        <f t="shared" ref="G10:R10" si="0">G11+G25+G54</f>
        <v>0</v>
      </c>
      <c r="H10" s="70">
        <f t="shared" si="0"/>
        <v>84</v>
      </c>
      <c r="I10" s="70">
        <f t="shared" si="0"/>
        <v>72</v>
      </c>
      <c r="J10" s="70">
        <f t="shared" si="0"/>
        <v>77</v>
      </c>
      <c r="K10" s="70">
        <f t="shared" si="0"/>
        <v>151</v>
      </c>
      <c r="L10" s="70">
        <f t="shared" si="0"/>
        <v>138</v>
      </c>
      <c r="M10" s="70">
        <f t="shared" si="0"/>
        <v>114</v>
      </c>
      <c r="N10" s="70">
        <f t="shared" si="0"/>
        <v>133</v>
      </c>
      <c r="O10" s="70">
        <f t="shared" si="0"/>
        <v>364</v>
      </c>
      <c r="P10" s="70">
        <f t="shared" si="0"/>
        <v>63</v>
      </c>
      <c r="Q10" s="70">
        <f t="shared" si="0"/>
        <v>76</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1140</v>
      </c>
      <c r="G11" s="70">
        <f>G12+G15+G23</f>
        <v>0</v>
      </c>
      <c r="H11" s="70">
        <f t="shared" ref="H11:R11" si="1">H12+H15+H23</f>
        <v>84</v>
      </c>
      <c r="I11" s="70">
        <f t="shared" si="1"/>
        <v>72</v>
      </c>
      <c r="J11" s="70">
        <f t="shared" si="1"/>
        <v>77</v>
      </c>
      <c r="K11" s="70">
        <f t="shared" si="1"/>
        <v>131</v>
      </c>
      <c r="L11" s="70">
        <f t="shared" si="1"/>
        <v>118</v>
      </c>
      <c r="M11" s="70">
        <f t="shared" si="1"/>
        <v>98</v>
      </c>
      <c r="N11" s="70">
        <f t="shared" si="1"/>
        <v>113</v>
      </c>
      <c r="O11" s="70">
        <f t="shared" si="1"/>
        <v>348</v>
      </c>
      <c r="P11" s="70">
        <f t="shared" si="1"/>
        <v>43</v>
      </c>
      <c r="Q11" s="70">
        <f t="shared" si="1"/>
        <v>56</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120</v>
      </c>
      <c r="G12" s="72">
        <f t="shared" ref="G12:R13" si="2">G13</f>
        <v>0</v>
      </c>
      <c r="H12" s="72">
        <f t="shared" si="2"/>
        <v>24</v>
      </c>
      <c r="I12" s="72">
        <f t="shared" si="2"/>
        <v>12</v>
      </c>
      <c r="J12" s="72">
        <f t="shared" si="2"/>
        <v>12</v>
      </c>
      <c r="K12" s="72">
        <f t="shared" si="2"/>
        <v>12</v>
      </c>
      <c r="L12" s="72">
        <f t="shared" si="2"/>
        <v>12</v>
      </c>
      <c r="M12" s="72">
        <f t="shared" si="2"/>
        <v>12</v>
      </c>
      <c r="N12" s="73">
        <f t="shared" si="2"/>
        <v>12</v>
      </c>
      <c r="O12" s="72">
        <f t="shared" si="2"/>
        <v>12</v>
      </c>
      <c r="P12" s="72">
        <f t="shared" si="2"/>
        <v>12</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120</v>
      </c>
      <c r="G13" s="42">
        <f t="shared" si="2"/>
        <v>0</v>
      </c>
      <c r="H13" s="42">
        <f t="shared" si="2"/>
        <v>24</v>
      </c>
      <c r="I13" s="42">
        <f t="shared" si="2"/>
        <v>12</v>
      </c>
      <c r="J13" s="42">
        <f t="shared" si="2"/>
        <v>12</v>
      </c>
      <c r="K13" s="42">
        <f t="shared" si="2"/>
        <v>12</v>
      </c>
      <c r="L13" s="42">
        <f t="shared" si="2"/>
        <v>12</v>
      </c>
      <c r="M13" s="42">
        <f t="shared" si="2"/>
        <v>12</v>
      </c>
      <c r="N13" s="42">
        <f t="shared" si="2"/>
        <v>12</v>
      </c>
      <c r="O13" s="42">
        <f t="shared" si="2"/>
        <v>12</v>
      </c>
      <c r="P13" s="42">
        <f t="shared" si="2"/>
        <v>12</v>
      </c>
      <c r="Q13" s="42">
        <f t="shared" si="2"/>
        <v>0</v>
      </c>
      <c r="R13" s="42">
        <f t="shared" si="2"/>
        <v>0</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120</v>
      </c>
      <c r="G14" s="45">
        <v>0</v>
      </c>
      <c r="H14" s="45">
        <v>24</v>
      </c>
      <c r="I14" s="45">
        <v>12</v>
      </c>
      <c r="J14" s="45">
        <v>12</v>
      </c>
      <c r="K14" s="45">
        <v>12</v>
      </c>
      <c r="L14" s="45">
        <v>12</v>
      </c>
      <c r="M14" s="45">
        <v>12</v>
      </c>
      <c r="N14" s="45">
        <v>12</v>
      </c>
      <c r="O14" s="45">
        <v>12</v>
      </c>
      <c r="P14" s="45">
        <v>12</v>
      </c>
      <c r="Q14" s="45">
        <v>0</v>
      </c>
      <c r="R14" s="45">
        <v>0</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SUM(G15:R15)</f>
        <v>1020</v>
      </c>
      <c r="G15" s="72">
        <f>G16+G18+G20</f>
        <v>0</v>
      </c>
      <c r="H15" s="72">
        <f t="shared" ref="H15:R15" si="3">H16+H18+H20</f>
        <v>60</v>
      </c>
      <c r="I15" s="72">
        <f t="shared" si="3"/>
        <v>60</v>
      </c>
      <c r="J15" s="72">
        <f t="shared" si="3"/>
        <v>65</v>
      </c>
      <c r="K15" s="72">
        <f t="shared" si="3"/>
        <v>119</v>
      </c>
      <c r="L15" s="72">
        <f t="shared" si="3"/>
        <v>106</v>
      </c>
      <c r="M15" s="72">
        <f t="shared" si="3"/>
        <v>86</v>
      </c>
      <c r="N15" s="72">
        <f t="shared" si="3"/>
        <v>101</v>
      </c>
      <c r="O15" s="72">
        <f t="shared" si="3"/>
        <v>336</v>
      </c>
      <c r="P15" s="72">
        <f t="shared" si="3"/>
        <v>31</v>
      </c>
      <c r="Q15" s="72">
        <f t="shared" si="3"/>
        <v>56</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SUM(G16:R16)</f>
        <v>30</v>
      </c>
      <c r="G16" s="42">
        <f t="shared" ref="G16:R16" si="4">SUM(G17:G17)</f>
        <v>0</v>
      </c>
      <c r="H16" s="42">
        <f t="shared" si="4"/>
        <v>0</v>
      </c>
      <c r="I16" s="42">
        <f t="shared" si="4"/>
        <v>0</v>
      </c>
      <c r="J16" s="42">
        <f t="shared" si="4"/>
        <v>5</v>
      </c>
      <c r="K16" s="42">
        <f t="shared" si="4"/>
        <v>5</v>
      </c>
      <c r="L16" s="42">
        <f t="shared" si="4"/>
        <v>5</v>
      </c>
      <c r="M16" s="42">
        <f t="shared" si="4"/>
        <v>5</v>
      </c>
      <c r="N16" s="42">
        <f t="shared" si="4"/>
        <v>5</v>
      </c>
      <c r="O16" s="42">
        <f t="shared" si="4"/>
        <v>5</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45">
        <v>0</v>
      </c>
      <c r="H17" s="45">
        <v>0</v>
      </c>
      <c r="I17" s="45">
        <v>0</v>
      </c>
      <c r="J17" s="45">
        <v>5</v>
      </c>
      <c r="K17" s="45">
        <v>5</v>
      </c>
      <c r="L17" s="45">
        <v>5</v>
      </c>
      <c r="M17" s="45">
        <v>5</v>
      </c>
      <c r="N17" s="45">
        <v>5</v>
      </c>
      <c r="O17" s="45">
        <v>5</v>
      </c>
      <c r="P17" s="45">
        <v>0</v>
      </c>
      <c r="Q17" s="45">
        <v>0</v>
      </c>
      <c r="R17" s="45">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F19</f>
        <v>220</v>
      </c>
      <c r="G18" s="42">
        <f t="shared" ref="G18:R18" si="5">SUM(G19:G19)</f>
        <v>0</v>
      </c>
      <c r="H18" s="42">
        <f t="shared" si="5"/>
        <v>0</v>
      </c>
      <c r="I18" s="42">
        <f t="shared" si="5"/>
        <v>0</v>
      </c>
      <c r="J18" s="42">
        <f t="shared" si="5"/>
        <v>0</v>
      </c>
      <c r="K18" s="42">
        <f t="shared" si="5"/>
        <v>34</v>
      </c>
      <c r="L18" s="42">
        <f t="shared" si="5"/>
        <v>31</v>
      </c>
      <c r="M18" s="42">
        <f t="shared" si="5"/>
        <v>31</v>
      </c>
      <c r="N18" s="42">
        <f t="shared" si="5"/>
        <v>31</v>
      </c>
      <c r="O18" s="42">
        <f t="shared" si="5"/>
        <v>6</v>
      </c>
      <c r="P18" s="42">
        <f t="shared" si="5"/>
        <v>31</v>
      </c>
      <c r="Q18" s="42">
        <f t="shared" si="5"/>
        <v>56</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220</v>
      </c>
      <c r="G19" s="45">
        <v>0</v>
      </c>
      <c r="H19" s="45">
        <v>0</v>
      </c>
      <c r="I19" s="45">
        <v>0</v>
      </c>
      <c r="J19" s="45">
        <v>0</v>
      </c>
      <c r="K19" s="45">
        <v>34</v>
      </c>
      <c r="L19" s="45">
        <v>31</v>
      </c>
      <c r="M19" s="45">
        <v>31</v>
      </c>
      <c r="N19" s="45">
        <v>31</v>
      </c>
      <c r="O19" s="45">
        <v>6</v>
      </c>
      <c r="P19" s="45">
        <v>31</v>
      </c>
      <c r="Q19" s="45">
        <v>56</v>
      </c>
      <c r="R19" s="45">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770</v>
      </c>
      <c r="G20" s="42">
        <f>G21+G22</f>
        <v>0</v>
      </c>
      <c r="H20" s="42">
        <f t="shared" ref="H20:R20" si="6">H21+H22</f>
        <v>60</v>
      </c>
      <c r="I20" s="42">
        <f t="shared" si="6"/>
        <v>60</v>
      </c>
      <c r="J20" s="42">
        <f t="shared" si="6"/>
        <v>60</v>
      </c>
      <c r="K20" s="42">
        <f t="shared" si="6"/>
        <v>80</v>
      </c>
      <c r="L20" s="42">
        <f t="shared" si="6"/>
        <v>70</v>
      </c>
      <c r="M20" s="42">
        <f t="shared" si="6"/>
        <v>50</v>
      </c>
      <c r="N20" s="42">
        <f t="shared" si="6"/>
        <v>65</v>
      </c>
      <c r="O20" s="42">
        <f t="shared" si="6"/>
        <v>325</v>
      </c>
      <c r="P20" s="42">
        <f t="shared" si="6"/>
        <v>0</v>
      </c>
      <c r="Q20" s="42">
        <f t="shared" si="6"/>
        <v>0</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245</v>
      </c>
      <c r="G21" s="45">
        <v>0</v>
      </c>
      <c r="H21" s="45">
        <v>0</v>
      </c>
      <c r="I21" s="45">
        <v>0</v>
      </c>
      <c r="J21" s="45">
        <v>0</v>
      </c>
      <c r="K21" s="45">
        <v>0</v>
      </c>
      <c r="L21" s="45">
        <v>0</v>
      </c>
      <c r="M21" s="45">
        <v>0</v>
      </c>
      <c r="N21" s="45">
        <v>0</v>
      </c>
      <c r="O21" s="45">
        <v>245</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525</v>
      </c>
      <c r="G22" s="45">
        <v>0</v>
      </c>
      <c r="H22" s="45">
        <v>60</v>
      </c>
      <c r="I22" s="45">
        <v>60</v>
      </c>
      <c r="J22" s="45">
        <v>60</v>
      </c>
      <c r="K22" s="45">
        <v>80</v>
      </c>
      <c r="L22" s="45">
        <v>70</v>
      </c>
      <c r="M22" s="45">
        <v>50</v>
      </c>
      <c r="N22" s="45">
        <v>65</v>
      </c>
      <c r="O22" s="45">
        <v>80</v>
      </c>
      <c r="P22" s="45">
        <v>0</v>
      </c>
      <c r="Q22" s="45">
        <v>0</v>
      </c>
      <c r="R22" s="45">
        <v>0</v>
      </c>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132</v>
      </c>
      <c r="G25" s="70">
        <f>G26+G37+G40+G43+G47</f>
        <v>0</v>
      </c>
      <c r="H25" s="70">
        <f t="shared" ref="H25:R25" si="8">H26+H37+H40+H43+H47</f>
        <v>0</v>
      </c>
      <c r="I25" s="70">
        <f t="shared" si="8"/>
        <v>0</v>
      </c>
      <c r="J25" s="70">
        <f t="shared" si="8"/>
        <v>0</v>
      </c>
      <c r="K25" s="70">
        <f t="shared" si="8"/>
        <v>20</v>
      </c>
      <c r="L25" s="70">
        <f t="shared" si="8"/>
        <v>20</v>
      </c>
      <c r="M25" s="70">
        <f t="shared" si="8"/>
        <v>16</v>
      </c>
      <c r="N25" s="70">
        <f t="shared" si="8"/>
        <v>20</v>
      </c>
      <c r="O25" s="70">
        <f t="shared" si="8"/>
        <v>16</v>
      </c>
      <c r="P25" s="70">
        <f t="shared" si="8"/>
        <v>20</v>
      </c>
      <c r="Q25" s="70">
        <f t="shared" si="8"/>
        <v>20</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SUM(G26:R26)</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132</v>
      </c>
      <c r="G43" s="72">
        <f t="shared" ref="G43:R43" si="16">G44</f>
        <v>0</v>
      </c>
      <c r="H43" s="72">
        <f t="shared" si="16"/>
        <v>0</v>
      </c>
      <c r="I43" s="72">
        <f t="shared" si="16"/>
        <v>0</v>
      </c>
      <c r="J43" s="72">
        <f t="shared" si="16"/>
        <v>0</v>
      </c>
      <c r="K43" s="72">
        <f t="shared" si="16"/>
        <v>20</v>
      </c>
      <c r="L43" s="72">
        <f t="shared" si="16"/>
        <v>20</v>
      </c>
      <c r="M43" s="72">
        <f t="shared" si="16"/>
        <v>16</v>
      </c>
      <c r="N43" s="73">
        <f t="shared" si="16"/>
        <v>20</v>
      </c>
      <c r="O43" s="72">
        <f t="shared" si="16"/>
        <v>16</v>
      </c>
      <c r="P43" s="72">
        <f t="shared" si="16"/>
        <v>20</v>
      </c>
      <c r="Q43" s="72">
        <f t="shared" si="16"/>
        <v>20</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132</v>
      </c>
      <c r="G44" s="42">
        <f t="shared" si="17"/>
        <v>0</v>
      </c>
      <c r="H44" s="42">
        <f t="shared" si="17"/>
        <v>0</v>
      </c>
      <c r="I44" s="42">
        <f t="shared" si="17"/>
        <v>0</v>
      </c>
      <c r="J44" s="42">
        <f t="shared" si="17"/>
        <v>0</v>
      </c>
      <c r="K44" s="42">
        <f t="shared" si="17"/>
        <v>20</v>
      </c>
      <c r="L44" s="42">
        <f t="shared" si="17"/>
        <v>20</v>
      </c>
      <c r="M44" s="42">
        <f t="shared" si="17"/>
        <v>16</v>
      </c>
      <c r="N44" s="42">
        <f t="shared" si="17"/>
        <v>20</v>
      </c>
      <c r="O44" s="42">
        <f t="shared" si="17"/>
        <v>16</v>
      </c>
      <c r="P44" s="42">
        <f t="shared" si="17"/>
        <v>20</v>
      </c>
      <c r="Q44" s="42">
        <f t="shared" si="17"/>
        <v>20</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5"/>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v>132</v>
      </c>
      <c r="G46" s="45">
        <v>0</v>
      </c>
      <c r="H46" s="45">
        <v>0</v>
      </c>
      <c r="I46" s="45">
        <v>0</v>
      </c>
      <c r="J46" s="45">
        <v>0</v>
      </c>
      <c r="K46" s="45">
        <v>20</v>
      </c>
      <c r="L46" s="45">
        <v>20</v>
      </c>
      <c r="M46" s="45">
        <v>16</v>
      </c>
      <c r="N46" s="45">
        <v>20</v>
      </c>
      <c r="O46" s="45">
        <v>16</v>
      </c>
      <c r="P46" s="45">
        <v>20</v>
      </c>
      <c r="Q46" s="45">
        <v>20</v>
      </c>
      <c r="R46" s="45">
        <v>0</v>
      </c>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153</v>
      </c>
      <c r="F59" s="60" t="s">
        <v>154</v>
      </c>
      <c r="L59" s="62"/>
    </row>
    <row r="60" spans="1:32" x14ac:dyDescent="0.25">
      <c r="E60" s="59" t="s">
        <v>120</v>
      </c>
      <c r="F60" s="60" t="s">
        <v>155</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F69"/>
  <sheetViews>
    <sheetView view="pageBreakPreview" zoomScaleSheetLayoutView="100" workbookViewId="0">
      <selection activeCell="F4" sqref="F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x14ac:dyDescent="0.25">
      <c r="A1" s="1"/>
      <c r="B1" s="1"/>
      <c r="C1" s="1"/>
      <c r="D1" s="202" t="s">
        <v>0</v>
      </c>
      <c r="E1" s="202"/>
      <c r="F1" s="202"/>
      <c r="G1" s="202"/>
      <c r="H1" s="202"/>
      <c r="I1" s="202"/>
      <c r="J1" s="202"/>
      <c r="K1" s="202"/>
      <c r="L1" s="202"/>
      <c r="M1" s="202"/>
      <c r="N1" s="202"/>
      <c r="O1" s="202"/>
      <c r="P1" s="202"/>
      <c r="Q1" s="127"/>
      <c r="R1" s="127"/>
    </row>
    <row r="2" spans="1:32" x14ac:dyDescent="0.25">
      <c r="A2" s="2"/>
      <c r="B2" s="2"/>
      <c r="C2" s="2"/>
      <c r="D2" s="3"/>
      <c r="E2" s="4"/>
      <c r="F2" s="5"/>
      <c r="G2" s="6"/>
      <c r="H2" s="7"/>
      <c r="I2" s="7"/>
      <c r="J2" s="7"/>
      <c r="K2" s="7"/>
      <c r="L2" s="8"/>
      <c r="M2" s="8"/>
      <c r="N2" s="9"/>
      <c r="O2" s="8"/>
      <c r="P2" s="203" t="s">
        <v>1</v>
      </c>
      <c r="Q2" s="203"/>
      <c r="R2" s="203"/>
    </row>
    <row r="3" spans="1:32" ht="15.75" x14ac:dyDescent="0.25">
      <c r="A3" s="2"/>
      <c r="B3" s="2"/>
      <c r="C3" s="2"/>
      <c r="D3" s="2"/>
      <c r="E3" s="204" t="s">
        <v>156</v>
      </c>
      <c r="F3" s="204"/>
      <c r="G3" s="204"/>
      <c r="H3" s="204"/>
      <c r="I3" s="204"/>
      <c r="J3" s="204"/>
      <c r="K3" s="204"/>
      <c r="L3" s="204"/>
      <c r="M3" s="204"/>
      <c r="N3" s="204"/>
      <c r="O3" s="204"/>
    </row>
    <row r="4" spans="1:32" x14ac:dyDescent="0.25">
      <c r="A4" s="2"/>
      <c r="B4" s="2"/>
      <c r="C4" s="2"/>
      <c r="D4" s="11"/>
      <c r="E4" s="12"/>
      <c r="F4" s="13" t="s">
        <v>161</v>
      </c>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 t="shared" ref="F10:R10" si="0">F11+F25+F54</f>
        <v>1823</v>
      </c>
      <c r="G10" s="70">
        <f t="shared" si="0"/>
        <v>266</v>
      </c>
      <c r="H10" s="70">
        <f t="shared" si="0"/>
        <v>26</v>
      </c>
      <c r="I10" s="70">
        <f t="shared" si="0"/>
        <v>100</v>
      </c>
      <c r="J10" s="70">
        <f t="shared" si="0"/>
        <v>160</v>
      </c>
      <c r="K10" s="70">
        <f t="shared" si="0"/>
        <v>137</v>
      </c>
      <c r="L10" s="70">
        <f t="shared" si="0"/>
        <v>145</v>
      </c>
      <c r="M10" s="70">
        <f t="shared" si="0"/>
        <v>53</v>
      </c>
      <c r="N10" s="71">
        <f t="shared" si="0"/>
        <v>132</v>
      </c>
      <c r="O10" s="70">
        <f t="shared" si="0"/>
        <v>377</v>
      </c>
      <c r="P10" s="70">
        <f t="shared" si="0"/>
        <v>213</v>
      </c>
      <c r="Q10" s="70">
        <f t="shared" si="0"/>
        <v>198</v>
      </c>
      <c r="R10" s="70">
        <f t="shared" si="0"/>
        <v>16</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1625</v>
      </c>
      <c r="G11" s="70">
        <f>G12+G15+G23</f>
        <v>266</v>
      </c>
      <c r="H11" s="70">
        <f t="shared" ref="H11:R11" si="1">H12+H15+H23</f>
        <v>26</v>
      </c>
      <c r="I11" s="70">
        <f t="shared" si="1"/>
        <v>100</v>
      </c>
      <c r="J11" s="70">
        <f t="shared" si="1"/>
        <v>160</v>
      </c>
      <c r="K11" s="70">
        <f t="shared" si="1"/>
        <v>137</v>
      </c>
      <c r="L11" s="70">
        <f t="shared" si="1"/>
        <v>145</v>
      </c>
      <c r="M11" s="70">
        <f t="shared" si="1"/>
        <v>53</v>
      </c>
      <c r="N11" s="70">
        <f t="shared" si="1"/>
        <v>132</v>
      </c>
      <c r="O11" s="70">
        <f t="shared" si="1"/>
        <v>277</v>
      </c>
      <c r="P11" s="70">
        <f t="shared" si="1"/>
        <v>213</v>
      </c>
      <c r="Q11" s="70">
        <f t="shared" si="1"/>
        <v>100</v>
      </c>
      <c r="R11" s="70">
        <f t="shared" si="1"/>
        <v>16</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600</v>
      </c>
      <c r="G12" s="72">
        <f t="shared" ref="G12:R13" si="2">G13</f>
        <v>45</v>
      </c>
      <c r="H12" s="72">
        <f t="shared" si="2"/>
        <v>26</v>
      </c>
      <c r="I12" s="72">
        <f t="shared" si="2"/>
        <v>65</v>
      </c>
      <c r="J12" s="72">
        <f t="shared" si="2"/>
        <v>55</v>
      </c>
      <c r="K12" s="72">
        <f t="shared" si="2"/>
        <v>66</v>
      </c>
      <c r="L12" s="72">
        <f t="shared" si="2"/>
        <v>43</v>
      </c>
      <c r="M12" s="72">
        <f t="shared" si="2"/>
        <v>53</v>
      </c>
      <c r="N12" s="73">
        <f t="shared" si="2"/>
        <v>98</v>
      </c>
      <c r="O12" s="72">
        <f t="shared" si="2"/>
        <v>98</v>
      </c>
      <c r="P12" s="72">
        <f t="shared" si="2"/>
        <v>20</v>
      </c>
      <c r="Q12" s="72">
        <f t="shared" si="2"/>
        <v>15</v>
      </c>
      <c r="R12" s="72">
        <f t="shared" si="2"/>
        <v>16</v>
      </c>
      <c r="S12" s="29"/>
      <c r="T12" s="30"/>
      <c r="U12" s="30"/>
      <c r="V12" s="30"/>
      <c r="W12" s="30"/>
      <c r="X12" s="30"/>
      <c r="Y12" s="30"/>
      <c r="Z12" s="30"/>
      <c r="AA12" s="30"/>
      <c r="AB12" s="30"/>
      <c r="AC12" s="30"/>
      <c r="AD12" s="30"/>
      <c r="AE12" s="30"/>
      <c r="AF12" s="30"/>
    </row>
    <row r="13" spans="1:32" x14ac:dyDescent="0.25">
      <c r="A13" s="35">
        <v>1</v>
      </c>
      <c r="B13" s="36">
        <v>1</v>
      </c>
      <c r="C13" s="33">
        <v>2</v>
      </c>
      <c r="D13" s="39"/>
      <c r="E13" s="40" t="s">
        <v>23</v>
      </c>
      <c r="F13" s="140">
        <f>F14</f>
        <v>600</v>
      </c>
      <c r="G13" s="42">
        <f t="shared" si="2"/>
        <v>45</v>
      </c>
      <c r="H13" s="42">
        <f t="shared" si="2"/>
        <v>26</v>
      </c>
      <c r="I13" s="42">
        <f t="shared" si="2"/>
        <v>65</v>
      </c>
      <c r="J13" s="42">
        <f t="shared" si="2"/>
        <v>55</v>
      </c>
      <c r="K13" s="42">
        <f t="shared" si="2"/>
        <v>66</v>
      </c>
      <c r="L13" s="42">
        <f t="shared" si="2"/>
        <v>43</v>
      </c>
      <c r="M13" s="42">
        <f t="shared" si="2"/>
        <v>53</v>
      </c>
      <c r="N13" s="42">
        <f t="shared" si="2"/>
        <v>98</v>
      </c>
      <c r="O13" s="42">
        <f t="shared" si="2"/>
        <v>98</v>
      </c>
      <c r="P13" s="42">
        <f t="shared" si="2"/>
        <v>20</v>
      </c>
      <c r="Q13" s="42">
        <f t="shared" si="2"/>
        <v>15</v>
      </c>
      <c r="R13" s="42">
        <f t="shared" si="2"/>
        <v>16</v>
      </c>
      <c r="S13" s="29"/>
      <c r="T13" s="30"/>
      <c r="U13" s="30"/>
      <c r="V13" s="30"/>
      <c r="W13" s="30"/>
      <c r="X13" s="30"/>
      <c r="Y13" s="30"/>
      <c r="Z13" s="30"/>
      <c r="AA13" s="30"/>
      <c r="AB13" s="30"/>
      <c r="AC13" s="30"/>
      <c r="AD13" s="30"/>
      <c r="AE13" s="30"/>
      <c r="AF13" s="30"/>
    </row>
    <row r="14" spans="1:32" ht="22.5" x14ac:dyDescent="0.25">
      <c r="A14" s="35">
        <v>1</v>
      </c>
      <c r="B14" s="36">
        <v>1</v>
      </c>
      <c r="C14" s="33">
        <v>2</v>
      </c>
      <c r="D14" s="39">
        <v>2</v>
      </c>
      <c r="E14" s="43" t="s">
        <v>24</v>
      </c>
      <c r="F14" s="44">
        <f>SUM(G14:R14)</f>
        <v>600</v>
      </c>
      <c r="G14" s="129">
        <v>45</v>
      </c>
      <c r="H14" s="129">
        <v>26</v>
      </c>
      <c r="I14" s="129">
        <v>65</v>
      </c>
      <c r="J14" s="129">
        <v>55</v>
      </c>
      <c r="K14" s="129">
        <v>66</v>
      </c>
      <c r="L14" s="129">
        <v>43</v>
      </c>
      <c r="M14" s="129">
        <v>53</v>
      </c>
      <c r="N14" s="129">
        <v>98</v>
      </c>
      <c r="O14" s="129">
        <v>98</v>
      </c>
      <c r="P14" s="129">
        <v>20</v>
      </c>
      <c r="Q14" s="129">
        <v>15</v>
      </c>
      <c r="R14" s="129">
        <v>16</v>
      </c>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1025</v>
      </c>
      <c r="G15" s="72">
        <f>G16+G18+G20</f>
        <v>221</v>
      </c>
      <c r="H15" s="72">
        <f t="shared" ref="H15:R15" si="3">H16+H18+H20</f>
        <v>0</v>
      </c>
      <c r="I15" s="72">
        <f t="shared" si="3"/>
        <v>35</v>
      </c>
      <c r="J15" s="72">
        <f t="shared" si="3"/>
        <v>105</v>
      </c>
      <c r="K15" s="72">
        <f t="shared" si="3"/>
        <v>71</v>
      </c>
      <c r="L15" s="72">
        <f t="shared" si="3"/>
        <v>102</v>
      </c>
      <c r="M15" s="72">
        <f t="shared" si="3"/>
        <v>0</v>
      </c>
      <c r="N15" s="72">
        <f t="shared" si="3"/>
        <v>34</v>
      </c>
      <c r="O15" s="72">
        <f t="shared" si="3"/>
        <v>179</v>
      </c>
      <c r="P15" s="72">
        <f t="shared" si="3"/>
        <v>193</v>
      </c>
      <c r="Q15" s="72">
        <f t="shared" si="3"/>
        <v>85</v>
      </c>
      <c r="R15" s="72">
        <f t="shared" si="3"/>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4">SUM(F17:F17)</f>
        <v>30</v>
      </c>
      <c r="G16" s="42">
        <f t="shared" si="4"/>
        <v>0</v>
      </c>
      <c r="H16" s="42">
        <f t="shared" si="4"/>
        <v>0</v>
      </c>
      <c r="I16" s="42">
        <f t="shared" si="4"/>
        <v>0</v>
      </c>
      <c r="J16" s="42">
        <f>J17</f>
        <v>0</v>
      </c>
      <c r="K16" s="42">
        <f t="shared" si="4"/>
        <v>0</v>
      </c>
      <c r="L16" s="42">
        <f t="shared" si="4"/>
        <v>0</v>
      </c>
      <c r="M16" s="42">
        <f t="shared" si="4"/>
        <v>0</v>
      </c>
      <c r="N16" s="48">
        <f t="shared" si="4"/>
        <v>12</v>
      </c>
      <c r="O16" s="42">
        <f t="shared" si="4"/>
        <v>18</v>
      </c>
      <c r="P16" s="42">
        <f t="shared" si="4"/>
        <v>0</v>
      </c>
      <c r="Q16" s="42">
        <f t="shared" si="4"/>
        <v>0</v>
      </c>
      <c r="R16" s="42">
        <f t="shared" si="4"/>
        <v>0</v>
      </c>
      <c r="S16" s="29"/>
      <c r="T16" s="30"/>
      <c r="U16" s="30"/>
      <c r="V16" s="30"/>
      <c r="W16" s="30"/>
      <c r="X16" s="30"/>
      <c r="Y16" s="30"/>
      <c r="Z16" s="30"/>
      <c r="AA16" s="30"/>
      <c r="AB16" s="30"/>
      <c r="AC16" s="30"/>
      <c r="AD16" s="30"/>
      <c r="AE16" s="30"/>
      <c r="AF16" s="30"/>
    </row>
    <row r="17" spans="1:32" x14ac:dyDescent="0.25">
      <c r="A17" s="35">
        <v>1</v>
      </c>
      <c r="B17" s="36">
        <v>4</v>
      </c>
      <c r="C17" s="33">
        <v>1</v>
      </c>
      <c r="D17" s="39">
        <v>2</v>
      </c>
      <c r="E17" s="49" t="s">
        <v>27</v>
      </c>
      <c r="F17" s="44">
        <f>SUM(G17:R17)</f>
        <v>30</v>
      </c>
      <c r="G17" s="129">
        <v>0</v>
      </c>
      <c r="H17" s="129">
        <v>0</v>
      </c>
      <c r="I17" s="129">
        <v>0</v>
      </c>
      <c r="J17" s="129">
        <v>0</v>
      </c>
      <c r="K17" s="129">
        <v>0</v>
      </c>
      <c r="L17" s="129">
        <v>0</v>
      </c>
      <c r="M17" s="129">
        <v>0</v>
      </c>
      <c r="N17" s="134">
        <v>12</v>
      </c>
      <c r="O17" s="134">
        <v>18</v>
      </c>
      <c r="P17" s="129">
        <v>0</v>
      </c>
      <c r="Q17" s="129">
        <v>0</v>
      </c>
      <c r="R17" s="129">
        <v>0</v>
      </c>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5">SUM(F19:F19)</f>
        <v>130</v>
      </c>
      <c r="G18" s="42">
        <f t="shared" si="5"/>
        <v>0</v>
      </c>
      <c r="H18" s="42">
        <f t="shared" si="5"/>
        <v>0</v>
      </c>
      <c r="I18" s="42">
        <f t="shared" si="5"/>
        <v>0</v>
      </c>
      <c r="J18" s="42">
        <f t="shared" si="5"/>
        <v>0</v>
      </c>
      <c r="K18" s="42">
        <f t="shared" si="5"/>
        <v>0</v>
      </c>
      <c r="L18" s="42">
        <f t="shared" si="5"/>
        <v>0</v>
      </c>
      <c r="M18" s="42">
        <f t="shared" si="5"/>
        <v>0</v>
      </c>
      <c r="N18" s="42">
        <f t="shared" si="5"/>
        <v>22</v>
      </c>
      <c r="O18" s="42">
        <f t="shared" si="5"/>
        <v>108</v>
      </c>
      <c r="P18" s="42">
        <f t="shared" si="5"/>
        <v>0</v>
      </c>
      <c r="Q18" s="42">
        <f t="shared" si="5"/>
        <v>0</v>
      </c>
      <c r="R18" s="42">
        <f t="shared" si="5"/>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130</v>
      </c>
      <c r="G19" s="129">
        <v>0</v>
      </c>
      <c r="H19" s="129">
        <v>0</v>
      </c>
      <c r="I19" s="129">
        <v>0</v>
      </c>
      <c r="J19" s="129">
        <v>0</v>
      </c>
      <c r="K19" s="129">
        <v>0</v>
      </c>
      <c r="L19" s="129">
        <v>0</v>
      </c>
      <c r="M19" s="129">
        <v>0</v>
      </c>
      <c r="N19" s="134">
        <v>22</v>
      </c>
      <c r="O19" s="134">
        <v>108</v>
      </c>
      <c r="P19" s="129">
        <v>0</v>
      </c>
      <c r="Q19" s="129">
        <v>0</v>
      </c>
      <c r="R19" s="129">
        <v>0</v>
      </c>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865</v>
      </c>
      <c r="G20" s="42">
        <f>G21+G22</f>
        <v>221</v>
      </c>
      <c r="H20" s="42">
        <f t="shared" ref="H20:R20" si="6">H21+H22</f>
        <v>0</v>
      </c>
      <c r="I20" s="42">
        <f t="shared" si="6"/>
        <v>35</v>
      </c>
      <c r="J20" s="42">
        <f t="shared" si="6"/>
        <v>105</v>
      </c>
      <c r="K20" s="42">
        <f t="shared" si="6"/>
        <v>71</v>
      </c>
      <c r="L20" s="42">
        <f t="shared" si="6"/>
        <v>102</v>
      </c>
      <c r="M20" s="42">
        <f t="shared" si="6"/>
        <v>0</v>
      </c>
      <c r="N20" s="48">
        <f t="shared" si="6"/>
        <v>0</v>
      </c>
      <c r="O20" s="42">
        <f t="shared" si="6"/>
        <v>53</v>
      </c>
      <c r="P20" s="42">
        <f t="shared" si="6"/>
        <v>193</v>
      </c>
      <c r="Q20" s="42">
        <f t="shared" si="6"/>
        <v>85</v>
      </c>
      <c r="R20" s="42">
        <f t="shared" si="6"/>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v>0</v>
      </c>
      <c r="H21" s="45">
        <v>0</v>
      </c>
      <c r="I21" s="45">
        <v>0</v>
      </c>
      <c r="J21" s="45">
        <v>0</v>
      </c>
      <c r="K21" s="45">
        <v>0</v>
      </c>
      <c r="L21" s="45">
        <v>0</v>
      </c>
      <c r="M21" s="45">
        <v>0</v>
      </c>
      <c r="N21" s="45">
        <v>0</v>
      </c>
      <c r="O21" s="45">
        <v>0</v>
      </c>
      <c r="P21" s="45">
        <v>0</v>
      </c>
      <c r="Q21" s="45">
        <v>0</v>
      </c>
      <c r="R21" s="45">
        <v>0</v>
      </c>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865</v>
      </c>
      <c r="G22" s="130">
        <v>221</v>
      </c>
      <c r="H22" s="130"/>
      <c r="I22" s="134">
        <v>35</v>
      </c>
      <c r="J22" s="134">
        <v>105</v>
      </c>
      <c r="K22" s="134">
        <v>71</v>
      </c>
      <c r="L22" s="134">
        <v>102</v>
      </c>
      <c r="M22" s="134"/>
      <c r="N22" s="134"/>
      <c r="O22" s="134">
        <v>53</v>
      </c>
      <c r="P22" s="134">
        <v>193</v>
      </c>
      <c r="Q22" s="134">
        <v>85</v>
      </c>
      <c r="R22" s="134"/>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7">SUM(G24:G24)</f>
        <v>0</v>
      </c>
      <c r="H23" s="42">
        <f t="shared" si="7"/>
        <v>0</v>
      </c>
      <c r="I23" s="42">
        <f t="shared" si="7"/>
        <v>0</v>
      </c>
      <c r="J23" s="42">
        <f t="shared" si="7"/>
        <v>0</v>
      </c>
      <c r="K23" s="42">
        <f t="shared" si="7"/>
        <v>0</v>
      </c>
      <c r="L23" s="42">
        <f t="shared" si="7"/>
        <v>0</v>
      </c>
      <c r="M23" s="42">
        <f t="shared" si="7"/>
        <v>0</v>
      </c>
      <c r="N23" s="42">
        <f t="shared" si="7"/>
        <v>0</v>
      </c>
      <c r="O23" s="42">
        <f t="shared" si="7"/>
        <v>0</v>
      </c>
      <c r="P23" s="42">
        <f t="shared" si="7"/>
        <v>0</v>
      </c>
      <c r="Q23" s="42">
        <f t="shared" si="7"/>
        <v>0</v>
      </c>
      <c r="R23" s="42">
        <f t="shared" si="7"/>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v>0</v>
      </c>
      <c r="H24" s="45">
        <v>0</v>
      </c>
      <c r="I24" s="45">
        <v>0</v>
      </c>
      <c r="J24" s="45">
        <v>0</v>
      </c>
      <c r="K24" s="45">
        <v>0</v>
      </c>
      <c r="L24" s="45">
        <v>0</v>
      </c>
      <c r="M24" s="45">
        <v>0</v>
      </c>
      <c r="N24" s="45">
        <v>0</v>
      </c>
      <c r="O24" s="45">
        <v>0</v>
      </c>
      <c r="P24" s="45">
        <v>0</v>
      </c>
      <c r="Q24" s="45">
        <v>0</v>
      </c>
      <c r="R24" s="45">
        <v>0</v>
      </c>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198</v>
      </c>
      <c r="G25" s="70">
        <f>G26+G37+G40+G43+G47</f>
        <v>0</v>
      </c>
      <c r="H25" s="70">
        <f t="shared" ref="H25:R25" si="8">H26+H37+H40+H43+H47</f>
        <v>0</v>
      </c>
      <c r="I25" s="70">
        <f t="shared" si="8"/>
        <v>0</v>
      </c>
      <c r="J25" s="70">
        <f t="shared" si="8"/>
        <v>0</v>
      </c>
      <c r="K25" s="70">
        <f t="shared" si="8"/>
        <v>0</v>
      </c>
      <c r="L25" s="70">
        <f t="shared" si="8"/>
        <v>0</v>
      </c>
      <c r="M25" s="70">
        <f t="shared" si="8"/>
        <v>0</v>
      </c>
      <c r="N25" s="70">
        <f t="shared" si="8"/>
        <v>0</v>
      </c>
      <c r="O25" s="70">
        <f t="shared" si="8"/>
        <v>100</v>
      </c>
      <c r="P25" s="70">
        <f t="shared" si="8"/>
        <v>0</v>
      </c>
      <c r="Q25" s="70">
        <f t="shared" si="8"/>
        <v>98</v>
      </c>
      <c r="R25" s="70">
        <f t="shared" si="8"/>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9">H27+H29+H31+H33</f>
        <v>0</v>
      </c>
      <c r="I26" s="72">
        <f t="shared" si="9"/>
        <v>0</v>
      </c>
      <c r="J26" s="72">
        <f t="shared" si="9"/>
        <v>0</v>
      </c>
      <c r="K26" s="72">
        <f t="shared" si="9"/>
        <v>0</v>
      </c>
      <c r="L26" s="72">
        <f t="shared" si="9"/>
        <v>0</v>
      </c>
      <c r="M26" s="72">
        <f t="shared" si="9"/>
        <v>0</v>
      </c>
      <c r="N26" s="72">
        <f t="shared" si="9"/>
        <v>0</v>
      </c>
      <c r="O26" s="72">
        <f t="shared" si="9"/>
        <v>0</v>
      </c>
      <c r="P26" s="72">
        <f t="shared" si="9"/>
        <v>0</v>
      </c>
      <c r="Q26" s="72">
        <f t="shared" si="9"/>
        <v>0</v>
      </c>
      <c r="R26" s="72">
        <f t="shared" si="9"/>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0">G28</f>
        <v>0</v>
      </c>
      <c r="H27" s="42">
        <f t="shared" si="10"/>
        <v>0</v>
      </c>
      <c r="I27" s="42">
        <f t="shared" si="10"/>
        <v>0</v>
      </c>
      <c r="J27" s="42">
        <f t="shared" si="10"/>
        <v>0</v>
      </c>
      <c r="K27" s="42">
        <f t="shared" si="10"/>
        <v>0</v>
      </c>
      <c r="L27" s="42">
        <f t="shared" si="10"/>
        <v>0</v>
      </c>
      <c r="M27" s="42">
        <f t="shared" si="10"/>
        <v>0</v>
      </c>
      <c r="N27" s="48">
        <f t="shared" si="10"/>
        <v>0</v>
      </c>
      <c r="O27" s="42">
        <f t="shared" si="10"/>
        <v>0</v>
      </c>
      <c r="P27" s="42">
        <f t="shared" si="10"/>
        <v>0</v>
      </c>
      <c r="Q27" s="42">
        <f t="shared" si="10"/>
        <v>0</v>
      </c>
      <c r="R27" s="42">
        <f t="shared" si="10"/>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133"/>
      <c r="H28" s="133"/>
      <c r="I28" s="133"/>
      <c r="J28" s="133"/>
      <c r="K28" s="133"/>
      <c r="L28" s="133"/>
      <c r="M28" s="133"/>
      <c r="N28" s="135"/>
      <c r="O28" s="133"/>
      <c r="P28" s="133"/>
      <c r="Q28" s="133"/>
      <c r="R28" s="133"/>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1">G30</f>
        <v>0</v>
      </c>
      <c r="H29" s="42">
        <f t="shared" si="11"/>
        <v>0</v>
      </c>
      <c r="I29" s="42">
        <f t="shared" si="11"/>
        <v>0</v>
      </c>
      <c r="J29" s="42">
        <f t="shared" si="11"/>
        <v>0</v>
      </c>
      <c r="K29" s="42">
        <f t="shared" si="11"/>
        <v>0</v>
      </c>
      <c r="L29" s="42">
        <f t="shared" si="11"/>
        <v>0</v>
      </c>
      <c r="M29" s="42">
        <f t="shared" si="11"/>
        <v>0</v>
      </c>
      <c r="N29" s="48">
        <f t="shared" si="11"/>
        <v>0</v>
      </c>
      <c r="O29" s="42">
        <f t="shared" si="11"/>
        <v>0</v>
      </c>
      <c r="P29" s="42">
        <f t="shared" si="11"/>
        <v>0</v>
      </c>
      <c r="Q29" s="42">
        <f t="shared" si="11"/>
        <v>0</v>
      </c>
      <c r="R29" s="42">
        <f t="shared" si="11"/>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133"/>
      <c r="H30" s="133"/>
      <c r="I30" s="133"/>
      <c r="J30" s="133"/>
      <c r="K30" s="133"/>
      <c r="L30" s="133"/>
      <c r="M30" s="133"/>
      <c r="N30" s="135"/>
      <c r="O30" s="133"/>
      <c r="P30" s="133"/>
      <c r="Q30" s="133"/>
      <c r="R30" s="133"/>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2">G32</f>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3">SUM(F34:F36)</f>
        <v>0</v>
      </c>
      <c r="G33" s="42">
        <f t="shared" si="13"/>
        <v>0</v>
      </c>
      <c r="H33" s="42">
        <f t="shared" si="13"/>
        <v>0</v>
      </c>
      <c r="I33" s="42">
        <f t="shared" si="13"/>
        <v>0</v>
      </c>
      <c r="J33" s="42">
        <f t="shared" si="13"/>
        <v>0</v>
      </c>
      <c r="K33" s="42">
        <f t="shared" si="13"/>
        <v>0</v>
      </c>
      <c r="L33" s="42">
        <f t="shared" si="13"/>
        <v>0</v>
      </c>
      <c r="M33" s="42">
        <f t="shared" si="13"/>
        <v>0</v>
      </c>
      <c r="N33" s="48">
        <f t="shared" si="13"/>
        <v>0</v>
      </c>
      <c r="O33" s="42">
        <f t="shared" si="13"/>
        <v>0</v>
      </c>
      <c r="P33" s="42">
        <f t="shared" si="13"/>
        <v>0</v>
      </c>
      <c r="Q33" s="42">
        <f t="shared" si="13"/>
        <v>0</v>
      </c>
      <c r="R33" s="42">
        <f t="shared" si="13"/>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133"/>
      <c r="H34" s="133"/>
      <c r="I34" s="133"/>
      <c r="J34" s="133"/>
      <c r="K34" s="133"/>
      <c r="L34" s="133"/>
      <c r="M34" s="133"/>
      <c r="N34" s="135"/>
      <c r="O34" s="133"/>
      <c r="P34" s="133"/>
      <c r="Q34" s="133"/>
      <c r="R34" s="133"/>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133"/>
      <c r="H35" s="133"/>
      <c r="I35" s="133"/>
      <c r="J35" s="133"/>
      <c r="K35" s="133"/>
      <c r="L35" s="133"/>
      <c r="M35" s="133"/>
      <c r="N35" s="135"/>
      <c r="O35" s="133"/>
      <c r="P35" s="133"/>
      <c r="Q35" s="133"/>
      <c r="R35" s="133"/>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133"/>
      <c r="H36" s="133"/>
      <c r="I36" s="133"/>
      <c r="J36" s="133"/>
      <c r="K36" s="133"/>
      <c r="L36" s="133"/>
      <c r="M36" s="133"/>
      <c r="N36" s="135"/>
      <c r="O36" s="133"/>
      <c r="P36" s="133"/>
      <c r="Q36" s="133"/>
      <c r="R36" s="133"/>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4">G38</f>
        <v>0</v>
      </c>
      <c r="H37" s="72">
        <f t="shared" si="14"/>
        <v>0</v>
      </c>
      <c r="I37" s="72">
        <f t="shared" si="14"/>
        <v>0</v>
      </c>
      <c r="J37" s="72">
        <f t="shared" si="14"/>
        <v>0</v>
      </c>
      <c r="K37" s="72">
        <f t="shared" si="14"/>
        <v>0</v>
      </c>
      <c r="L37" s="72">
        <f t="shared" si="14"/>
        <v>0</v>
      </c>
      <c r="M37" s="72">
        <f t="shared" si="14"/>
        <v>0</v>
      </c>
      <c r="N37" s="73">
        <f t="shared" si="14"/>
        <v>0</v>
      </c>
      <c r="O37" s="72">
        <f t="shared" si="14"/>
        <v>0</v>
      </c>
      <c r="P37" s="72">
        <f t="shared" si="14"/>
        <v>0</v>
      </c>
      <c r="Q37" s="72">
        <f t="shared" si="14"/>
        <v>0</v>
      </c>
      <c r="R37" s="72">
        <f t="shared" si="14"/>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4"/>
        <v>0</v>
      </c>
      <c r="H38" s="42">
        <f t="shared" si="14"/>
        <v>0</v>
      </c>
      <c r="I38" s="42">
        <f t="shared" si="14"/>
        <v>0</v>
      </c>
      <c r="J38" s="42">
        <f t="shared" si="14"/>
        <v>0</v>
      </c>
      <c r="K38" s="42">
        <f t="shared" si="14"/>
        <v>0</v>
      </c>
      <c r="L38" s="42">
        <f t="shared" si="14"/>
        <v>0</v>
      </c>
      <c r="M38" s="42">
        <f t="shared" si="14"/>
        <v>0</v>
      </c>
      <c r="N38" s="48">
        <f t="shared" si="14"/>
        <v>0</v>
      </c>
      <c r="O38" s="42">
        <f t="shared" si="14"/>
        <v>0</v>
      </c>
      <c r="P38" s="42">
        <f t="shared" si="14"/>
        <v>0</v>
      </c>
      <c r="Q38" s="42">
        <f t="shared" si="14"/>
        <v>0</v>
      </c>
      <c r="R38" s="42">
        <f t="shared" si="14"/>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133"/>
      <c r="H39" s="133"/>
      <c r="I39" s="133"/>
      <c r="J39" s="133"/>
      <c r="K39" s="133"/>
      <c r="L39" s="133"/>
      <c r="M39" s="133"/>
      <c r="N39" s="135"/>
      <c r="O39" s="133"/>
      <c r="P39" s="133"/>
      <c r="Q39" s="133"/>
      <c r="R39" s="133"/>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5">G41</f>
        <v>0</v>
      </c>
      <c r="H40" s="72">
        <f t="shared" si="15"/>
        <v>0</v>
      </c>
      <c r="I40" s="72">
        <f t="shared" si="15"/>
        <v>0</v>
      </c>
      <c r="J40" s="72">
        <f t="shared" si="15"/>
        <v>0</v>
      </c>
      <c r="K40" s="72">
        <f t="shared" si="15"/>
        <v>0</v>
      </c>
      <c r="L40" s="72">
        <f t="shared" si="15"/>
        <v>0</v>
      </c>
      <c r="M40" s="72">
        <f t="shared" si="15"/>
        <v>0</v>
      </c>
      <c r="N40" s="73">
        <f t="shared" si="15"/>
        <v>0</v>
      </c>
      <c r="O40" s="72">
        <f t="shared" si="15"/>
        <v>0</v>
      </c>
      <c r="P40" s="72">
        <f t="shared" si="15"/>
        <v>0</v>
      </c>
      <c r="Q40" s="72">
        <f t="shared" si="15"/>
        <v>0</v>
      </c>
      <c r="R40" s="72">
        <f t="shared" si="15"/>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5"/>
        <v>0</v>
      </c>
      <c r="H41" s="42">
        <f t="shared" si="15"/>
        <v>0</v>
      </c>
      <c r="I41" s="42">
        <f t="shared" si="15"/>
        <v>0</v>
      </c>
      <c r="J41" s="42">
        <f t="shared" si="15"/>
        <v>0</v>
      </c>
      <c r="K41" s="42">
        <f t="shared" si="15"/>
        <v>0</v>
      </c>
      <c r="L41" s="42">
        <f t="shared" si="15"/>
        <v>0</v>
      </c>
      <c r="M41" s="42">
        <f t="shared" si="15"/>
        <v>0</v>
      </c>
      <c r="N41" s="48">
        <f t="shared" si="15"/>
        <v>0</v>
      </c>
      <c r="O41" s="42">
        <f t="shared" si="15"/>
        <v>0</v>
      </c>
      <c r="P41" s="42">
        <f t="shared" si="15"/>
        <v>0</v>
      </c>
      <c r="Q41" s="42">
        <f t="shared" si="15"/>
        <v>0</v>
      </c>
      <c r="R41" s="42">
        <f t="shared" si="15"/>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133"/>
      <c r="H42" s="133"/>
      <c r="I42" s="133"/>
      <c r="J42" s="133"/>
      <c r="K42" s="133"/>
      <c r="L42" s="133"/>
      <c r="M42" s="133"/>
      <c r="N42" s="135"/>
      <c r="O42" s="133"/>
      <c r="P42" s="133"/>
      <c r="Q42" s="133"/>
      <c r="R42" s="133"/>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198</v>
      </c>
      <c r="G43" s="72">
        <f t="shared" ref="G43:R43" si="16">G44</f>
        <v>0</v>
      </c>
      <c r="H43" s="72">
        <f t="shared" si="16"/>
        <v>0</v>
      </c>
      <c r="I43" s="72">
        <f t="shared" si="16"/>
        <v>0</v>
      </c>
      <c r="J43" s="72">
        <f t="shared" si="16"/>
        <v>0</v>
      </c>
      <c r="K43" s="72">
        <f t="shared" si="16"/>
        <v>0</v>
      </c>
      <c r="L43" s="72">
        <f t="shared" si="16"/>
        <v>0</v>
      </c>
      <c r="M43" s="72">
        <f t="shared" si="16"/>
        <v>0</v>
      </c>
      <c r="N43" s="73">
        <f t="shared" si="16"/>
        <v>0</v>
      </c>
      <c r="O43" s="72">
        <f t="shared" si="16"/>
        <v>100</v>
      </c>
      <c r="P43" s="72">
        <f t="shared" si="16"/>
        <v>0</v>
      </c>
      <c r="Q43" s="72">
        <f t="shared" si="16"/>
        <v>98</v>
      </c>
      <c r="R43" s="72">
        <f t="shared" si="16"/>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7">SUM(F45:F46)</f>
        <v>198</v>
      </c>
      <c r="G44" s="42">
        <f t="shared" si="17"/>
        <v>0</v>
      </c>
      <c r="H44" s="42">
        <f t="shared" si="17"/>
        <v>0</v>
      </c>
      <c r="I44" s="42">
        <f t="shared" si="17"/>
        <v>0</v>
      </c>
      <c r="J44" s="42">
        <f t="shared" si="17"/>
        <v>0</v>
      </c>
      <c r="K44" s="42">
        <f t="shared" si="17"/>
        <v>0</v>
      </c>
      <c r="L44" s="42">
        <f t="shared" si="17"/>
        <v>0</v>
      </c>
      <c r="M44" s="42">
        <f t="shared" si="17"/>
        <v>0</v>
      </c>
      <c r="N44" s="42">
        <f t="shared" si="17"/>
        <v>0</v>
      </c>
      <c r="O44" s="42">
        <f t="shared" si="17"/>
        <v>100</v>
      </c>
      <c r="P44" s="42">
        <f t="shared" si="17"/>
        <v>0</v>
      </c>
      <c r="Q44" s="42">
        <f t="shared" si="17"/>
        <v>98</v>
      </c>
      <c r="R44" s="42">
        <f t="shared" si="17"/>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133"/>
      <c r="H45" s="133"/>
      <c r="I45" s="133"/>
      <c r="J45" s="133"/>
      <c r="K45" s="133"/>
      <c r="L45" s="133"/>
      <c r="M45" s="133"/>
      <c r="N45" s="133"/>
      <c r="O45" s="133"/>
      <c r="P45" s="133"/>
      <c r="Q45" s="133"/>
      <c r="R45" s="133"/>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198</v>
      </c>
      <c r="G46" s="133"/>
      <c r="H46" s="133"/>
      <c r="I46" s="133"/>
      <c r="J46" s="133"/>
      <c r="K46" s="133"/>
      <c r="L46" s="133"/>
      <c r="M46" s="133"/>
      <c r="N46" s="133"/>
      <c r="O46" s="133">
        <v>100</v>
      </c>
      <c r="P46" s="133"/>
      <c r="Q46" s="133">
        <v>98</v>
      </c>
      <c r="R46" s="133"/>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8">G48</f>
        <v>0</v>
      </c>
      <c r="H47" s="72">
        <f t="shared" si="18"/>
        <v>0</v>
      </c>
      <c r="I47" s="72">
        <f t="shared" si="18"/>
        <v>0</v>
      </c>
      <c r="J47" s="72">
        <f t="shared" si="18"/>
        <v>0</v>
      </c>
      <c r="K47" s="72">
        <f t="shared" si="18"/>
        <v>0</v>
      </c>
      <c r="L47" s="72">
        <f t="shared" si="18"/>
        <v>0</v>
      </c>
      <c r="M47" s="72">
        <f t="shared" si="18"/>
        <v>0</v>
      </c>
      <c r="N47" s="73">
        <f t="shared" si="18"/>
        <v>0</v>
      </c>
      <c r="O47" s="72">
        <f t="shared" si="18"/>
        <v>0</v>
      </c>
      <c r="P47" s="72">
        <f>P48</f>
        <v>0</v>
      </c>
      <c r="Q47" s="72">
        <f t="shared" si="18"/>
        <v>0</v>
      </c>
      <c r="R47" s="72">
        <f t="shared" si="18"/>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19">SUM(G51:G53)</f>
        <v>0</v>
      </c>
      <c r="H48" s="42">
        <f t="shared" si="19"/>
        <v>0</v>
      </c>
      <c r="I48" s="42">
        <f t="shared" si="19"/>
        <v>0</v>
      </c>
      <c r="J48" s="42">
        <f t="shared" si="19"/>
        <v>0</v>
      </c>
      <c r="K48" s="42">
        <f t="shared" si="19"/>
        <v>0</v>
      </c>
      <c r="L48" s="42">
        <f t="shared" si="19"/>
        <v>0</v>
      </c>
      <c r="M48" s="42">
        <f t="shared" ref="M48:R48" si="20">SUM(M50:M53)</f>
        <v>0</v>
      </c>
      <c r="N48" s="42">
        <f t="shared" si="20"/>
        <v>0</v>
      </c>
      <c r="O48" s="42">
        <f t="shared" si="20"/>
        <v>0</v>
      </c>
      <c r="P48" s="42">
        <f t="shared" si="20"/>
        <v>0</v>
      </c>
      <c r="Q48" s="42">
        <f t="shared" si="20"/>
        <v>0</v>
      </c>
      <c r="R48" s="42">
        <f t="shared" si="20"/>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133"/>
      <c r="H49" s="133"/>
      <c r="I49" s="133"/>
      <c r="J49" s="133"/>
      <c r="K49" s="133"/>
      <c r="L49" s="133"/>
      <c r="M49" s="133"/>
      <c r="N49" s="135"/>
      <c r="O49" s="133"/>
      <c r="P49" s="133"/>
      <c r="Q49" s="133"/>
      <c r="R49" s="133"/>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133"/>
      <c r="H50" s="133"/>
      <c r="I50" s="133"/>
      <c r="J50" s="133"/>
      <c r="K50" s="133"/>
      <c r="L50" s="133"/>
      <c r="M50" s="133"/>
      <c r="N50" s="135"/>
      <c r="O50" s="133"/>
      <c r="P50" s="133"/>
      <c r="Q50" s="133"/>
      <c r="R50" s="133"/>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133"/>
      <c r="H51" s="133"/>
      <c r="I51" s="133"/>
      <c r="J51" s="133"/>
      <c r="K51" s="133"/>
      <c r="L51" s="133"/>
      <c r="M51" s="133"/>
      <c r="N51" s="135"/>
      <c r="O51" s="133"/>
      <c r="P51" s="133"/>
      <c r="Q51" s="133"/>
      <c r="R51" s="133"/>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133"/>
      <c r="H52" s="133"/>
      <c r="I52" s="133"/>
      <c r="J52" s="133"/>
      <c r="K52" s="133"/>
      <c r="L52" s="133"/>
      <c r="M52" s="133"/>
      <c r="N52" s="135"/>
      <c r="O52" s="133"/>
      <c r="P52" s="133"/>
      <c r="Q52" s="133"/>
      <c r="R52" s="133"/>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133"/>
      <c r="H53" s="133"/>
      <c r="I53" s="133"/>
      <c r="J53" s="133"/>
      <c r="K53" s="133"/>
      <c r="L53" s="133"/>
      <c r="M53" s="133"/>
      <c r="N53" s="135"/>
      <c r="O53" s="133"/>
      <c r="P53" s="133"/>
      <c r="Q53" s="133"/>
      <c r="R53" s="133"/>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1">G55</f>
        <v>0</v>
      </c>
      <c r="H54" s="70">
        <f t="shared" si="21"/>
        <v>0</v>
      </c>
      <c r="I54" s="70">
        <f t="shared" si="21"/>
        <v>0</v>
      </c>
      <c r="J54" s="70">
        <f t="shared" si="21"/>
        <v>0</v>
      </c>
      <c r="K54" s="70">
        <f t="shared" si="21"/>
        <v>0</v>
      </c>
      <c r="L54" s="70">
        <f t="shared" si="21"/>
        <v>0</v>
      </c>
      <c r="M54" s="70">
        <f t="shared" si="21"/>
        <v>0</v>
      </c>
      <c r="N54" s="70">
        <f t="shared" si="21"/>
        <v>0</v>
      </c>
      <c r="O54" s="70">
        <f t="shared" si="21"/>
        <v>0</v>
      </c>
      <c r="P54" s="70">
        <f t="shared" si="21"/>
        <v>0</v>
      </c>
      <c r="Q54" s="70">
        <f t="shared" si="21"/>
        <v>0</v>
      </c>
      <c r="R54" s="70">
        <f t="shared" si="21"/>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1"/>
        <v>0</v>
      </c>
      <c r="H55" s="72">
        <f t="shared" si="21"/>
        <v>0</v>
      </c>
      <c r="I55" s="72">
        <f t="shared" si="21"/>
        <v>0</v>
      </c>
      <c r="J55" s="72">
        <f t="shared" si="21"/>
        <v>0</v>
      </c>
      <c r="K55" s="72">
        <f t="shared" si="21"/>
        <v>0</v>
      </c>
      <c r="L55" s="72">
        <f t="shared" si="21"/>
        <v>0</v>
      </c>
      <c r="M55" s="72">
        <f t="shared" si="21"/>
        <v>0</v>
      </c>
      <c r="N55" s="73">
        <f t="shared" si="21"/>
        <v>0</v>
      </c>
      <c r="O55" s="72">
        <f t="shared" si="21"/>
        <v>0</v>
      </c>
      <c r="P55" s="72">
        <f t="shared" si="21"/>
        <v>0</v>
      </c>
      <c r="Q55" s="72">
        <f t="shared" si="21"/>
        <v>0</v>
      </c>
      <c r="R55" s="72">
        <f t="shared" si="21"/>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2">SUM(F57:F57)</f>
        <v>0</v>
      </c>
      <c r="G56" s="42">
        <f t="shared" si="22"/>
        <v>0</v>
      </c>
      <c r="H56" s="42">
        <f t="shared" si="22"/>
        <v>0</v>
      </c>
      <c r="I56" s="42">
        <f t="shared" si="22"/>
        <v>0</v>
      </c>
      <c r="J56" s="42">
        <f t="shared" si="22"/>
        <v>0</v>
      </c>
      <c r="K56" s="42">
        <f t="shared" si="22"/>
        <v>0</v>
      </c>
      <c r="L56" s="42">
        <f t="shared" si="22"/>
        <v>0</v>
      </c>
      <c r="M56" s="42">
        <f t="shared" si="22"/>
        <v>0</v>
      </c>
      <c r="N56" s="48">
        <f t="shared" si="22"/>
        <v>0</v>
      </c>
      <c r="O56" s="42">
        <f t="shared" si="22"/>
        <v>0</v>
      </c>
      <c r="P56" s="42">
        <f t="shared" si="22"/>
        <v>0</v>
      </c>
      <c r="Q56" s="42">
        <f t="shared" si="22"/>
        <v>0</v>
      </c>
      <c r="R56" s="42">
        <f t="shared" si="22"/>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133"/>
      <c r="H57" s="133"/>
      <c r="I57" s="133"/>
      <c r="J57" s="133"/>
      <c r="K57" s="133"/>
      <c r="L57" s="133"/>
      <c r="M57" s="133"/>
      <c r="N57" s="135"/>
      <c r="O57" s="133"/>
      <c r="P57" s="133"/>
      <c r="Q57" s="133"/>
      <c r="R57" s="133"/>
      <c r="S57" s="29"/>
      <c r="T57" s="30"/>
      <c r="U57" s="30"/>
      <c r="V57" s="30"/>
      <c r="W57" s="30"/>
      <c r="X57" s="30"/>
      <c r="Y57" s="30"/>
      <c r="Z57" s="30"/>
      <c r="AA57" s="30"/>
      <c r="AB57" s="30"/>
      <c r="AC57" s="30"/>
      <c r="AD57" s="30"/>
      <c r="AE57" s="30"/>
      <c r="AF57" s="30"/>
    </row>
    <row r="59" spans="1:32" x14ac:dyDescent="0.25">
      <c r="E59" s="59" t="s">
        <v>157</v>
      </c>
      <c r="G59" s="61" t="s">
        <v>158</v>
      </c>
      <c r="L59" s="62"/>
    </row>
    <row r="60" spans="1:32" x14ac:dyDescent="0.25">
      <c r="E60" s="59" t="s">
        <v>159</v>
      </c>
      <c r="G60" s="61" t="s">
        <v>160</v>
      </c>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D1:P1"/>
    <mergeCell ref="P2:R2"/>
    <mergeCell ref="E3:O3"/>
    <mergeCell ref="A6:E6"/>
    <mergeCell ref="F6:F9"/>
    <mergeCell ref="G6:R8"/>
    <mergeCell ref="B7:E7"/>
    <mergeCell ref="C8:E8"/>
    <mergeCell ref="D9:E9"/>
  </mergeCells>
  <pageMargins left="0.70866141732283472" right="0.45" top="0.74803149606299213" bottom="0.35" header="0.31496062992125984" footer="0.31496062992125984"/>
  <pageSetup paperSize="9" scale="8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SheetLayoutView="100" workbookViewId="0">
      <selection activeCell="G14" sqref="G14"/>
    </sheetView>
  </sheetViews>
  <sheetFormatPr defaultColWidth="9.140625" defaultRowHeight="11.25" x14ac:dyDescent="0.25"/>
  <cols>
    <col min="1" max="1" width="2.140625" style="58" bestFit="1" customWidth="1"/>
    <col min="2" max="3" width="2" style="58" bestFit="1" customWidth="1"/>
    <col min="4" max="4" width="3" style="58" customWidth="1"/>
    <col min="5" max="5" width="36.5703125" style="59" customWidth="1"/>
    <col min="6" max="6" width="10.42578125" style="60" customWidth="1"/>
    <col min="7" max="7" width="9" style="61" customWidth="1"/>
    <col min="8" max="13" width="9" style="10" customWidth="1"/>
    <col min="14" max="14" width="9" style="20" customWidth="1"/>
    <col min="15" max="18" width="9" style="10" customWidth="1"/>
    <col min="19" max="19" width="9.140625" style="2"/>
    <col min="20" max="20" width="11.5703125" style="2" customWidth="1"/>
    <col min="21" max="21" width="10.140625" style="2" customWidth="1"/>
    <col min="22" max="22" width="11" style="2" customWidth="1"/>
    <col min="23" max="23" width="10.42578125" style="2" customWidth="1"/>
    <col min="24" max="24" width="9.85546875" style="2" customWidth="1"/>
    <col min="25" max="25" width="10.28515625" style="2" customWidth="1"/>
    <col min="26" max="26" width="10.42578125" style="2" customWidth="1"/>
    <col min="27" max="27" width="10.28515625" style="2" customWidth="1"/>
    <col min="28" max="28" width="10.140625" style="2" customWidth="1"/>
    <col min="29" max="29" width="9.140625" style="2" customWidth="1"/>
    <col min="30" max="30" width="10.28515625" style="2" customWidth="1"/>
    <col min="31" max="16384" width="9.140625" style="2"/>
  </cols>
  <sheetData>
    <row r="1" spans="1:32" ht="19.5" x14ac:dyDescent="0.25">
      <c r="A1" s="2"/>
      <c r="B1" s="2"/>
      <c r="C1" s="2"/>
      <c r="D1" s="207" t="s">
        <v>0</v>
      </c>
      <c r="E1" s="207"/>
      <c r="F1" s="207"/>
      <c r="G1" s="207"/>
      <c r="H1" s="207"/>
      <c r="I1" s="207"/>
      <c r="J1" s="207"/>
      <c r="K1" s="207"/>
      <c r="L1" s="207"/>
      <c r="M1" s="207"/>
      <c r="N1" s="207"/>
      <c r="O1" s="207"/>
      <c r="P1" s="207"/>
    </row>
    <row r="2" spans="1:32" x14ac:dyDescent="0.25">
      <c r="A2" s="2"/>
      <c r="B2" s="2"/>
      <c r="C2" s="2"/>
      <c r="D2" s="3"/>
      <c r="E2" s="4"/>
      <c r="F2" s="5"/>
      <c r="G2" s="6"/>
      <c r="H2" s="7"/>
      <c r="I2" s="7"/>
      <c r="J2" s="7"/>
      <c r="K2" s="7"/>
      <c r="L2" s="8"/>
      <c r="M2" s="8"/>
      <c r="N2" s="9"/>
      <c r="O2" s="8"/>
      <c r="P2" s="203" t="s">
        <v>1</v>
      </c>
      <c r="Q2" s="203"/>
      <c r="R2" s="203"/>
    </row>
    <row r="3" spans="1:32" ht="18.75" x14ac:dyDescent="0.3">
      <c r="A3" s="206" t="s">
        <v>64</v>
      </c>
      <c r="B3" s="206"/>
      <c r="C3" s="206"/>
      <c r="D3" s="206"/>
      <c r="E3" s="206"/>
      <c r="F3" s="206"/>
      <c r="G3" s="206"/>
      <c r="H3" s="206"/>
      <c r="I3" s="206"/>
      <c r="J3" s="206"/>
      <c r="K3" s="206"/>
      <c r="L3" s="206"/>
      <c r="M3" s="206"/>
      <c r="N3" s="206"/>
      <c r="O3" s="206"/>
      <c r="P3" s="206"/>
      <c r="Q3" s="206"/>
      <c r="R3" s="206"/>
    </row>
    <row r="4" spans="1:32" ht="10.9" x14ac:dyDescent="0.3">
      <c r="A4" s="2"/>
      <c r="B4" s="2"/>
      <c r="C4" s="2"/>
      <c r="D4" s="11"/>
      <c r="E4" s="12"/>
      <c r="F4" s="13"/>
      <c r="G4" s="14"/>
      <c r="H4" s="15"/>
      <c r="I4" s="14"/>
      <c r="J4" s="14"/>
      <c r="K4" s="14"/>
      <c r="L4" s="14"/>
      <c r="M4" s="14"/>
      <c r="N4" s="16"/>
      <c r="O4" s="17"/>
    </row>
    <row r="5" spans="1:32" ht="10.9" x14ac:dyDescent="0.3">
      <c r="A5" s="2"/>
      <c r="B5" s="2"/>
      <c r="C5" s="2"/>
      <c r="D5" s="2"/>
      <c r="E5" s="18"/>
      <c r="F5" s="19"/>
      <c r="G5" s="19"/>
      <c r="H5" s="19"/>
      <c r="I5" s="19"/>
      <c r="J5" s="19"/>
      <c r="K5" s="19"/>
      <c r="L5" s="8"/>
      <c r="M5" s="8"/>
    </row>
    <row r="6" spans="1:32" x14ac:dyDescent="0.25">
      <c r="A6" s="190" t="s">
        <v>2</v>
      </c>
      <c r="B6" s="190"/>
      <c r="C6" s="190"/>
      <c r="D6" s="190"/>
      <c r="E6" s="190"/>
      <c r="F6" s="191" t="s">
        <v>3</v>
      </c>
      <c r="G6" s="193" t="s">
        <v>4</v>
      </c>
      <c r="H6" s="193"/>
      <c r="I6" s="193"/>
      <c r="J6" s="193"/>
      <c r="K6" s="193"/>
      <c r="L6" s="193"/>
      <c r="M6" s="193"/>
      <c r="N6" s="193"/>
      <c r="O6" s="193"/>
      <c r="P6" s="193"/>
      <c r="Q6" s="193"/>
      <c r="R6" s="193"/>
    </row>
    <row r="7" spans="1:32" x14ac:dyDescent="0.25">
      <c r="A7" s="21"/>
      <c r="B7" s="194" t="s">
        <v>5</v>
      </c>
      <c r="C7" s="194"/>
      <c r="D7" s="194"/>
      <c r="E7" s="194"/>
      <c r="F7" s="191"/>
      <c r="G7" s="193"/>
      <c r="H7" s="193"/>
      <c r="I7" s="193"/>
      <c r="J7" s="193"/>
      <c r="K7" s="193"/>
      <c r="L7" s="193"/>
      <c r="M7" s="193"/>
      <c r="N7" s="193"/>
      <c r="O7" s="193"/>
      <c r="P7" s="193"/>
      <c r="Q7" s="193"/>
      <c r="R7" s="193"/>
    </row>
    <row r="8" spans="1:32" x14ac:dyDescent="0.25">
      <c r="A8" s="21"/>
      <c r="B8" s="21"/>
      <c r="C8" s="195" t="s">
        <v>6</v>
      </c>
      <c r="D8" s="195"/>
      <c r="E8" s="195"/>
      <c r="F8" s="191"/>
      <c r="G8" s="193"/>
      <c r="H8" s="193"/>
      <c r="I8" s="193"/>
      <c r="J8" s="193"/>
      <c r="K8" s="193"/>
      <c r="L8" s="193"/>
      <c r="M8" s="193"/>
      <c r="N8" s="193"/>
      <c r="O8" s="193"/>
      <c r="P8" s="193"/>
      <c r="Q8" s="193"/>
      <c r="R8" s="193"/>
    </row>
    <row r="9" spans="1:32" x14ac:dyDescent="0.25">
      <c r="A9" s="21"/>
      <c r="B9" s="21"/>
      <c r="C9" s="21"/>
      <c r="D9" s="186" t="s">
        <v>7</v>
      </c>
      <c r="E9" s="186"/>
      <c r="F9" s="191"/>
      <c r="G9" s="22" t="s">
        <v>8</v>
      </c>
      <c r="H9" s="23" t="s">
        <v>9</v>
      </c>
      <c r="I9" s="23" t="s">
        <v>10</v>
      </c>
      <c r="J9" s="23" t="s">
        <v>11</v>
      </c>
      <c r="K9" s="23" t="s">
        <v>12</v>
      </c>
      <c r="L9" s="23" t="s">
        <v>13</v>
      </c>
      <c r="M9" s="23" t="s">
        <v>14</v>
      </c>
      <c r="N9" s="24" t="s">
        <v>15</v>
      </c>
      <c r="O9" s="23" t="s">
        <v>16</v>
      </c>
      <c r="P9" s="23" t="s">
        <v>17</v>
      </c>
      <c r="Q9" s="23" t="s">
        <v>18</v>
      </c>
      <c r="R9" s="23" t="s">
        <v>19</v>
      </c>
    </row>
    <row r="10" spans="1:32" ht="13.5" customHeight="1" x14ac:dyDescent="0.25">
      <c r="A10" s="25"/>
      <c r="B10" s="26"/>
      <c r="C10" s="25"/>
      <c r="D10" s="25"/>
      <c r="E10" s="27" t="s">
        <v>20</v>
      </c>
      <c r="F10" s="28">
        <f>F11+F25+F54</f>
        <v>0</v>
      </c>
      <c r="G10" s="70">
        <f t="shared" ref="G10:R10" si="0">G11+G25+G54</f>
        <v>0</v>
      </c>
      <c r="H10" s="70">
        <f t="shared" si="0"/>
        <v>0</v>
      </c>
      <c r="I10" s="70">
        <f t="shared" si="0"/>
        <v>0</v>
      </c>
      <c r="J10" s="70">
        <f t="shared" si="0"/>
        <v>0</v>
      </c>
      <c r="K10" s="70">
        <f t="shared" si="0"/>
        <v>0</v>
      </c>
      <c r="L10" s="70">
        <f t="shared" si="0"/>
        <v>0</v>
      </c>
      <c r="M10" s="70">
        <f t="shared" si="0"/>
        <v>0</v>
      </c>
      <c r="N10" s="71">
        <f t="shared" si="0"/>
        <v>0</v>
      </c>
      <c r="O10" s="70">
        <f t="shared" si="0"/>
        <v>0</v>
      </c>
      <c r="P10" s="70">
        <f t="shared" si="0"/>
        <v>0</v>
      </c>
      <c r="Q10" s="70">
        <f t="shared" si="0"/>
        <v>0</v>
      </c>
      <c r="R10" s="70">
        <f t="shared" si="0"/>
        <v>0</v>
      </c>
      <c r="S10" s="29"/>
      <c r="T10" s="30"/>
      <c r="U10" s="30"/>
      <c r="V10" s="30"/>
      <c r="W10" s="30"/>
      <c r="X10" s="30"/>
      <c r="Y10" s="30"/>
      <c r="Z10" s="30"/>
      <c r="AA10" s="30"/>
      <c r="AB10" s="30"/>
      <c r="AC10" s="30"/>
      <c r="AD10" s="30"/>
      <c r="AE10" s="30"/>
      <c r="AF10" s="30"/>
    </row>
    <row r="11" spans="1:32" ht="14.25" customHeight="1" x14ac:dyDescent="0.25">
      <c r="A11" s="31">
        <v>1</v>
      </c>
      <c r="B11" s="32"/>
      <c r="C11" s="33"/>
      <c r="D11" s="34"/>
      <c r="E11" s="27" t="s">
        <v>21</v>
      </c>
      <c r="F11" s="28">
        <f>F12+F15+F23</f>
        <v>0</v>
      </c>
      <c r="G11" s="70">
        <f>G12+G15+G23</f>
        <v>0</v>
      </c>
      <c r="H11" s="70">
        <f t="shared" ref="H11:R11" si="1">H12+H15+H23</f>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70">
        <f t="shared" si="1"/>
        <v>0</v>
      </c>
      <c r="S11" s="29"/>
      <c r="T11" s="30"/>
      <c r="U11" s="30"/>
      <c r="V11" s="30"/>
      <c r="W11" s="30"/>
      <c r="X11" s="30"/>
      <c r="Y11" s="30"/>
      <c r="Z11" s="30"/>
      <c r="AA11" s="30"/>
      <c r="AB11" s="30"/>
      <c r="AC11" s="30"/>
      <c r="AD11" s="30"/>
      <c r="AE11" s="30"/>
      <c r="AF11" s="30"/>
    </row>
    <row r="12" spans="1:32" x14ac:dyDescent="0.25">
      <c r="A12" s="35">
        <v>1</v>
      </c>
      <c r="B12" s="36">
        <v>1</v>
      </c>
      <c r="C12" s="33"/>
      <c r="D12" s="34"/>
      <c r="E12" s="37" t="s">
        <v>22</v>
      </c>
      <c r="F12" s="38">
        <f>F13</f>
        <v>0</v>
      </c>
      <c r="G12" s="72">
        <f t="shared" ref="G12:R12" si="2">G13</f>
        <v>0</v>
      </c>
      <c r="H12" s="72">
        <f t="shared" si="2"/>
        <v>0</v>
      </c>
      <c r="I12" s="72">
        <f t="shared" si="2"/>
        <v>0</v>
      </c>
      <c r="J12" s="72">
        <f t="shared" si="2"/>
        <v>0</v>
      </c>
      <c r="K12" s="72">
        <f t="shared" si="2"/>
        <v>0</v>
      </c>
      <c r="L12" s="72">
        <f t="shared" si="2"/>
        <v>0</v>
      </c>
      <c r="M12" s="72">
        <f t="shared" si="2"/>
        <v>0</v>
      </c>
      <c r="N12" s="73">
        <f t="shared" si="2"/>
        <v>0</v>
      </c>
      <c r="O12" s="72">
        <f t="shared" si="2"/>
        <v>0</v>
      </c>
      <c r="P12" s="72">
        <f t="shared" si="2"/>
        <v>0</v>
      </c>
      <c r="Q12" s="72">
        <f t="shared" si="2"/>
        <v>0</v>
      </c>
      <c r="R12" s="72">
        <f t="shared" si="2"/>
        <v>0</v>
      </c>
      <c r="S12" s="29"/>
      <c r="T12" s="30"/>
      <c r="U12" s="30"/>
      <c r="V12" s="30"/>
      <c r="W12" s="30"/>
      <c r="X12" s="30"/>
      <c r="Y12" s="30"/>
      <c r="Z12" s="30"/>
      <c r="AA12" s="30"/>
      <c r="AB12" s="30"/>
      <c r="AC12" s="30"/>
      <c r="AD12" s="30"/>
      <c r="AE12" s="30"/>
      <c r="AF12" s="30"/>
    </row>
    <row r="13" spans="1:32" x14ac:dyDescent="0.25">
      <c r="A13" s="35">
        <v>1</v>
      </c>
      <c r="B13" s="36">
        <v>1</v>
      </c>
      <c r="C13" s="33">
        <v>2</v>
      </c>
      <c r="D13" s="34"/>
      <c r="E13" s="47" t="s">
        <v>23</v>
      </c>
      <c r="F13" s="41">
        <f t="shared" ref="F13:R13" si="3">SUM(F14:F14)</f>
        <v>0</v>
      </c>
      <c r="G13" s="42">
        <f t="shared" si="3"/>
        <v>0</v>
      </c>
      <c r="H13" s="42">
        <f t="shared" si="3"/>
        <v>0</v>
      </c>
      <c r="I13" s="42">
        <f t="shared" si="3"/>
        <v>0</v>
      </c>
      <c r="J13" s="42">
        <f t="shared" si="3"/>
        <v>0</v>
      </c>
      <c r="K13" s="42">
        <f t="shared" si="3"/>
        <v>0</v>
      </c>
      <c r="L13" s="42">
        <f t="shared" si="3"/>
        <v>0</v>
      </c>
      <c r="M13" s="42">
        <f t="shared" si="3"/>
        <v>0</v>
      </c>
      <c r="N13" s="42">
        <f t="shared" si="3"/>
        <v>0</v>
      </c>
      <c r="O13" s="42">
        <f t="shared" si="3"/>
        <v>0</v>
      </c>
      <c r="P13" s="42">
        <f t="shared" si="3"/>
        <v>0</v>
      </c>
      <c r="Q13" s="42">
        <f t="shared" si="3"/>
        <v>0</v>
      </c>
      <c r="R13" s="42">
        <f t="shared" si="3"/>
        <v>0</v>
      </c>
      <c r="S13" s="29"/>
      <c r="T13" s="30"/>
      <c r="U13" s="30"/>
      <c r="V13" s="30"/>
      <c r="W13" s="30"/>
      <c r="X13" s="30"/>
      <c r="Y13" s="30"/>
      <c r="Z13" s="30"/>
      <c r="AA13" s="30"/>
      <c r="AB13" s="30"/>
      <c r="AC13" s="30"/>
      <c r="AD13" s="30"/>
      <c r="AE13" s="30"/>
      <c r="AF13" s="30"/>
    </row>
    <row r="14" spans="1:32" ht="22.5" x14ac:dyDescent="0.25">
      <c r="A14" s="35">
        <v>1</v>
      </c>
      <c r="B14" s="36">
        <v>1</v>
      </c>
      <c r="C14" s="33">
        <v>2</v>
      </c>
      <c r="D14" s="34">
        <v>2</v>
      </c>
      <c r="E14" s="50" t="s">
        <v>24</v>
      </c>
      <c r="F14" s="44">
        <f>SUM(G14:R14)</f>
        <v>0</v>
      </c>
      <c r="G14" s="45"/>
      <c r="H14" s="45"/>
      <c r="I14" s="45"/>
      <c r="J14" s="45"/>
      <c r="K14" s="45"/>
      <c r="L14" s="45"/>
      <c r="M14" s="45"/>
      <c r="N14" s="45"/>
      <c r="O14" s="45"/>
      <c r="P14" s="45"/>
      <c r="Q14" s="45"/>
      <c r="R14" s="45"/>
      <c r="S14" s="29"/>
      <c r="T14" s="30"/>
      <c r="U14" s="30"/>
      <c r="V14" s="30"/>
      <c r="W14" s="30"/>
      <c r="X14" s="30"/>
      <c r="Y14" s="30"/>
      <c r="Z14" s="30"/>
      <c r="AA14" s="30"/>
      <c r="AB14" s="30"/>
      <c r="AC14" s="30"/>
      <c r="AD14" s="30"/>
      <c r="AE14" s="30"/>
      <c r="AF14" s="30"/>
    </row>
    <row r="15" spans="1:32" x14ac:dyDescent="0.25">
      <c r="A15" s="35">
        <v>1</v>
      </c>
      <c r="B15" s="36">
        <v>4</v>
      </c>
      <c r="C15" s="36"/>
      <c r="D15" s="36"/>
      <c r="E15" s="37" t="s">
        <v>25</v>
      </c>
      <c r="F15" s="38">
        <f>F16+F18+F20</f>
        <v>0</v>
      </c>
      <c r="G15" s="72">
        <f>G16+G18+G20</f>
        <v>0</v>
      </c>
      <c r="H15" s="72">
        <f t="shared" ref="H15:R15" si="4">H16+H18+H20</f>
        <v>0</v>
      </c>
      <c r="I15" s="72">
        <f t="shared" si="4"/>
        <v>0</v>
      </c>
      <c r="J15" s="72">
        <f t="shared" si="4"/>
        <v>0</v>
      </c>
      <c r="K15" s="72">
        <f t="shared" si="4"/>
        <v>0</v>
      </c>
      <c r="L15" s="72">
        <f t="shared" si="4"/>
        <v>0</v>
      </c>
      <c r="M15" s="72">
        <f t="shared" si="4"/>
        <v>0</v>
      </c>
      <c r="N15" s="72">
        <f t="shared" si="4"/>
        <v>0</v>
      </c>
      <c r="O15" s="72">
        <f t="shared" si="4"/>
        <v>0</v>
      </c>
      <c r="P15" s="72">
        <f t="shared" si="4"/>
        <v>0</v>
      </c>
      <c r="Q15" s="72">
        <f t="shared" si="4"/>
        <v>0</v>
      </c>
      <c r="R15" s="72">
        <f t="shared" si="4"/>
        <v>0</v>
      </c>
      <c r="S15" s="29"/>
      <c r="T15" s="30"/>
      <c r="U15" s="30"/>
      <c r="V15" s="30"/>
      <c r="W15" s="30"/>
      <c r="X15" s="30"/>
      <c r="Y15" s="30"/>
      <c r="Z15" s="30"/>
      <c r="AA15" s="30"/>
      <c r="AB15" s="30"/>
      <c r="AC15" s="30"/>
      <c r="AD15" s="30"/>
      <c r="AE15" s="30"/>
      <c r="AF15" s="30"/>
    </row>
    <row r="16" spans="1:32" x14ac:dyDescent="0.25">
      <c r="A16" s="35">
        <v>1</v>
      </c>
      <c r="B16" s="36">
        <v>4</v>
      </c>
      <c r="C16" s="33">
        <v>1</v>
      </c>
      <c r="D16" s="46"/>
      <c r="E16" s="47" t="s">
        <v>26</v>
      </c>
      <c r="F16" s="41">
        <f t="shared" ref="F16:R16" si="5">SUM(F17:F17)</f>
        <v>0</v>
      </c>
      <c r="G16" s="42">
        <f t="shared" si="5"/>
        <v>0</v>
      </c>
      <c r="H16" s="42">
        <f t="shared" si="5"/>
        <v>0</v>
      </c>
      <c r="I16" s="42">
        <f t="shared" si="5"/>
        <v>0</v>
      </c>
      <c r="J16" s="42">
        <f t="shared" si="5"/>
        <v>0</v>
      </c>
      <c r="K16" s="42">
        <f t="shared" si="5"/>
        <v>0</v>
      </c>
      <c r="L16" s="42">
        <f t="shared" si="5"/>
        <v>0</v>
      </c>
      <c r="M16" s="42">
        <f t="shared" si="5"/>
        <v>0</v>
      </c>
      <c r="N16" s="48">
        <f t="shared" si="5"/>
        <v>0</v>
      </c>
      <c r="O16" s="42">
        <f t="shared" si="5"/>
        <v>0</v>
      </c>
      <c r="P16" s="42">
        <f t="shared" si="5"/>
        <v>0</v>
      </c>
      <c r="Q16" s="42">
        <f t="shared" si="5"/>
        <v>0</v>
      </c>
      <c r="R16" s="42">
        <f t="shared" si="5"/>
        <v>0</v>
      </c>
      <c r="S16" s="29"/>
      <c r="T16" s="30"/>
      <c r="U16" s="30"/>
      <c r="V16" s="30"/>
      <c r="W16" s="30"/>
      <c r="X16" s="30"/>
      <c r="Y16" s="30"/>
      <c r="Z16" s="30"/>
      <c r="AA16" s="30"/>
      <c r="AB16" s="30"/>
      <c r="AC16" s="30"/>
      <c r="AD16" s="30"/>
      <c r="AE16" s="30"/>
      <c r="AF16" s="30"/>
    </row>
    <row r="17" spans="1:32" x14ac:dyDescent="0.25">
      <c r="A17" s="35">
        <v>1</v>
      </c>
      <c r="B17" s="36">
        <v>4</v>
      </c>
      <c r="C17" s="33">
        <v>1</v>
      </c>
      <c r="D17" s="34">
        <v>2</v>
      </c>
      <c r="E17" s="74" t="s">
        <v>27</v>
      </c>
      <c r="F17" s="44">
        <f>SUM(G17:R17)</f>
        <v>0</v>
      </c>
      <c r="G17" s="45"/>
      <c r="H17" s="45"/>
      <c r="I17" s="45"/>
      <c r="J17" s="45"/>
      <c r="K17" s="45"/>
      <c r="L17" s="45"/>
      <c r="M17" s="45"/>
      <c r="N17" s="45"/>
      <c r="O17" s="45"/>
      <c r="P17" s="45"/>
      <c r="Q17" s="45"/>
      <c r="R17" s="45"/>
      <c r="S17" s="29"/>
      <c r="T17" s="30"/>
      <c r="U17" s="30"/>
      <c r="V17" s="30"/>
      <c r="W17" s="30"/>
      <c r="X17" s="30"/>
      <c r="Y17" s="30"/>
      <c r="Z17" s="30"/>
      <c r="AA17" s="30"/>
      <c r="AB17" s="30"/>
      <c r="AC17" s="30"/>
      <c r="AD17" s="30"/>
      <c r="AE17" s="30"/>
      <c r="AF17" s="30"/>
    </row>
    <row r="18" spans="1:32" x14ac:dyDescent="0.25">
      <c r="A18" s="35">
        <v>1</v>
      </c>
      <c r="B18" s="36">
        <v>4</v>
      </c>
      <c r="C18" s="33">
        <v>3</v>
      </c>
      <c r="D18" s="46"/>
      <c r="E18" s="47" t="s">
        <v>28</v>
      </c>
      <c r="F18" s="41">
        <f t="shared" ref="F18:R18" si="6">SUM(F19:F19)</f>
        <v>0</v>
      </c>
      <c r="G18" s="42">
        <f t="shared" si="6"/>
        <v>0</v>
      </c>
      <c r="H18" s="42">
        <f t="shared" si="6"/>
        <v>0</v>
      </c>
      <c r="I18" s="42">
        <f t="shared" si="6"/>
        <v>0</v>
      </c>
      <c r="J18" s="42">
        <f t="shared" si="6"/>
        <v>0</v>
      </c>
      <c r="K18" s="42">
        <f t="shared" si="6"/>
        <v>0</v>
      </c>
      <c r="L18" s="42">
        <f t="shared" si="6"/>
        <v>0</v>
      </c>
      <c r="M18" s="42">
        <f t="shared" si="6"/>
        <v>0</v>
      </c>
      <c r="N18" s="42">
        <f t="shared" si="6"/>
        <v>0</v>
      </c>
      <c r="O18" s="42">
        <f t="shared" si="6"/>
        <v>0</v>
      </c>
      <c r="P18" s="42">
        <f t="shared" si="6"/>
        <v>0</v>
      </c>
      <c r="Q18" s="42">
        <f t="shared" si="6"/>
        <v>0</v>
      </c>
      <c r="R18" s="42">
        <f t="shared" si="6"/>
        <v>0</v>
      </c>
      <c r="S18" s="29"/>
      <c r="T18" s="30"/>
      <c r="U18" s="30"/>
      <c r="V18" s="30"/>
      <c r="W18" s="30"/>
      <c r="X18" s="30"/>
      <c r="Y18" s="30"/>
      <c r="Z18" s="30"/>
      <c r="AA18" s="30"/>
      <c r="AB18" s="30"/>
      <c r="AC18" s="30"/>
      <c r="AD18" s="30"/>
      <c r="AE18" s="30"/>
      <c r="AF18" s="30"/>
    </row>
    <row r="19" spans="1:32" x14ac:dyDescent="0.25">
      <c r="A19" s="35">
        <v>1</v>
      </c>
      <c r="B19" s="36">
        <v>4</v>
      </c>
      <c r="C19" s="33">
        <v>3</v>
      </c>
      <c r="D19" s="34">
        <v>2</v>
      </c>
      <c r="E19" s="50" t="s">
        <v>28</v>
      </c>
      <c r="F19" s="44">
        <f>SUM(G19:R19)</f>
        <v>0</v>
      </c>
      <c r="G19" s="45"/>
      <c r="H19" s="45"/>
      <c r="I19" s="45"/>
      <c r="J19" s="45"/>
      <c r="K19" s="45"/>
      <c r="L19" s="45"/>
      <c r="M19" s="45"/>
      <c r="N19" s="45"/>
      <c r="O19" s="45"/>
      <c r="P19" s="45"/>
      <c r="Q19" s="45"/>
      <c r="R19" s="45"/>
      <c r="S19" s="29"/>
      <c r="T19" s="30"/>
      <c r="U19" s="30"/>
      <c r="V19" s="30"/>
      <c r="W19" s="30"/>
      <c r="X19" s="30"/>
      <c r="Y19" s="30"/>
      <c r="Z19" s="30"/>
      <c r="AA19" s="30"/>
      <c r="AB19" s="30"/>
      <c r="AC19" s="30"/>
      <c r="AD19" s="30"/>
      <c r="AE19" s="30"/>
      <c r="AF19" s="30"/>
    </row>
    <row r="20" spans="1:32" x14ac:dyDescent="0.25">
      <c r="A20" s="35">
        <v>1</v>
      </c>
      <c r="B20" s="36">
        <v>4</v>
      </c>
      <c r="C20" s="33">
        <v>4</v>
      </c>
      <c r="D20" s="46"/>
      <c r="E20" s="47" t="s">
        <v>29</v>
      </c>
      <c r="F20" s="41">
        <f>SUM(F21:F22)</f>
        <v>0</v>
      </c>
      <c r="G20" s="42">
        <f>G21+G22</f>
        <v>0</v>
      </c>
      <c r="H20" s="42">
        <f t="shared" ref="H20:R20" si="7">H21+H22</f>
        <v>0</v>
      </c>
      <c r="I20" s="42">
        <f t="shared" si="7"/>
        <v>0</v>
      </c>
      <c r="J20" s="42">
        <f t="shared" si="7"/>
        <v>0</v>
      </c>
      <c r="K20" s="42">
        <f t="shared" si="7"/>
        <v>0</v>
      </c>
      <c r="L20" s="42">
        <f t="shared" si="7"/>
        <v>0</v>
      </c>
      <c r="M20" s="42">
        <f t="shared" si="7"/>
        <v>0</v>
      </c>
      <c r="N20" s="48">
        <f t="shared" si="7"/>
        <v>0</v>
      </c>
      <c r="O20" s="42">
        <f t="shared" si="7"/>
        <v>0</v>
      </c>
      <c r="P20" s="42">
        <f t="shared" si="7"/>
        <v>0</v>
      </c>
      <c r="Q20" s="42">
        <f t="shared" si="7"/>
        <v>0</v>
      </c>
      <c r="R20" s="42">
        <f t="shared" si="7"/>
        <v>0</v>
      </c>
      <c r="S20" s="29"/>
      <c r="T20" s="30"/>
      <c r="U20" s="30"/>
      <c r="V20" s="30"/>
      <c r="W20" s="30"/>
      <c r="X20" s="30"/>
      <c r="Y20" s="30"/>
      <c r="Z20" s="30"/>
      <c r="AA20" s="30"/>
      <c r="AB20" s="30"/>
      <c r="AC20" s="30"/>
      <c r="AD20" s="30"/>
      <c r="AE20" s="30"/>
      <c r="AF20" s="30"/>
    </row>
    <row r="21" spans="1:32" ht="22.5" x14ac:dyDescent="0.25">
      <c r="A21" s="35">
        <v>1</v>
      </c>
      <c r="B21" s="36">
        <v>4</v>
      </c>
      <c r="C21" s="33">
        <v>4</v>
      </c>
      <c r="D21" s="34">
        <v>1</v>
      </c>
      <c r="E21" s="50" t="s">
        <v>30</v>
      </c>
      <c r="F21" s="44">
        <f>SUM(G21:R21)</f>
        <v>0</v>
      </c>
      <c r="G21" s="45"/>
      <c r="H21" s="45"/>
      <c r="I21" s="45"/>
      <c r="J21" s="45"/>
      <c r="K21" s="45"/>
      <c r="L21" s="45"/>
      <c r="M21" s="45"/>
      <c r="N21" s="45"/>
      <c r="O21" s="45"/>
      <c r="P21" s="45"/>
      <c r="Q21" s="45"/>
      <c r="R21" s="45"/>
      <c r="S21" s="29"/>
      <c r="T21" s="30"/>
      <c r="U21" s="30"/>
      <c r="V21" s="30"/>
      <c r="W21" s="30"/>
      <c r="X21" s="30"/>
      <c r="Y21" s="30"/>
      <c r="Z21" s="30"/>
      <c r="AA21" s="30"/>
      <c r="AB21" s="30"/>
      <c r="AC21" s="30"/>
      <c r="AD21" s="30"/>
      <c r="AE21" s="30"/>
      <c r="AF21" s="30"/>
    </row>
    <row r="22" spans="1:32" ht="22.5" x14ac:dyDescent="0.25">
      <c r="A22" s="35">
        <v>1</v>
      </c>
      <c r="B22" s="36">
        <v>4</v>
      </c>
      <c r="C22" s="33">
        <v>4</v>
      </c>
      <c r="D22" s="34">
        <v>2</v>
      </c>
      <c r="E22" s="50" t="s">
        <v>31</v>
      </c>
      <c r="F22" s="44">
        <f>SUM(G22:R22)</f>
        <v>0</v>
      </c>
      <c r="G22" s="45"/>
      <c r="H22" s="45"/>
      <c r="I22" s="45"/>
      <c r="J22" s="45"/>
      <c r="K22" s="45"/>
      <c r="L22" s="45"/>
      <c r="M22" s="45"/>
      <c r="N22" s="45"/>
      <c r="O22" s="45"/>
      <c r="P22" s="45"/>
      <c r="Q22" s="45"/>
      <c r="R22" s="45"/>
      <c r="S22" s="29"/>
      <c r="T22" s="30"/>
      <c r="U22" s="30"/>
      <c r="V22" s="30"/>
      <c r="W22" s="30"/>
      <c r="X22" s="30"/>
      <c r="Y22" s="30"/>
      <c r="Z22" s="30"/>
      <c r="AA22" s="30"/>
      <c r="AB22" s="30"/>
      <c r="AC22" s="30"/>
      <c r="AD22" s="30"/>
      <c r="AE22" s="30"/>
      <c r="AF22" s="30"/>
    </row>
    <row r="23" spans="1:32" ht="22.5" x14ac:dyDescent="0.25">
      <c r="A23" s="35">
        <v>1</v>
      </c>
      <c r="B23" s="36">
        <v>5</v>
      </c>
      <c r="C23" s="46">
        <v>4</v>
      </c>
      <c r="D23" s="46"/>
      <c r="E23" s="47" t="s">
        <v>32</v>
      </c>
      <c r="F23" s="41">
        <f>SUM(G23:R23)</f>
        <v>0</v>
      </c>
      <c r="G23" s="42">
        <f t="shared" ref="G23:R23" si="8">SUM(G24:G24)</f>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9"/>
      <c r="T23" s="30"/>
      <c r="U23" s="30"/>
      <c r="V23" s="30"/>
      <c r="W23" s="30"/>
      <c r="X23" s="30"/>
      <c r="Y23" s="30"/>
      <c r="Z23" s="30"/>
      <c r="AA23" s="30"/>
      <c r="AB23" s="30"/>
      <c r="AC23" s="30"/>
      <c r="AD23" s="30"/>
      <c r="AE23" s="30"/>
      <c r="AF23" s="30"/>
    </row>
    <row r="24" spans="1:32" ht="101.25" x14ac:dyDescent="0.25">
      <c r="A24" s="35">
        <v>1</v>
      </c>
      <c r="B24" s="36">
        <v>5</v>
      </c>
      <c r="C24" s="46">
        <v>4</v>
      </c>
      <c r="D24" s="34">
        <v>30</v>
      </c>
      <c r="E24" s="50" t="s">
        <v>33</v>
      </c>
      <c r="F24" s="51">
        <f>SUM(G24:R24)</f>
        <v>0</v>
      </c>
      <c r="G24" s="45"/>
      <c r="H24" s="45"/>
      <c r="I24" s="45"/>
      <c r="J24" s="45"/>
      <c r="K24" s="45"/>
      <c r="L24" s="45"/>
      <c r="M24" s="45"/>
      <c r="N24" s="45"/>
      <c r="O24" s="45"/>
      <c r="P24" s="45"/>
      <c r="Q24" s="45"/>
      <c r="R24" s="45"/>
      <c r="S24" s="29"/>
      <c r="T24" s="30"/>
      <c r="U24" s="30"/>
      <c r="V24" s="30"/>
      <c r="W24" s="30"/>
      <c r="X24" s="30"/>
      <c r="Y24" s="30"/>
      <c r="Z24" s="30"/>
      <c r="AA24" s="30"/>
      <c r="AB24" s="30"/>
      <c r="AC24" s="30"/>
      <c r="AD24" s="30"/>
      <c r="AE24" s="30"/>
      <c r="AF24" s="30"/>
    </row>
    <row r="25" spans="1:32" x14ac:dyDescent="0.25">
      <c r="A25" s="52">
        <v>2</v>
      </c>
      <c r="B25" s="53"/>
      <c r="C25" s="54"/>
      <c r="D25" s="55"/>
      <c r="E25" s="56" t="s">
        <v>34</v>
      </c>
      <c r="F25" s="28">
        <f>F26+F37+F40+F43+F47</f>
        <v>0</v>
      </c>
      <c r="G25" s="70">
        <f>G26+G37+G40+G43+G47</f>
        <v>0</v>
      </c>
      <c r="H25" s="70">
        <f t="shared" ref="H25:R25" si="9">H26+H37+H40+H43+H47</f>
        <v>0</v>
      </c>
      <c r="I25" s="70">
        <f t="shared" si="9"/>
        <v>0</v>
      </c>
      <c r="J25" s="70">
        <f t="shared" si="9"/>
        <v>0</v>
      </c>
      <c r="K25" s="70">
        <f t="shared" si="9"/>
        <v>0</v>
      </c>
      <c r="L25" s="70">
        <f t="shared" si="9"/>
        <v>0</v>
      </c>
      <c r="M25" s="70">
        <f t="shared" si="9"/>
        <v>0</v>
      </c>
      <c r="N25" s="70">
        <f t="shared" si="9"/>
        <v>0</v>
      </c>
      <c r="O25" s="70">
        <f t="shared" si="9"/>
        <v>0</v>
      </c>
      <c r="P25" s="70">
        <f t="shared" si="9"/>
        <v>0</v>
      </c>
      <c r="Q25" s="70">
        <f t="shared" si="9"/>
        <v>0</v>
      </c>
      <c r="R25" s="70">
        <f t="shared" si="9"/>
        <v>0</v>
      </c>
      <c r="S25" s="29"/>
      <c r="T25" s="30"/>
      <c r="U25" s="30"/>
      <c r="V25" s="30"/>
      <c r="W25" s="30"/>
      <c r="X25" s="30"/>
      <c r="Y25" s="30"/>
      <c r="Z25" s="30"/>
      <c r="AA25" s="30"/>
      <c r="AB25" s="30"/>
      <c r="AC25" s="30"/>
      <c r="AD25" s="30"/>
      <c r="AE25" s="30"/>
      <c r="AF25" s="30"/>
    </row>
    <row r="26" spans="1:32" x14ac:dyDescent="0.25">
      <c r="A26" s="35">
        <v>2</v>
      </c>
      <c r="B26" s="36">
        <v>1</v>
      </c>
      <c r="C26" s="36"/>
      <c r="D26" s="36"/>
      <c r="E26" s="37" t="s">
        <v>35</v>
      </c>
      <c r="F26" s="38">
        <f>F27+F29+F31+F33</f>
        <v>0</v>
      </c>
      <c r="G26" s="72">
        <f>G27+G29+G31+G33</f>
        <v>0</v>
      </c>
      <c r="H26" s="72">
        <f t="shared" ref="H26:R26" si="10">H27+H29+H31+H33</f>
        <v>0</v>
      </c>
      <c r="I26" s="72">
        <f t="shared" si="10"/>
        <v>0</v>
      </c>
      <c r="J26" s="72">
        <f t="shared" si="10"/>
        <v>0</v>
      </c>
      <c r="K26" s="72">
        <f t="shared" si="10"/>
        <v>0</v>
      </c>
      <c r="L26" s="72">
        <f t="shared" si="10"/>
        <v>0</v>
      </c>
      <c r="M26" s="72">
        <f t="shared" si="10"/>
        <v>0</v>
      </c>
      <c r="N26" s="72">
        <f t="shared" si="10"/>
        <v>0</v>
      </c>
      <c r="O26" s="72">
        <f t="shared" si="10"/>
        <v>0</v>
      </c>
      <c r="P26" s="72">
        <f t="shared" si="10"/>
        <v>0</v>
      </c>
      <c r="Q26" s="72">
        <f t="shared" si="10"/>
        <v>0</v>
      </c>
      <c r="R26" s="72">
        <f t="shared" si="10"/>
        <v>0</v>
      </c>
      <c r="S26" s="29"/>
      <c r="T26" s="30"/>
      <c r="U26" s="30"/>
      <c r="V26" s="30"/>
      <c r="W26" s="30"/>
      <c r="X26" s="30"/>
      <c r="Y26" s="30"/>
      <c r="Z26" s="30"/>
      <c r="AA26" s="30"/>
      <c r="AB26" s="30"/>
      <c r="AC26" s="30"/>
      <c r="AD26" s="30"/>
      <c r="AE26" s="30"/>
      <c r="AF26" s="30"/>
    </row>
    <row r="27" spans="1:32" ht="22.5" x14ac:dyDescent="0.25">
      <c r="A27" s="35">
        <v>2</v>
      </c>
      <c r="B27" s="36">
        <v>1</v>
      </c>
      <c r="C27" s="46">
        <v>1</v>
      </c>
      <c r="D27" s="46"/>
      <c r="E27" s="47" t="s">
        <v>36</v>
      </c>
      <c r="F27" s="41">
        <f>F28</f>
        <v>0</v>
      </c>
      <c r="G27" s="42">
        <f t="shared" ref="G27:R27" si="11">G28</f>
        <v>0</v>
      </c>
      <c r="H27" s="42">
        <f t="shared" si="11"/>
        <v>0</v>
      </c>
      <c r="I27" s="42">
        <f t="shared" si="11"/>
        <v>0</v>
      </c>
      <c r="J27" s="42">
        <f t="shared" si="11"/>
        <v>0</v>
      </c>
      <c r="K27" s="42">
        <f t="shared" si="11"/>
        <v>0</v>
      </c>
      <c r="L27" s="42">
        <f t="shared" si="11"/>
        <v>0</v>
      </c>
      <c r="M27" s="42">
        <f t="shared" si="11"/>
        <v>0</v>
      </c>
      <c r="N27" s="48">
        <f t="shared" si="11"/>
        <v>0</v>
      </c>
      <c r="O27" s="42">
        <f t="shared" si="11"/>
        <v>0</v>
      </c>
      <c r="P27" s="42">
        <f t="shared" si="11"/>
        <v>0</v>
      </c>
      <c r="Q27" s="42">
        <f t="shared" si="11"/>
        <v>0</v>
      </c>
      <c r="R27" s="42">
        <f t="shared" si="11"/>
        <v>0</v>
      </c>
      <c r="S27" s="29"/>
      <c r="T27" s="30"/>
      <c r="U27" s="30"/>
      <c r="V27" s="30"/>
      <c r="W27" s="30"/>
      <c r="X27" s="30"/>
      <c r="Y27" s="30"/>
      <c r="Z27" s="30"/>
      <c r="AA27" s="30"/>
      <c r="AB27" s="30"/>
      <c r="AC27" s="30"/>
      <c r="AD27" s="30"/>
      <c r="AE27" s="30"/>
      <c r="AF27" s="30"/>
    </row>
    <row r="28" spans="1:32" ht="22.5" x14ac:dyDescent="0.25">
      <c r="A28" s="35">
        <v>2</v>
      </c>
      <c r="B28" s="36">
        <v>1</v>
      </c>
      <c r="C28" s="46">
        <v>1</v>
      </c>
      <c r="D28" s="34">
        <v>2</v>
      </c>
      <c r="E28" s="50" t="s">
        <v>37</v>
      </c>
      <c r="F28" s="44">
        <f>SUM(G28:R28)</f>
        <v>0</v>
      </c>
      <c r="G28" s="45"/>
      <c r="H28" s="45"/>
      <c r="I28" s="45"/>
      <c r="J28" s="45"/>
      <c r="K28" s="45"/>
      <c r="L28" s="45"/>
      <c r="M28" s="45"/>
      <c r="N28" s="45"/>
      <c r="O28" s="45"/>
      <c r="P28" s="45"/>
      <c r="Q28" s="45"/>
      <c r="R28" s="45"/>
      <c r="S28" s="29"/>
      <c r="T28" s="30"/>
      <c r="U28" s="30"/>
      <c r="V28" s="30"/>
      <c r="W28" s="30"/>
      <c r="X28" s="30"/>
      <c r="Y28" s="30"/>
      <c r="Z28" s="30"/>
      <c r="AA28" s="30"/>
      <c r="AB28" s="30"/>
      <c r="AC28" s="30"/>
      <c r="AD28" s="30"/>
      <c r="AE28" s="30"/>
      <c r="AF28" s="30"/>
    </row>
    <row r="29" spans="1:32" ht="22.5" x14ac:dyDescent="0.25">
      <c r="A29" s="35">
        <v>2</v>
      </c>
      <c r="B29" s="36">
        <v>1</v>
      </c>
      <c r="C29" s="46">
        <v>4</v>
      </c>
      <c r="D29" s="46"/>
      <c r="E29" s="47" t="s">
        <v>38</v>
      </c>
      <c r="F29" s="41">
        <f>F30</f>
        <v>0</v>
      </c>
      <c r="G29" s="42">
        <f t="shared" ref="G29:R29" si="12">G30</f>
        <v>0</v>
      </c>
      <c r="H29" s="42">
        <f t="shared" si="12"/>
        <v>0</v>
      </c>
      <c r="I29" s="42">
        <f t="shared" si="12"/>
        <v>0</v>
      </c>
      <c r="J29" s="42">
        <f t="shared" si="12"/>
        <v>0</v>
      </c>
      <c r="K29" s="42">
        <f t="shared" si="12"/>
        <v>0</v>
      </c>
      <c r="L29" s="42">
        <f t="shared" si="12"/>
        <v>0</v>
      </c>
      <c r="M29" s="42">
        <f t="shared" si="12"/>
        <v>0</v>
      </c>
      <c r="N29" s="48">
        <f t="shared" si="12"/>
        <v>0</v>
      </c>
      <c r="O29" s="42">
        <f t="shared" si="12"/>
        <v>0</v>
      </c>
      <c r="P29" s="42">
        <f t="shared" si="12"/>
        <v>0</v>
      </c>
      <c r="Q29" s="42">
        <f t="shared" si="12"/>
        <v>0</v>
      </c>
      <c r="R29" s="42">
        <f t="shared" si="12"/>
        <v>0</v>
      </c>
      <c r="S29" s="29"/>
      <c r="T29" s="30"/>
      <c r="U29" s="30"/>
      <c r="V29" s="30"/>
      <c r="W29" s="30"/>
      <c r="X29" s="30"/>
      <c r="Y29" s="30"/>
      <c r="Z29" s="30"/>
      <c r="AA29" s="30"/>
      <c r="AB29" s="30"/>
      <c r="AC29" s="30"/>
      <c r="AD29" s="30"/>
      <c r="AE29" s="30"/>
      <c r="AF29" s="30"/>
    </row>
    <row r="30" spans="1:32" ht="22.5" x14ac:dyDescent="0.25">
      <c r="A30" s="35">
        <v>2</v>
      </c>
      <c r="B30" s="36">
        <v>1</v>
      </c>
      <c r="C30" s="46">
        <v>4</v>
      </c>
      <c r="D30" s="34">
        <v>2</v>
      </c>
      <c r="E30" s="50" t="s">
        <v>39</v>
      </c>
      <c r="F30" s="44">
        <f>SUM(G30:R30)</f>
        <v>0</v>
      </c>
      <c r="G30" s="45"/>
      <c r="H30" s="45"/>
      <c r="I30" s="45"/>
      <c r="J30" s="45"/>
      <c r="K30" s="45"/>
      <c r="L30" s="45"/>
      <c r="M30" s="45"/>
      <c r="N30" s="45"/>
      <c r="O30" s="45"/>
      <c r="P30" s="45"/>
      <c r="Q30" s="45"/>
      <c r="R30" s="45"/>
      <c r="S30" s="29"/>
      <c r="T30" s="30"/>
      <c r="U30" s="30"/>
      <c r="V30" s="30"/>
      <c r="W30" s="30"/>
      <c r="X30" s="30"/>
      <c r="Y30" s="30"/>
      <c r="Z30" s="30"/>
      <c r="AA30" s="30"/>
      <c r="AB30" s="30"/>
      <c r="AC30" s="30"/>
      <c r="AD30" s="30"/>
      <c r="AE30" s="30"/>
      <c r="AF30" s="30"/>
    </row>
    <row r="31" spans="1:32" ht="22.5" x14ac:dyDescent="0.25">
      <c r="A31" s="35">
        <v>2</v>
      </c>
      <c r="B31" s="36">
        <v>1</v>
      </c>
      <c r="C31" s="46">
        <v>5</v>
      </c>
      <c r="D31" s="46"/>
      <c r="E31" s="47" t="s">
        <v>40</v>
      </c>
      <c r="F31" s="41">
        <f>F32</f>
        <v>0</v>
      </c>
      <c r="G31" s="42">
        <f t="shared" ref="G31:R31" si="13">G32</f>
        <v>0</v>
      </c>
      <c r="H31" s="42">
        <f t="shared" si="13"/>
        <v>0</v>
      </c>
      <c r="I31" s="42">
        <f t="shared" si="13"/>
        <v>0</v>
      </c>
      <c r="J31" s="42">
        <f t="shared" si="13"/>
        <v>0</v>
      </c>
      <c r="K31" s="42">
        <f t="shared" si="13"/>
        <v>0</v>
      </c>
      <c r="L31" s="42">
        <f t="shared" si="13"/>
        <v>0</v>
      </c>
      <c r="M31" s="42">
        <f t="shared" si="13"/>
        <v>0</v>
      </c>
      <c r="N31" s="42">
        <f t="shared" si="13"/>
        <v>0</v>
      </c>
      <c r="O31" s="42">
        <f t="shared" si="13"/>
        <v>0</v>
      </c>
      <c r="P31" s="42">
        <f t="shared" si="13"/>
        <v>0</v>
      </c>
      <c r="Q31" s="42">
        <f t="shared" si="13"/>
        <v>0</v>
      </c>
      <c r="R31" s="42">
        <f t="shared" si="13"/>
        <v>0</v>
      </c>
      <c r="S31" s="29"/>
      <c r="T31" s="30"/>
      <c r="U31" s="30"/>
      <c r="V31" s="30"/>
      <c r="W31" s="30"/>
      <c r="X31" s="30"/>
      <c r="Y31" s="30"/>
      <c r="Z31" s="30"/>
      <c r="AA31" s="30"/>
      <c r="AB31" s="30"/>
      <c r="AC31" s="30"/>
      <c r="AD31" s="30"/>
      <c r="AE31" s="30"/>
      <c r="AF31" s="30"/>
    </row>
    <row r="32" spans="1:32" ht="33.75" x14ac:dyDescent="0.25">
      <c r="A32" s="35">
        <v>2</v>
      </c>
      <c r="B32" s="36">
        <v>1</v>
      </c>
      <c r="C32" s="46">
        <v>5</v>
      </c>
      <c r="D32" s="34">
        <v>10</v>
      </c>
      <c r="E32" s="50" t="s">
        <v>41</v>
      </c>
      <c r="F32" s="44">
        <f>SUM(G32:R32)</f>
        <v>0</v>
      </c>
      <c r="G32" s="45"/>
      <c r="H32" s="45"/>
      <c r="I32" s="45"/>
      <c r="J32" s="45"/>
      <c r="K32" s="45"/>
      <c r="L32" s="45"/>
      <c r="M32" s="45"/>
      <c r="N32" s="45"/>
      <c r="O32" s="45"/>
      <c r="P32" s="45"/>
      <c r="Q32" s="45"/>
      <c r="R32" s="45"/>
      <c r="S32" s="29"/>
      <c r="T32" s="30"/>
      <c r="U32" s="30"/>
      <c r="V32" s="30"/>
      <c r="W32" s="30"/>
      <c r="X32" s="30"/>
      <c r="Y32" s="30"/>
      <c r="Z32" s="30"/>
      <c r="AA32" s="30"/>
      <c r="AB32" s="30"/>
      <c r="AC32" s="30"/>
      <c r="AD32" s="30"/>
      <c r="AE32" s="30"/>
      <c r="AF32" s="30"/>
    </row>
    <row r="33" spans="1:32" ht="22.5" x14ac:dyDescent="0.25">
      <c r="A33" s="35">
        <v>2</v>
      </c>
      <c r="B33" s="36">
        <v>1</v>
      </c>
      <c r="C33" s="46">
        <v>7</v>
      </c>
      <c r="D33" s="46"/>
      <c r="E33" s="47" t="s">
        <v>42</v>
      </c>
      <c r="F33" s="41">
        <f t="shared" ref="F33:R33" si="14">SUM(F34:F36)</f>
        <v>0</v>
      </c>
      <c r="G33" s="42">
        <f t="shared" si="14"/>
        <v>0</v>
      </c>
      <c r="H33" s="42">
        <f t="shared" si="14"/>
        <v>0</v>
      </c>
      <c r="I33" s="42">
        <f t="shared" si="14"/>
        <v>0</v>
      </c>
      <c r="J33" s="42">
        <f t="shared" si="14"/>
        <v>0</v>
      </c>
      <c r="K33" s="42">
        <f t="shared" si="14"/>
        <v>0</v>
      </c>
      <c r="L33" s="42">
        <f t="shared" si="14"/>
        <v>0</v>
      </c>
      <c r="M33" s="42">
        <f t="shared" si="14"/>
        <v>0</v>
      </c>
      <c r="N33" s="48">
        <f t="shared" si="14"/>
        <v>0</v>
      </c>
      <c r="O33" s="42">
        <f t="shared" si="14"/>
        <v>0</v>
      </c>
      <c r="P33" s="42">
        <f t="shared" si="14"/>
        <v>0</v>
      </c>
      <c r="Q33" s="42">
        <f t="shared" si="14"/>
        <v>0</v>
      </c>
      <c r="R33" s="42">
        <f t="shared" si="14"/>
        <v>0</v>
      </c>
      <c r="S33" s="29"/>
      <c r="T33" s="30"/>
      <c r="U33" s="30"/>
      <c r="V33" s="30"/>
      <c r="W33" s="30"/>
      <c r="X33" s="30"/>
      <c r="Y33" s="30"/>
      <c r="Z33" s="30"/>
      <c r="AA33" s="30"/>
      <c r="AB33" s="30"/>
      <c r="AC33" s="30"/>
      <c r="AD33" s="30"/>
      <c r="AE33" s="30"/>
      <c r="AF33" s="30"/>
    </row>
    <row r="34" spans="1:32" ht="33.75" x14ac:dyDescent="0.25">
      <c r="A34" s="35">
        <v>2</v>
      </c>
      <c r="B34" s="36">
        <v>1</v>
      </c>
      <c r="C34" s="46">
        <v>7</v>
      </c>
      <c r="D34" s="34">
        <v>6</v>
      </c>
      <c r="E34" s="50" t="s">
        <v>43</v>
      </c>
      <c r="F34" s="44">
        <f>SUM(G34:R34)</f>
        <v>0</v>
      </c>
      <c r="G34" s="45"/>
      <c r="H34" s="45"/>
      <c r="I34" s="45"/>
      <c r="J34" s="45"/>
      <c r="K34" s="45"/>
      <c r="L34" s="45"/>
      <c r="M34" s="45"/>
      <c r="N34" s="45"/>
      <c r="O34" s="45"/>
      <c r="P34" s="45"/>
      <c r="Q34" s="45"/>
      <c r="R34" s="45"/>
      <c r="S34" s="29"/>
      <c r="T34" s="30"/>
      <c r="U34" s="30"/>
      <c r="V34" s="30"/>
      <c r="W34" s="30"/>
      <c r="X34" s="30"/>
      <c r="Y34" s="30"/>
      <c r="Z34" s="30"/>
      <c r="AA34" s="30"/>
      <c r="AB34" s="30"/>
      <c r="AC34" s="30"/>
      <c r="AD34" s="30"/>
      <c r="AE34" s="30"/>
      <c r="AF34" s="30"/>
    </row>
    <row r="35" spans="1:32" ht="33.75" x14ac:dyDescent="0.25">
      <c r="A35" s="35">
        <v>2</v>
      </c>
      <c r="B35" s="36">
        <v>1</v>
      </c>
      <c r="C35" s="46">
        <v>7</v>
      </c>
      <c r="D35" s="34">
        <v>13</v>
      </c>
      <c r="E35" s="50" t="s">
        <v>44</v>
      </c>
      <c r="F35" s="44">
        <f>SUM(G35:R35)</f>
        <v>0</v>
      </c>
      <c r="G35" s="45"/>
      <c r="H35" s="45"/>
      <c r="I35" s="45"/>
      <c r="J35" s="45"/>
      <c r="K35" s="45"/>
      <c r="L35" s="45"/>
      <c r="M35" s="45"/>
      <c r="N35" s="45"/>
      <c r="O35" s="45"/>
      <c r="P35" s="45"/>
      <c r="Q35" s="45"/>
      <c r="R35" s="45"/>
      <c r="S35" s="29"/>
      <c r="T35" s="30"/>
      <c r="U35" s="30"/>
      <c r="V35" s="30"/>
      <c r="W35" s="30"/>
      <c r="X35" s="30"/>
      <c r="Y35" s="30"/>
      <c r="Z35" s="30"/>
      <c r="AA35" s="30"/>
      <c r="AB35" s="30"/>
      <c r="AC35" s="30"/>
      <c r="AD35" s="30"/>
      <c r="AE35" s="30"/>
      <c r="AF35" s="30"/>
    </row>
    <row r="36" spans="1:32" ht="45" x14ac:dyDescent="0.25">
      <c r="A36" s="35">
        <v>2</v>
      </c>
      <c r="B36" s="36">
        <v>1</v>
      </c>
      <c r="C36" s="46">
        <v>7</v>
      </c>
      <c r="D36" s="34">
        <v>18</v>
      </c>
      <c r="E36" s="50" t="s">
        <v>45</v>
      </c>
      <c r="F36" s="44">
        <f>SUM(G36:R36)</f>
        <v>0</v>
      </c>
      <c r="G36" s="45"/>
      <c r="H36" s="45"/>
      <c r="I36" s="45"/>
      <c r="J36" s="45"/>
      <c r="K36" s="45"/>
      <c r="L36" s="45"/>
      <c r="M36" s="45"/>
      <c r="N36" s="45"/>
      <c r="O36" s="45"/>
      <c r="P36" s="45"/>
      <c r="Q36" s="45"/>
      <c r="R36" s="45"/>
      <c r="S36" s="29"/>
      <c r="T36" s="30"/>
      <c r="U36" s="30"/>
      <c r="V36" s="30"/>
      <c r="W36" s="30"/>
      <c r="X36" s="30"/>
      <c r="Y36" s="30"/>
      <c r="Z36" s="30"/>
      <c r="AA36" s="30"/>
      <c r="AB36" s="30"/>
      <c r="AC36" s="30"/>
      <c r="AD36" s="30"/>
      <c r="AE36" s="30"/>
      <c r="AF36" s="30"/>
    </row>
    <row r="37" spans="1:32" ht="33.75" x14ac:dyDescent="0.25">
      <c r="A37" s="35">
        <v>2</v>
      </c>
      <c r="B37" s="36">
        <v>2</v>
      </c>
      <c r="C37" s="36"/>
      <c r="D37" s="36"/>
      <c r="E37" s="37" t="s">
        <v>46</v>
      </c>
      <c r="F37" s="38">
        <f>F38</f>
        <v>0</v>
      </c>
      <c r="G37" s="72">
        <f t="shared" ref="G37:R38" si="15">G38</f>
        <v>0</v>
      </c>
      <c r="H37" s="72">
        <f t="shared" si="15"/>
        <v>0</v>
      </c>
      <c r="I37" s="72">
        <f t="shared" si="15"/>
        <v>0</v>
      </c>
      <c r="J37" s="72">
        <f t="shared" si="15"/>
        <v>0</v>
      </c>
      <c r="K37" s="72">
        <f t="shared" si="15"/>
        <v>0</v>
      </c>
      <c r="L37" s="72">
        <f t="shared" si="15"/>
        <v>0</v>
      </c>
      <c r="M37" s="72">
        <f t="shared" si="15"/>
        <v>0</v>
      </c>
      <c r="N37" s="73">
        <f t="shared" si="15"/>
        <v>0</v>
      </c>
      <c r="O37" s="72">
        <f t="shared" si="15"/>
        <v>0</v>
      </c>
      <c r="P37" s="72">
        <f t="shared" si="15"/>
        <v>0</v>
      </c>
      <c r="Q37" s="72">
        <f t="shared" si="15"/>
        <v>0</v>
      </c>
      <c r="R37" s="72">
        <f t="shared" si="15"/>
        <v>0</v>
      </c>
      <c r="S37" s="29"/>
      <c r="T37" s="30"/>
      <c r="U37" s="30"/>
      <c r="V37" s="30"/>
      <c r="W37" s="30"/>
      <c r="X37" s="30"/>
      <c r="Y37" s="30"/>
      <c r="Z37" s="30"/>
      <c r="AA37" s="30"/>
      <c r="AB37" s="30"/>
      <c r="AC37" s="30"/>
      <c r="AD37" s="30"/>
      <c r="AE37" s="30"/>
      <c r="AF37" s="30"/>
    </row>
    <row r="38" spans="1:32" ht="33.75" x14ac:dyDescent="0.25">
      <c r="A38" s="35">
        <v>2</v>
      </c>
      <c r="B38" s="36">
        <v>2</v>
      </c>
      <c r="C38" s="46">
        <v>1</v>
      </c>
      <c r="D38" s="46"/>
      <c r="E38" s="47" t="s">
        <v>46</v>
      </c>
      <c r="F38" s="41">
        <f>F39</f>
        <v>0</v>
      </c>
      <c r="G38" s="42">
        <f t="shared" si="15"/>
        <v>0</v>
      </c>
      <c r="H38" s="42">
        <f t="shared" si="15"/>
        <v>0</v>
      </c>
      <c r="I38" s="42">
        <f t="shared" si="15"/>
        <v>0</v>
      </c>
      <c r="J38" s="42">
        <f t="shared" si="15"/>
        <v>0</v>
      </c>
      <c r="K38" s="42">
        <f t="shared" si="15"/>
        <v>0</v>
      </c>
      <c r="L38" s="42">
        <f t="shared" si="15"/>
        <v>0</v>
      </c>
      <c r="M38" s="42">
        <f t="shared" si="15"/>
        <v>0</v>
      </c>
      <c r="N38" s="48">
        <f t="shared" si="15"/>
        <v>0</v>
      </c>
      <c r="O38" s="42">
        <f t="shared" si="15"/>
        <v>0</v>
      </c>
      <c r="P38" s="42">
        <f t="shared" si="15"/>
        <v>0</v>
      </c>
      <c r="Q38" s="42">
        <f t="shared" si="15"/>
        <v>0</v>
      </c>
      <c r="R38" s="42">
        <f t="shared" si="15"/>
        <v>0</v>
      </c>
      <c r="S38" s="29"/>
      <c r="T38" s="30"/>
      <c r="U38" s="30"/>
      <c r="V38" s="30"/>
      <c r="W38" s="30"/>
      <c r="X38" s="30"/>
      <c r="Y38" s="30"/>
      <c r="Z38" s="30"/>
      <c r="AA38" s="30"/>
      <c r="AB38" s="30"/>
      <c r="AC38" s="30"/>
      <c r="AD38" s="30"/>
      <c r="AE38" s="30"/>
      <c r="AF38" s="30"/>
    </row>
    <row r="39" spans="1:32" ht="33.75" x14ac:dyDescent="0.25">
      <c r="A39" s="35">
        <v>2</v>
      </c>
      <c r="B39" s="36">
        <v>2</v>
      </c>
      <c r="C39" s="46">
        <v>1</v>
      </c>
      <c r="D39" s="34">
        <v>2</v>
      </c>
      <c r="E39" s="50" t="s">
        <v>47</v>
      </c>
      <c r="F39" s="44">
        <f>G39+H39+I39+J39+K39+L39+M39+N39+O39+P39+Q39+R39</f>
        <v>0</v>
      </c>
      <c r="G39" s="45"/>
      <c r="H39" s="45"/>
      <c r="I39" s="45"/>
      <c r="J39" s="45"/>
      <c r="K39" s="45"/>
      <c r="L39" s="45"/>
      <c r="M39" s="45"/>
      <c r="N39" s="45"/>
      <c r="O39" s="45"/>
      <c r="P39" s="45"/>
      <c r="Q39" s="45"/>
      <c r="R39" s="45"/>
      <c r="S39" s="29"/>
      <c r="T39" s="30"/>
      <c r="U39" s="30"/>
      <c r="V39" s="30"/>
      <c r="W39" s="30"/>
      <c r="X39" s="30"/>
      <c r="Y39" s="30"/>
      <c r="Z39" s="30"/>
      <c r="AA39" s="30"/>
      <c r="AB39" s="30"/>
      <c r="AC39" s="30"/>
      <c r="AD39" s="30"/>
      <c r="AE39" s="30"/>
      <c r="AF39" s="30"/>
    </row>
    <row r="40" spans="1:32" ht="45" x14ac:dyDescent="0.25">
      <c r="A40" s="35">
        <v>2</v>
      </c>
      <c r="B40" s="36">
        <v>3</v>
      </c>
      <c r="C40" s="36"/>
      <c r="D40" s="36"/>
      <c r="E40" s="37" t="s">
        <v>48</v>
      </c>
      <c r="F40" s="38">
        <f>F41</f>
        <v>0</v>
      </c>
      <c r="G40" s="72">
        <f t="shared" ref="G40:R41" si="16">G41</f>
        <v>0</v>
      </c>
      <c r="H40" s="72">
        <f t="shared" si="16"/>
        <v>0</v>
      </c>
      <c r="I40" s="72">
        <f t="shared" si="16"/>
        <v>0</v>
      </c>
      <c r="J40" s="72">
        <f t="shared" si="16"/>
        <v>0</v>
      </c>
      <c r="K40" s="72">
        <f t="shared" si="16"/>
        <v>0</v>
      </c>
      <c r="L40" s="72">
        <f t="shared" si="16"/>
        <v>0</v>
      </c>
      <c r="M40" s="72">
        <f t="shared" si="16"/>
        <v>0</v>
      </c>
      <c r="N40" s="73">
        <f t="shared" si="16"/>
        <v>0</v>
      </c>
      <c r="O40" s="72">
        <f t="shared" si="16"/>
        <v>0</v>
      </c>
      <c r="P40" s="72">
        <f t="shared" si="16"/>
        <v>0</v>
      </c>
      <c r="Q40" s="72">
        <f t="shared" si="16"/>
        <v>0</v>
      </c>
      <c r="R40" s="72">
        <f t="shared" si="16"/>
        <v>0</v>
      </c>
      <c r="S40" s="29"/>
      <c r="T40" s="30"/>
      <c r="U40" s="30"/>
      <c r="V40" s="30"/>
      <c r="W40" s="30"/>
      <c r="X40" s="30"/>
      <c r="Y40" s="30"/>
      <c r="Z40" s="30"/>
      <c r="AA40" s="30"/>
      <c r="AB40" s="30"/>
      <c r="AC40" s="30"/>
      <c r="AD40" s="30"/>
      <c r="AE40" s="30"/>
      <c r="AF40" s="30"/>
    </row>
    <row r="41" spans="1:32" ht="45" x14ac:dyDescent="0.25">
      <c r="A41" s="35">
        <v>2</v>
      </c>
      <c r="B41" s="36">
        <v>3</v>
      </c>
      <c r="C41" s="46">
        <v>1</v>
      </c>
      <c r="D41" s="46" t="s">
        <v>49</v>
      </c>
      <c r="E41" s="47" t="s">
        <v>48</v>
      </c>
      <c r="F41" s="41">
        <f>F42</f>
        <v>0</v>
      </c>
      <c r="G41" s="42">
        <f t="shared" si="16"/>
        <v>0</v>
      </c>
      <c r="H41" s="42">
        <f t="shared" si="16"/>
        <v>0</v>
      </c>
      <c r="I41" s="42">
        <f t="shared" si="16"/>
        <v>0</v>
      </c>
      <c r="J41" s="42">
        <f t="shared" si="16"/>
        <v>0</v>
      </c>
      <c r="K41" s="42">
        <f t="shared" si="16"/>
        <v>0</v>
      </c>
      <c r="L41" s="42">
        <f t="shared" si="16"/>
        <v>0</v>
      </c>
      <c r="M41" s="42">
        <f t="shared" si="16"/>
        <v>0</v>
      </c>
      <c r="N41" s="48">
        <f t="shared" si="16"/>
        <v>0</v>
      </c>
      <c r="O41" s="42">
        <f t="shared" si="16"/>
        <v>0</v>
      </c>
      <c r="P41" s="42">
        <f t="shared" si="16"/>
        <v>0</v>
      </c>
      <c r="Q41" s="42">
        <f t="shared" si="16"/>
        <v>0</v>
      </c>
      <c r="R41" s="42">
        <f t="shared" si="16"/>
        <v>0</v>
      </c>
      <c r="S41" s="29"/>
      <c r="T41" s="30"/>
      <c r="U41" s="30"/>
      <c r="V41" s="30"/>
      <c r="W41" s="30"/>
      <c r="X41" s="30"/>
      <c r="Y41" s="30"/>
      <c r="Z41" s="30"/>
      <c r="AA41" s="30"/>
      <c r="AB41" s="30"/>
      <c r="AC41" s="30"/>
      <c r="AD41" s="30"/>
      <c r="AE41" s="30"/>
      <c r="AF41" s="30"/>
    </row>
    <row r="42" spans="1:32" ht="45" x14ac:dyDescent="0.25">
      <c r="A42" s="35">
        <v>2</v>
      </c>
      <c r="B42" s="36">
        <v>3</v>
      </c>
      <c r="C42" s="46">
        <v>1</v>
      </c>
      <c r="D42" s="34">
        <v>2</v>
      </c>
      <c r="E42" s="50" t="s">
        <v>50</v>
      </c>
      <c r="F42" s="44">
        <f>SUM(G42:R42)</f>
        <v>0</v>
      </c>
      <c r="G42" s="45"/>
      <c r="H42" s="45"/>
      <c r="I42" s="45"/>
      <c r="J42" s="45"/>
      <c r="K42" s="45"/>
      <c r="L42" s="45"/>
      <c r="M42" s="45"/>
      <c r="N42" s="45"/>
      <c r="O42" s="45"/>
      <c r="P42" s="45"/>
      <c r="Q42" s="45"/>
      <c r="R42" s="45"/>
      <c r="S42" s="29"/>
      <c r="T42" s="30"/>
      <c r="U42" s="30"/>
      <c r="V42" s="30"/>
      <c r="W42" s="30"/>
      <c r="X42" s="30"/>
      <c r="Y42" s="30"/>
      <c r="Z42" s="30"/>
      <c r="AA42" s="30"/>
      <c r="AB42" s="30"/>
      <c r="AC42" s="30"/>
      <c r="AD42" s="30"/>
      <c r="AE42" s="30"/>
      <c r="AF42" s="30"/>
    </row>
    <row r="43" spans="1:32" ht="67.5" x14ac:dyDescent="0.25">
      <c r="A43" s="35">
        <v>2</v>
      </c>
      <c r="B43" s="36">
        <v>4</v>
      </c>
      <c r="C43" s="36"/>
      <c r="D43" s="36"/>
      <c r="E43" s="37" t="s">
        <v>51</v>
      </c>
      <c r="F43" s="38">
        <f>F44</f>
        <v>0</v>
      </c>
      <c r="G43" s="72">
        <f t="shared" ref="G43:R43" si="17">G44</f>
        <v>0</v>
      </c>
      <c r="H43" s="72">
        <f t="shared" si="17"/>
        <v>0</v>
      </c>
      <c r="I43" s="72">
        <f t="shared" si="17"/>
        <v>0</v>
      </c>
      <c r="J43" s="72">
        <f t="shared" si="17"/>
        <v>0</v>
      </c>
      <c r="K43" s="72">
        <f t="shared" si="17"/>
        <v>0</v>
      </c>
      <c r="L43" s="72">
        <f t="shared" si="17"/>
        <v>0</v>
      </c>
      <c r="M43" s="72">
        <f t="shared" si="17"/>
        <v>0</v>
      </c>
      <c r="N43" s="73">
        <f t="shared" si="17"/>
        <v>0</v>
      </c>
      <c r="O43" s="72">
        <f t="shared" si="17"/>
        <v>0</v>
      </c>
      <c r="P43" s="72">
        <f t="shared" si="17"/>
        <v>0</v>
      </c>
      <c r="Q43" s="72">
        <f t="shared" si="17"/>
        <v>0</v>
      </c>
      <c r="R43" s="72">
        <f t="shared" si="17"/>
        <v>0</v>
      </c>
      <c r="S43" s="29"/>
      <c r="T43" s="30"/>
      <c r="U43" s="30"/>
      <c r="V43" s="30"/>
      <c r="W43" s="30"/>
      <c r="X43" s="30"/>
      <c r="Y43" s="30"/>
      <c r="Z43" s="30"/>
      <c r="AA43" s="30"/>
      <c r="AB43" s="30"/>
      <c r="AC43" s="30"/>
      <c r="AD43" s="30"/>
      <c r="AE43" s="30"/>
      <c r="AF43" s="30"/>
    </row>
    <row r="44" spans="1:32" ht="78.75" x14ac:dyDescent="0.25">
      <c r="A44" s="35">
        <v>2</v>
      </c>
      <c r="B44" s="36">
        <v>4</v>
      </c>
      <c r="C44" s="46">
        <v>1</v>
      </c>
      <c r="D44" s="46"/>
      <c r="E44" s="47" t="s">
        <v>52</v>
      </c>
      <c r="F44" s="41">
        <f t="shared" ref="F44:R44" si="18">SUM(F45:F46)</f>
        <v>0</v>
      </c>
      <c r="G44" s="42">
        <f t="shared" si="18"/>
        <v>0</v>
      </c>
      <c r="H44" s="42">
        <f t="shared" si="18"/>
        <v>0</v>
      </c>
      <c r="I44" s="42">
        <f t="shared" si="18"/>
        <v>0</v>
      </c>
      <c r="J44" s="42">
        <f t="shared" si="18"/>
        <v>0</v>
      </c>
      <c r="K44" s="42">
        <f t="shared" si="18"/>
        <v>0</v>
      </c>
      <c r="L44" s="42">
        <f t="shared" si="18"/>
        <v>0</v>
      </c>
      <c r="M44" s="42">
        <f t="shared" si="18"/>
        <v>0</v>
      </c>
      <c r="N44" s="42">
        <f t="shared" si="18"/>
        <v>0</v>
      </c>
      <c r="O44" s="42">
        <f t="shared" si="18"/>
        <v>0</v>
      </c>
      <c r="P44" s="42">
        <f t="shared" si="18"/>
        <v>0</v>
      </c>
      <c r="Q44" s="42">
        <f t="shared" si="18"/>
        <v>0</v>
      </c>
      <c r="R44" s="42">
        <f t="shared" si="18"/>
        <v>0</v>
      </c>
      <c r="S44" s="29"/>
      <c r="T44" s="30"/>
      <c r="U44" s="30"/>
      <c r="V44" s="30"/>
      <c r="W44" s="30"/>
      <c r="X44" s="30"/>
      <c r="Y44" s="30"/>
      <c r="Z44" s="30"/>
      <c r="AA44" s="30"/>
      <c r="AB44" s="30"/>
      <c r="AC44" s="30"/>
      <c r="AD44" s="30"/>
      <c r="AE44" s="30"/>
      <c r="AF44" s="30"/>
    </row>
    <row r="45" spans="1:32" ht="33.75" x14ac:dyDescent="0.25">
      <c r="A45" s="35">
        <v>2</v>
      </c>
      <c r="B45" s="36">
        <v>4</v>
      </c>
      <c r="C45" s="46">
        <v>1</v>
      </c>
      <c r="D45" s="34">
        <v>14</v>
      </c>
      <c r="E45" s="50" t="s">
        <v>53</v>
      </c>
      <c r="F45" s="44">
        <f>SUM(G45:R45)</f>
        <v>0</v>
      </c>
      <c r="G45" s="45"/>
      <c r="H45" s="45"/>
      <c r="I45" s="45"/>
      <c r="J45" s="45"/>
      <c r="K45" s="45"/>
      <c r="L45" s="45"/>
      <c r="M45" s="45"/>
      <c r="N45" s="45"/>
      <c r="O45" s="45"/>
      <c r="P45" s="45"/>
      <c r="Q45" s="45"/>
      <c r="R45" s="45"/>
      <c r="S45" s="29"/>
      <c r="T45" s="30"/>
      <c r="U45" s="30"/>
      <c r="V45" s="30"/>
      <c r="W45" s="30"/>
      <c r="X45" s="30"/>
      <c r="Y45" s="30"/>
      <c r="Z45" s="30"/>
      <c r="AA45" s="30"/>
      <c r="AB45" s="30"/>
      <c r="AC45" s="30"/>
      <c r="AD45" s="30"/>
      <c r="AE45" s="30"/>
      <c r="AF45" s="30"/>
    </row>
    <row r="46" spans="1:32" ht="45" x14ac:dyDescent="0.25">
      <c r="A46" s="35">
        <v>2</v>
      </c>
      <c r="B46" s="36">
        <v>4</v>
      </c>
      <c r="C46" s="46">
        <v>1</v>
      </c>
      <c r="D46" s="34">
        <v>70</v>
      </c>
      <c r="E46" s="50" t="s">
        <v>54</v>
      </c>
      <c r="F46" s="44">
        <f>SUM(G46:R46)</f>
        <v>0</v>
      </c>
      <c r="G46" s="45"/>
      <c r="H46" s="45"/>
      <c r="I46" s="45"/>
      <c r="J46" s="45"/>
      <c r="K46" s="45"/>
      <c r="L46" s="45"/>
      <c r="M46" s="45"/>
      <c r="N46" s="45"/>
      <c r="O46" s="45"/>
      <c r="P46" s="45"/>
      <c r="Q46" s="45"/>
      <c r="R46" s="45"/>
      <c r="S46" s="29"/>
      <c r="T46" s="30"/>
      <c r="U46" s="30"/>
      <c r="V46" s="30"/>
      <c r="W46" s="30"/>
      <c r="X46" s="30"/>
      <c r="Y46" s="30"/>
      <c r="Z46" s="30"/>
      <c r="AA46" s="30"/>
      <c r="AB46" s="30"/>
      <c r="AC46" s="30"/>
      <c r="AD46" s="30"/>
      <c r="AE46" s="30"/>
      <c r="AF46" s="30"/>
    </row>
    <row r="47" spans="1:32" x14ac:dyDescent="0.25">
      <c r="A47" s="35">
        <v>2</v>
      </c>
      <c r="B47" s="36">
        <v>6</v>
      </c>
      <c r="C47" s="36"/>
      <c r="D47" s="36"/>
      <c r="E47" s="37" t="s">
        <v>55</v>
      </c>
      <c r="F47" s="38">
        <f>F48</f>
        <v>0</v>
      </c>
      <c r="G47" s="72">
        <f t="shared" ref="G47:R47" si="19">G48</f>
        <v>0</v>
      </c>
      <c r="H47" s="72">
        <f t="shared" si="19"/>
        <v>0</v>
      </c>
      <c r="I47" s="72">
        <f t="shared" si="19"/>
        <v>0</v>
      </c>
      <c r="J47" s="72">
        <f t="shared" si="19"/>
        <v>0</v>
      </c>
      <c r="K47" s="72">
        <f t="shared" si="19"/>
        <v>0</v>
      </c>
      <c r="L47" s="72">
        <f t="shared" si="19"/>
        <v>0</v>
      </c>
      <c r="M47" s="72">
        <f t="shared" si="19"/>
        <v>0</v>
      </c>
      <c r="N47" s="73">
        <f t="shared" si="19"/>
        <v>0</v>
      </c>
      <c r="O47" s="72">
        <f t="shared" si="19"/>
        <v>0</v>
      </c>
      <c r="P47" s="72">
        <f>P48</f>
        <v>0</v>
      </c>
      <c r="Q47" s="72">
        <f t="shared" si="19"/>
        <v>0</v>
      </c>
      <c r="R47" s="72">
        <f t="shared" si="19"/>
        <v>0</v>
      </c>
      <c r="S47" s="29"/>
      <c r="T47" s="30"/>
      <c r="U47" s="30"/>
      <c r="V47" s="30"/>
      <c r="W47" s="30"/>
      <c r="X47" s="30"/>
      <c r="Y47" s="30"/>
      <c r="Z47" s="30"/>
      <c r="AA47" s="30"/>
      <c r="AB47" s="30"/>
      <c r="AC47" s="30"/>
      <c r="AD47" s="30"/>
      <c r="AE47" s="30"/>
      <c r="AF47" s="30"/>
    </row>
    <row r="48" spans="1:32" x14ac:dyDescent="0.25">
      <c r="A48" s="35">
        <v>2</v>
      </c>
      <c r="B48" s="36">
        <v>6</v>
      </c>
      <c r="C48" s="46">
        <v>1</v>
      </c>
      <c r="D48" s="46"/>
      <c r="E48" s="47" t="s">
        <v>55</v>
      </c>
      <c r="F48" s="41">
        <f>SUM(F50:F53)</f>
        <v>0</v>
      </c>
      <c r="G48" s="42">
        <f t="shared" ref="G48:L48" si="20">SUM(G51:G53)</f>
        <v>0</v>
      </c>
      <c r="H48" s="42">
        <f t="shared" si="20"/>
        <v>0</v>
      </c>
      <c r="I48" s="42">
        <f t="shared" si="20"/>
        <v>0</v>
      </c>
      <c r="J48" s="42">
        <f t="shared" si="20"/>
        <v>0</v>
      </c>
      <c r="K48" s="42">
        <f t="shared" si="20"/>
        <v>0</v>
      </c>
      <c r="L48" s="42">
        <f t="shared" si="20"/>
        <v>0</v>
      </c>
      <c r="M48" s="42">
        <f t="shared" ref="M48:R48" si="21">SUM(M50:M53)</f>
        <v>0</v>
      </c>
      <c r="N48" s="42">
        <f t="shared" si="21"/>
        <v>0</v>
      </c>
      <c r="O48" s="42">
        <f t="shared" si="21"/>
        <v>0</v>
      </c>
      <c r="P48" s="42">
        <f t="shared" si="21"/>
        <v>0</v>
      </c>
      <c r="Q48" s="42">
        <f t="shared" si="21"/>
        <v>0</v>
      </c>
      <c r="R48" s="42">
        <f t="shared" si="21"/>
        <v>0</v>
      </c>
      <c r="S48" s="29"/>
      <c r="T48" s="30"/>
      <c r="U48" s="30"/>
      <c r="V48" s="30"/>
      <c r="W48" s="30"/>
      <c r="X48" s="30"/>
      <c r="Y48" s="30"/>
      <c r="Z48" s="30"/>
      <c r="AA48" s="30"/>
      <c r="AB48" s="30"/>
      <c r="AC48" s="30"/>
      <c r="AD48" s="30"/>
      <c r="AE48" s="30"/>
      <c r="AF48" s="30"/>
    </row>
    <row r="49" spans="1:32" ht="33.75" x14ac:dyDescent="0.25">
      <c r="A49" s="35">
        <v>2</v>
      </c>
      <c r="B49" s="36">
        <v>6</v>
      </c>
      <c r="C49" s="46">
        <v>1</v>
      </c>
      <c r="D49" s="34">
        <v>5</v>
      </c>
      <c r="E49" s="50" t="s">
        <v>56</v>
      </c>
      <c r="F49" s="44">
        <f>SUM(G49:R49)</f>
        <v>0</v>
      </c>
      <c r="G49" s="45"/>
      <c r="H49" s="45"/>
      <c r="I49" s="45"/>
      <c r="J49" s="45"/>
      <c r="K49" s="45"/>
      <c r="L49" s="45"/>
      <c r="M49" s="45"/>
      <c r="N49" s="45"/>
      <c r="O49" s="45"/>
      <c r="P49" s="45"/>
      <c r="Q49" s="45"/>
      <c r="R49" s="45"/>
      <c r="S49" s="29"/>
      <c r="T49" s="30"/>
      <c r="U49" s="30"/>
      <c r="V49" s="30"/>
      <c r="W49" s="30"/>
      <c r="X49" s="30"/>
      <c r="Y49" s="30"/>
      <c r="Z49" s="30"/>
      <c r="AA49" s="30"/>
      <c r="AB49" s="30"/>
      <c r="AC49" s="30"/>
      <c r="AD49" s="30"/>
      <c r="AE49" s="30"/>
      <c r="AF49" s="30"/>
    </row>
    <row r="50" spans="1:32" ht="22.5" x14ac:dyDescent="0.25">
      <c r="A50" s="35">
        <v>2</v>
      </c>
      <c r="B50" s="36">
        <v>6</v>
      </c>
      <c r="C50" s="46">
        <v>1</v>
      </c>
      <c r="D50" s="34">
        <v>7</v>
      </c>
      <c r="E50" s="50" t="s">
        <v>57</v>
      </c>
      <c r="F50" s="44">
        <f>SUM(G50:R50)</f>
        <v>0</v>
      </c>
      <c r="G50" s="45"/>
      <c r="H50" s="45"/>
      <c r="I50" s="45"/>
      <c r="J50" s="45"/>
      <c r="K50" s="45"/>
      <c r="L50" s="45"/>
      <c r="M50" s="45"/>
      <c r="N50" s="45"/>
      <c r="O50" s="45"/>
      <c r="P50" s="45"/>
      <c r="Q50" s="45"/>
      <c r="R50" s="45"/>
      <c r="S50" s="29"/>
      <c r="T50" s="30"/>
      <c r="U50" s="30"/>
      <c r="V50" s="30"/>
      <c r="W50" s="30"/>
      <c r="X50" s="30"/>
      <c r="Y50" s="30"/>
      <c r="Z50" s="30"/>
      <c r="AA50" s="30"/>
      <c r="AB50" s="30"/>
      <c r="AC50" s="30"/>
      <c r="AD50" s="30"/>
      <c r="AE50" s="30"/>
      <c r="AF50" s="30"/>
    </row>
    <row r="51" spans="1:32" ht="22.5" x14ac:dyDescent="0.25">
      <c r="A51" s="35">
        <v>2</v>
      </c>
      <c r="B51" s="36">
        <v>6</v>
      </c>
      <c r="C51" s="46">
        <v>1</v>
      </c>
      <c r="D51" s="34">
        <v>9</v>
      </c>
      <c r="E51" s="50" t="s">
        <v>58</v>
      </c>
      <c r="F51" s="44">
        <f>SUM(G51:R51)</f>
        <v>0</v>
      </c>
      <c r="G51" s="45"/>
      <c r="H51" s="45"/>
      <c r="I51" s="45"/>
      <c r="J51" s="45"/>
      <c r="K51" s="45"/>
      <c r="L51" s="45"/>
      <c r="M51" s="45"/>
      <c r="N51" s="45"/>
      <c r="O51" s="45"/>
      <c r="P51" s="45"/>
      <c r="Q51" s="45"/>
      <c r="R51" s="45"/>
      <c r="S51" s="29"/>
      <c r="T51" s="30"/>
      <c r="U51" s="30"/>
      <c r="V51" s="30"/>
      <c r="W51" s="30"/>
      <c r="X51" s="30"/>
      <c r="Y51" s="30"/>
      <c r="Z51" s="30"/>
      <c r="AA51" s="30"/>
      <c r="AB51" s="30"/>
      <c r="AC51" s="30"/>
      <c r="AD51" s="30"/>
      <c r="AE51" s="30"/>
      <c r="AF51" s="30"/>
    </row>
    <row r="52" spans="1:32" ht="22.5" x14ac:dyDescent="0.25">
      <c r="A52" s="35">
        <v>2</v>
      </c>
      <c r="B52" s="36">
        <v>6</v>
      </c>
      <c r="C52" s="46">
        <v>1</v>
      </c>
      <c r="D52" s="34">
        <v>15</v>
      </c>
      <c r="E52" s="50" t="s">
        <v>59</v>
      </c>
      <c r="F52" s="44">
        <f>SUM(G52:R52)</f>
        <v>0</v>
      </c>
      <c r="G52" s="57"/>
      <c r="H52" s="57"/>
      <c r="I52" s="57"/>
      <c r="J52" s="57"/>
      <c r="K52" s="57"/>
      <c r="L52" s="57"/>
      <c r="M52" s="57"/>
      <c r="N52" s="57"/>
      <c r="O52" s="57"/>
      <c r="P52" s="57"/>
      <c r="Q52" s="57"/>
      <c r="R52" s="57"/>
      <c r="S52" s="29"/>
      <c r="T52" s="30"/>
      <c r="U52" s="30"/>
      <c r="V52" s="30"/>
      <c r="W52" s="30"/>
      <c r="X52" s="30"/>
      <c r="Y52" s="30"/>
      <c r="Z52" s="30"/>
      <c r="AA52" s="30"/>
      <c r="AB52" s="30"/>
      <c r="AC52" s="30"/>
      <c r="AD52" s="30"/>
      <c r="AE52" s="30"/>
      <c r="AF52" s="30"/>
    </row>
    <row r="53" spans="1:32" ht="22.5" x14ac:dyDescent="0.25">
      <c r="A53" s="35">
        <v>2</v>
      </c>
      <c r="B53" s="36">
        <v>6</v>
      </c>
      <c r="C53" s="46">
        <v>1</v>
      </c>
      <c r="D53" s="34">
        <v>17</v>
      </c>
      <c r="E53" s="50" t="s">
        <v>60</v>
      </c>
      <c r="F53" s="44">
        <f>SUM(G53:R53)</f>
        <v>0</v>
      </c>
      <c r="G53" s="45"/>
      <c r="H53" s="45"/>
      <c r="I53" s="45"/>
      <c r="J53" s="45"/>
      <c r="K53" s="45"/>
      <c r="L53" s="45"/>
      <c r="M53" s="45"/>
      <c r="N53" s="45"/>
      <c r="O53" s="45"/>
      <c r="P53" s="45"/>
      <c r="Q53" s="45"/>
      <c r="R53" s="45"/>
      <c r="S53" s="29"/>
      <c r="T53" s="30"/>
      <c r="U53" s="30"/>
      <c r="V53" s="30"/>
      <c r="W53" s="30"/>
      <c r="X53" s="30"/>
      <c r="Y53" s="30"/>
      <c r="Z53" s="30"/>
      <c r="AA53" s="30"/>
      <c r="AB53" s="30"/>
      <c r="AC53" s="30"/>
      <c r="AD53" s="30"/>
      <c r="AE53" s="30"/>
      <c r="AF53" s="30"/>
    </row>
    <row r="54" spans="1:32" ht="17.25" customHeight="1" x14ac:dyDescent="0.2">
      <c r="A54" s="200" t="s">
        <v>61</v>
      </c>
      <c r="B54" s="201"/>
      <c r="C54" s="201"/>
      <c r="D54" s="201"/>
      <c r="E54" s="201"/>
      <c r="F54" s="28">
        <f>F55</f>
        <v>0</v>
      </c>
      <c r="G54" s="70">
        <f t="shared" ref="G54:R55" si="22">G55</f>
        <v>0</v>
      </c>
      <c r="H54" s="70">
        <f t="shared" si="22"/>
        <v>0</v>
      </c>
      <c r="I54" s="70">
        <f t="shared" si="22"/>
        <v>0</v>
      </c>
      <c r="J54" s="70">
        <f t="shared" si="22"/>
        <v>0</v>
      </c>
      <c r="K54" s="70">
        <f t="shared" si="22"/>
        <v>0</v>
      </c>
      <c r="L54" s="70">
        <f t="shared" si="22"/>
        <v>0</v>
      </c>
      <c r="M54" s="70">
        <f t="shared" si="22"/>
        <v>0</v>
      </c>
      <c r="N54" s="70">
        <f t="shared" si="22"/>
        <v>0</v>
      </c>
      <c r="O54" s="70">
        <f t="shared" si="22"/>
        <v>0</v>
      </c>
      <c r="P54" s="70">
        <f t="shared" si="22"/>
        <v>0</v>
      </c>
      <c r="Q54" s="70">
        <f t="shared" si="22"/>
        <v>0</v>
      </c>
      <c r="R54" s="70">
        <f t="shared" si="22"/>
        <v>0</v>
      </c>
      <c r="S54" s="29"/>
      <c r="T54" s="30"/>
      <c r="U54" s="30"/>
      <c r="V54" s="30"/>
      <c r="W54" s="30"/>
      <c r="X54" s="30"/>
      <c r="Y54" s="30"/>
      <c r="Z54" s="30"/>
      <c r="AA54" s="30"/>
      <c r="AB54" s="30"/>
      <c r="AC54" s="30"/>
      <c r="AD54" s="30"/>
      <c r="AE54" s="30"/>
      <c r="AF54" s="30"/>
    </row>
    <row r="55" spans="1:32" ht="33.75" x14ac:dyDescent="0.25">
      <c r="A55" s="35">
        <v>3</v>
      </c>
      <c r="B55" s="36">
        <v>1</v>
      </c>
      <c r="C55" s="36"/>
      <c r="D55" s="36"/>
      <c r="E55" s="37" t="s">
        <v>62</v>
      </c>
      <c r="F55" s="38">
        <f>F56</f>
        <v>0</v>
      </c>
      <c r="G55" s="72">
        <f t="shared" si="22"/>
        <v>0</v>
      </c>
      <c r="H55" s="72">
        <f t="shared" si="22"/>
        <v>0</v>
      </c>
      <c r="I55" s="72">
        <f t="shared" si="22"/>
        <v>0</v>
      </c>
      <c r="J55" s="72">
        <f t="shared" si="22"/>
        <v>0</v>
      </c>
      <c r="K55" s="72">
        <f t="shared" si="22"/>
        <v>0</v>
      </c>
      <c r="L55" s="72">
        <f t="shared" si="22"/>
        <v>0</v>
      </c>
      <c r="M55" s="72">
        <f t="shared" si="22"/>
        <v>0</v>
      </c>
      <c r="N55" s="73">
        <f t="shared" si="22"/>
        <v>0</v>
      </c>
      <c r="O55" s="72">
        <f t="shared" si="22"/>
        <v>0</v>
      </c>
      <c r="P55" s="72">
        <f t="shared" si="22"/>
        <v>0</v>
      </c>
      <c r="Q55" s="72">
        <f t="shared" si="22"/>
        <v>0</v>
      </c>
      <c r="R55" s="72">
        <f t="shared" si="22"/>
        <v>0</v>
      </c>
      <c r="S55" s="29"/>
      <c r="T55" s="30"/>
      <c r="U55" s="30"/>
      <c r="V55" s="30"/>
      <c r="W55" s="30"/>
      <c r="X55" s="30"/>
      <c r="Y55" s="30"/>
      <c r="Z55" s="30"/>
      <c r="AA55" s="30"/>
      <c r="AB55" s="30"/>
      <c r="AC55" s="30"/>
      <c r="AD55" s="30"/>
      <c r="AE55" s="30"/>
      <c r="AF55" s="30"/>
    </row>
    <row r="56" spans="1:32" ht="33.75" x14ac:dyDescent="0.25">
      <c r="A56" s="35">
        <v>3</v>
      </c>
      <c r="B56" s="36">
        <v>1</v>
      </c>
      <c r="C56" s="46">
        <v>1</v>
      </c>
      <c r="D56" s="46"/>
      <c r="E56" s="47" t="s">
        <v>62</v>
      </c>
      <c r="F56" s="41">
        <f t="shared" ref="F56:R56" si="23">SUM(F57:F57)</f>
        <v>0</v>
      </c>
      <c r="G56" s="42">
        <f t="shared" si="23"/>
        <v>0</v>
      </c>
      <c r="H56" s="42">
        <f t="shared" si="23"/>
        <v>0</v>
      </c>
      <c r="I56" s="42">
        <f t="shared" si="23"/>
        <v>0</v>
      </c>
      <c r="J56" s="42">
        <f t="shared" si="23"/>
        <v>0</v>
      </c>
      <c r="K56" s="42">
        <f t="shared" si="23"/>
        <v>0</v>
      </c>
      <c r="L56" s="42">
        <f t="shared" si="23"/>
        <v>0</v>
      </c>
      <c r="M56" s="42">
        <f t="shared" si="23"/>
        <v>0</v>
      </c>
      <c r="N56" s="48">
        <f t="shared" si="23"/>
        <v>0</v>
      </c>
      <c r="O56" s="42">
        <f t="shared" si="23"/>
        <v>0</v>
      </c>
      <c r="P56" s="42">
        <f t="shared" si="23"/>
        <v>0</v>
      </c>
      <c r="Q56" s="42">
        <f t="shared" si="23"/>
        <v>0</v>
      </c>
      <c r="R56" s="42">
        <f t="shared" si="23"/>
        <v>0</v>
      </c>
      <c r="S56" s="29"/>
      <c r="T56" s="30"/>
      <c r="U56" s="30"/>
      <c r="V56" s="30"/>
      <c r="W56" s="30"/>
      <c r="X56" s="30"/>
      <c r="Y56" s="30"/>
      <c r="Z56" s="30"/>
      <c r="AA56" s="30"/>
      <c r="AB56" s="30"/>
      <c r="AC56" s="30"/>
      <c r="AD56" s="30"/>
      <c r="AE56" s="30"/>
      <c r="AF56" s="30"/>
    </row>
    <row r="57" spans="1:32" ht="45" x14ac:dyDescent="0.25">
      <c r="A57" s="35">
        <v>3</v>
      </c>
      <c r="B57" s="36">
        <v>1</v>
      </c>
      <c r="C57" s="46">
        <v>1</v>
      </c>
      <c r="D57" s="34">
        <v>2</v>
      </c>
      <c r="E57" s="50" t="s">
        <v>63</v>
      </c>
      <c r="F57" s="44">
        <f>SUM(G57:R57)</f>
        <v>0</v>
      </c>
      <c r="G57" s="45"/>
      <c r="H57" s="45"/>
      <c r="I57" s="45"/>
      <c r="J57" s="45"/>
      <c r="K57" s="45"/>
      <c r="L57" s="45"/>
      <c r="M57" s="45"/>
      <c r="N57" s="45"/>
      <c r="O57" s="45"/>
      <c r="P57" s="45"/>
      <c r="Q57" s="45"/>
      <c r="R57" s="45"/>
      <c r="S57" s="29"/>
      <c r="T57" s="30"/>
      <c r="U57" s="30"/>
      <c r="V57" s="30"/>
      <c r="W57" s="30"/>
      <c r="X57" s="30"/>
      <c r="Y57" s="30"/>
      <c r="Z57" s="30"/>
      <c r="AA57" s="30"/>
      <c r="AB57" s="30"/>
      <c r="AC57" s="30"/>
      <c r="AD57" s="30"/>
      <c r="AE57" s="30"/>
      <c r="AF57" s="30"/>
    </row>
    <row r="58" spans="1:32" x14ac:dyDescent="0.25">
      <c r="S58" s="29"/>
    </row>
    <row r="59" spans="1:32" x14ac:dyDescent="0.25">
      <c r="L59" s="62"/>
    </row>
    <row r="60" spans="1:32" x14ac:dyDescent="0.25">
      <c r="E60" s="63"/>
      <c r="S60" s="60"/>
    </row>
    <row r="61" spans="1:32" x14ac:dyDescent="0.25">
      <c r="E61" s="63"/>
      <c r="F61" s="64"/>
      <c r="G61" s="62"/>
      <c r="H61" s="62"/>
      <c r="I61" s="62"/>
      <c r="J61" s="62"/>
      <c r="K61" s="62"/>
      <c r="L61" s="62"/>
      <c r="M61" s="62"/>
      <c r="N61" s="65"/>
      <c r="O61" s="62"/>
      <c r="P61" s="62"/>
      <c r="Q61" s="62"/>
      <c r="R61" s="62"/>
      <c r="S61" s="64"/>
    </row>
    <row r="62" spans="1:32" x14ac:dyDescent="0.25">
      <c r="G62" s="10"/>
      <c r="S62" s="60"/>
    </row>
    <row r="63" spans="1:32" x14ac:dyDescent="0.25">
      <c r="G63" s="10"/>
    </row>
    <row r="64" spans="1:32" x14ac:dyDescent="0.25">
      <c r="E64" s="63"/>
      <c r="S64" s="29"/>
    </row>
    <row r="65" spans="5:19" x14ac:dyDescent="0.25">
      <c r="E65" s="63"/>
      <c r="F65" s="64"/>
      <c r="G65" s="66"/>
      <c r="H65" s="66"/>
      <c r="I65" s="66"/>
      <c r="J65" s="66"/>
      <c r="K65" s="66"/>
      <c r="L65" s="66"/>
      <c r="M65" s="66"/>
      <c r="N65" s="67"/>
      <c r="O65" s="66"/>
      <c r="P65" s="66"/>
      <c r="Q65" s="66"/>
      <c r="R65" s="66"/>
      <c r="S65" s="68"/>
    </row>
    <row r="66" spans="5:19" x14ac:dyDescent="0.25">
      <c r="G66" s="10"/>
      <c r="S66" s="29"/>
    </row>
    <row r="68" spans="5:19" x14ac:dyDescent="0.25">
      <c r="L68" s="62"/>
    </row>
    <row r="69" spans="5:19" ht="12.75" customHeight="1" x14ac:dyDescent="0.25">
      <c r="H69" s="61"/>
      <c r="I69" s="61"/>
      <c r="J69" s="61"/>
      <c r="K69" s="61"/>
      <c r="L69" s="61"/>
      <c r="M69" s="61"/>
      <c r="N69" s="69"/>
      <c r="O69" s="61"/>
      <c r="P69" s="61"/>
      <c r="Q69" s="61"/>
      <c r="R69" s="61"/>
    </row>
  </sheetData>
  <mergeCells count="10">
    <mergeCell ref="A54:E54"/>
    <mergeCell ref="A3:R3"/>
    <mergeCell ref="D1:P1"/>
    <mergeCell ref="P2:R2"/>
    <mergeCell ref="A6:E6"/>
    <mergeCell ref="F6:F9"/>
    <mergeCell ref="G6:R8"/>
    <mergeCell ref="B7:E7"/>
    <mergeCell ref="C8:E8"/>
    <mergeCell ref="D9:E9"/>
  </mergeCells>
  <pageMargins left="0.41" right="0.36" top="0.74803149606299213" bottom="0.35433070866141736" header="0.31496062992125984" footer="0.31496062992125984"/>
  <pageSetup paperSize="9" scale="84"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15</vt:i4>
      </vt:variant>
    </vt:vector>
  </HeadingPairs>
  <TitlesOfParts>
    <vt:vector size="31" baseType="lpstr">
      <vt:lpstr>бюджет района (каз)</vt:lpstr>
      <vt:lpstr>бюджет района</vt: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Абылайханский!Область_печати</vt:lpstr>
      <vt:lpstr>Атамекен!Область_печати</vt:lpstr>
      <vt:lpstr>'бюджет района'!Область_печати</vt:lpstr>
      <vt:lpstr>'бюджет района (каз)'!Область_печати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Пользователь Windows</cp:lastModifiedBy>
  <cp:lastPrinted>2023-09-08T10:16:21Z</cp:lastPrinted>
  <dcterms:created xsi:type="dcterms:W3CDTF">2019-12-10T06:11:56Z</dcterms:created>
  <dcterms:modified xsi:type="dcterms:W3CDTF">2026-09-14T05:12:36Z</dcterms:modified>
</cp:coreProperties>
</file>