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/>
  <xr:revisionPtr revIDLastSave="0" documentId="13_ncr:1_{F683BC45-D7A9-4B55-B14D-5A46FDE7CD0D}" xr6:coauthVersionLast="45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0" i="2" l="1"/>
  <c r="M10" i="2"/>
  <c r="K10" i="2"/>
  <c r="E10" i="2"/>
  <c r="P10" i="2" s="1"/>
  <c r="D10" i="2"/>
  <c r="C10" i="2"/>
  <c r="E9" i="2"/>
  <c r="D9" i="2"/>
  <c r="C9" i="2"/>
  <c r="O8" i="2"/>
  <c r="P8" i="2" s="1"/>
  <c r="M8" i="2"/>
  <c r="N8" i="2" s="1"/>
  <c r="K8" i="2"/>
  <c r="E8" i="2"/>
  <c r="D8" i="2"/>
  <c r="C8" i="2"/>
  <c r="O7" i="2"/>
  <c r="M7" i="2"/>
  <c r="K7" i="2"/>
  <c r="E7" i="2"/>
  <c r="L7" i="2" s="1"/>
  <c r="D7" i="2"/>
  <c r="C7" i="2"/>
  <c r="C5" i="2" s="1"/>
  <c r="O6" i="2"/>
  <c r="P6" i="2" s="1"/>
  <c r="M6" i="2"/>
  <c r="M5" i="2" s="1"/>
  <c r="K6" i="2"/>
  <c r="E6" i="2"/>
  <c r="L6" i="2" s="1"/>
  <c r="D6" i="2"/>
  <c r="C6" i="2"/>
  <c r="K5" i="2" l="1"/>
  <c r="F9" i="2"/>
  <c r="O5" i="2"/>
  <c r="N7" i="2"/>
  <c r="P7" i="2"/>
  <c r="P5" i="2"/>
  <c r="I7" i="2"/>
  <c r="D5" i="2"/>
  <c r="L8" i="2"/>
  <c r="N6" i="2"/>
  <c r="G10" i="2"/>
  <c r="H10" i="2"/>
  <c r="I10" i="2"/>
  <c r="F6" i="2"/>
  <c r="F7" i="2"/>
  <c r="G7" i="2"/>
  <c r="G9" i="2"/>
  <c r="F10" i="2"/>
  <c r="I6" i="2"/>
  <c r="H7" i="2"/>
  <c r="I8" i="2"/>
  <c r="H9" i="2"/>
  <c r="N10" i="2"/>
  <c r="L10" i="2"/>
  <c r="L5" i="2" s="1"/>
  <c r="I9" i="2"/>
  <c r="E5" i="2"/>
  <c r="G6" i="2"/>
  <c r="H6" i="2"/>
  <c r="H8" i="2"/>
  <c r="N5" i="2" l="1"/>
  <c r="I5" i="2"/>
  <c r="H5" i="2"/>
  <c r="G5" i="2"/>
  <c r="F5" i="2"/>
</calcChain>
</file>

<file path=xl/sharedStrings.xml><?xml version="1.0" encoding="utf-8"?>
<sst xmlns="http://schemas.openxmlformats.org/spreadsheetml/2006/main" count="84" uniqueCount="68">
  <si>
    <t xml:space="preserve">Факт </t>
  </si>
  <si>
    <t xml:space="preserve">Факт  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</si>
  <si>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</si>
  <si>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</si>
  <si>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</si>
  <si>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</si>
  <si>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</si>
  <si>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</si>
  <si>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</si>
  <si>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</si>
  <si>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</si>
  <si>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</si>
  <si>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</si>
  <si>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</si>
  <si>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мың теңге</t>
  </si>
  <si>
    <t>Кірістер: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</si>
  <si>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</si>
  <si>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</si>
  <si>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</si>
  <si>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</si>
  <si>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</si>
  <si>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</si>
  <si>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</si>
  <si>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</si>
  <si>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</si>
  <si>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</si>
  <si>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</si>
  <si>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</si>
  <si>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</si>
  <si>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</si>
  <si>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</si>
  <si>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Бюджеттік сыныптама кодтары</t>
  </si>
  <si>
    <t>ШЫҒЫНДАР: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</si>
  <si>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</si>
  <si>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</si>
  <si>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</si>
  <si>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Білім беру</t>
  </si>
  <si>
    <t xml:space="preserve">Денсаулық сақтау </t>
  </si>
  <si>
    <t>Әлеуметтік көмек және әлеуметтік қамсыздандыру</t>
  </si>
  <si>
    <t>Тұрғын үй -коммуналдық шаруашылық</t>
  </si>
  <si>
    <t>Мәдениет, спорт, туризм және ақпараттық кеңістік</t>
  </si>
  <si>
    <t>Отын-энергетика кешені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</si>
  <si>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</si>
  <si>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</si>
  <si>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</si>
  <si>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Басқалар</t>
  </si>
  <si>
    <t xml:space="preserve">Қарызға қызмет көрсету </t>
  </si>
  <si>
    <t>Трансферттер</t>
  </si>
  <si>
    <t>Карыздырды өтеу</t>
  </si>
  <si>
    <t>% орындауы</t>
  </si>
  <si>
    <t>кезеңге</t>
  </si>
  <si>
    <t>жылға</t>
  </si>
  <si>
    <t xml:space="preserve">2024ж. </t>
  </si>
  <si>
    <t>2026 жылға арналған жоспар</t>
  </si>
  <si>
    <t xml:space="preserve"> 2026ж.</t>
  </si>
  <si>
    <t xml:space="preserve">2025ж. </t>
  </si>
  <si>
    <t>2023ж.</t>
  </si>
  <si>
    <t>2026ж.  фактіден ауытқу</t>
  </si>
  <si>
    <t xml:space="preserve">
 2026 жылға арналған жоспар</t>
  </si>
  <si>
    <t>Арнаулы түсімдер</t>
  </si>
  <si>
    <t>Әлеуметтік салық жоспарын орындамау</t>
  </si>
  <si>
    <t>Мемлекеттік меншіктен түсетін кірістердің, әкімшілік айыппұлдардың, өсімпұлдардың, сот орындаушылары және соттардың өзге де қызметкерлері салатын  санкциялар мен өндіріп алулардан, сондай-ақ жергілікті бюджетке түсетін өзге де салықтық емес түсімдердің ұлғаюы есебінен</t>
  </si>
  <si>
    <t>2026 жылғы 01 тамызға арналған Павлодар облысы облыстық бюджеті кіріс бөлігінің атқарылуы</t>
  </si>
  <si>
    <t xml:space="preserve"> 2026ж. 01.08 орындау</t>
  </si>
  <si>
    <t>2025ж. 01.08</t>
  </si>
  <si>
    <t>2024ж. 01.08</t>
  </si>
  <si>
    <t>2023ж. 01.08</t>
  </si>
  <si>
    <t>2026 жылғы 01 тамыздағы арналған Павлодар облысы облыстық бюджетінің  шығыс бөлігінің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</si>
</sst>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2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0" borderId="1" xfId="0" applyFont="1" applyBorder="1" applyAlignment="1">
      <alignment horizontal="right" vertical="center" textRotation="9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88;.%20&#1073;-&#1090;%20&#1054;&#1041;%20&#1085;&#1072;%2001.08.26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>
        <row r="6">
          <cell r="C6">
            <v>76625589</v>
          </cell>
          <cell r="D6">
            <v>45659113</v>
          </cell>
          <cell r="E6">
            <v>38852338.57</v>
          </cell>
          <cell r="K6">
            <v>51181108.299999997</v>
          </cell>
          <cell r="M6">
            <v>38253436.399999999</v>
          </cell>
          <cell r="O6">
            <v>29463814.199999999</v>
          </cell>
        </row>
        <row r="7">
          <cell r="C7">
            <v>9278819</v>
          </cell>
          <cell r="D7">
            <v>3513430</v>
          </cell>
          <cell r="E7">
            <v>5775017.0520000001</v>
          </cell>
          <cell r="K7">
            <v>4081183.8</v>
          </cell>
          <cell r="M7">
            <v>3420990.1</v>
          </cell>
          <cell r="O7">
            <v>2420836.5</v>
          </cell>
        </row>
        <row r="8">
          <cell r="C8">
            <v>0</v>
          </cell>
          <cell r="D8">
            <v>0</v>
          </cell>
          <cell r="E8">
            <v>440.233</v>
          </cell>
          <cell r="K8">
            <v>-789.9</v>
          </cell>
          <cell r="M8">
            <v>129.80000000000001</v>
          </cell>
          <cell r="O8">
            <v>-711.8</v>
          </cell>
        </row>
        <row r="9">
          <cell r="C9">
            <v>16741139</v>
          </cell>
          <cell r="D9">
            <v>9930491</v>
          </cell>
          <cell r="E9">
            <v>12682484.511</v>
          </cell>
        </row>
        <row r="10">
          <cell r="C10">
            <v>426693119.69999999</v>
          </cell>
          <cell r="D10">
            <v>219028592.69999999</v>
          </cell>
          <cell r="E10">
            <v>219028584.71200001</v>
          </cell>
          <cell r="K10">
            <v>221185636.09999999</v>
          </cell>
          <cell r="M10">
            <v>221531006.80000001</v>
          </cell>
          <cell r="O10">
            <v>201012627.09999999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2"/>
  <sheetViews>
    <sheetView tabSelected="1" zoomScale="60" zoomScaleNormal="60" workbookViewId="0">
      <selection activeCell="T22" sqref="T22"/>
    </sheetView>
  </sheetViews>
  <sheetFormatPr defaultColWidth="9.140625" defaultRowHeight="15.75" x14ac:dyDescent="0.25"/>
  <cols>
    <col min="1" max="1" width="4.140625" style="4" customWidth="1"/>
    <col min="2" max="2" width="23.5703125" style="6" customWidth="1"/>
    <col min="3" max="3" width="15.85546875" style="1" customWidth="1"/>
    <col min="4" max="4" width="16.140625" style="1" customWidth="1"/>
    <col min="5" max="5" width="16.7109375" style="1" customWidth="1"/>
    <col min="6" max="6" width="14.140625" style="1" customWidth="1"/>
    <col min="7" max="7" width="16.5703125" style="1" customWidth="1"/>
    <col min="8" max="8" width="18" style="10" customWidth="1"/>
    <col min="9" max="9" width="15.7109375" style="1" customWidth="1"/>
    <col min="10" max="10" width="15.28515625" style="1" customWidth="1"/>
    <col min="11" max="11" width="17.28515625" style="1" customWidth="1"/>
    <col min="12" max="12" width="15.140625" style="1" customWidth="1"/>
    <col min="13" max="13" width="16.5703125" style="1" customWidth="1"/>
    <col min="14" max="14" width="14" style="1" customWidth="1"/>
    <col min="15" max="16" width="13.85546875" style="1" customWidth="1"/>
    <col min="17" max="16384" width="9.140625" style="1"/>
  </cols>
  <sheetData>
    <row r="1" spans="1:16" s="10" customFormat="1" ht="18.75" x14ac:dyDescent="0.3">
      <c r="A1" s="35" t="s">
        <v>62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x14ac:dyDescent="0.25">
      <c r="H2" s="1"/>
      <c r="J2" s="10"/>
      <c r="O2" s="29" t="s">
        <v>14</v>
      </c>
      <c r="P2" s="29"/>
    </row>
    <row r="3" spans="1:16" s="2" customFormat="1" ht="24" customHeight="1" x14ac:dyDescent="0.25">
      <c r="A3" s="36" t="s">
        <v>2</v>
      </c>
      <c r="B3" s="31" t="s">
        <v>3</v>
      </c>
      <c r="C3" s="32" t="s">
        <v>58</v>
      </c>
      <c r="D3" s="33" t="s">
        <v>63</v>
      </c>
      <c r="E3" s="34"/>
      <c r="F3" s="32" t="s">
        <v>49</v>
      </c>
      <c r="G3" s="32"/>
      <c r="H3" s="32" t="s">
        <v>4</v>
      </c>
      <c r="I3" s="32"/>
      <c r="J3" s="37" t="s">
        <v>5</v>
      </c>
      <c r="K3" s="33" t="s">
        <v>64</v>
      </c>
      <c r="L3" s="34"/>
      <c r="M3" s="33" t="s">
        <v>65</v>
      </c>
      <c r="N3" s="34"/>
      <c r="O3" s="33" t="s">
        <v>66</v>
      </c>
      <c r="P3" s="34"/>
    </row>
    <row r="4" spans="1:16" s="2" customFormat="1" ht="50.45" customHeight="1" x14ac:dyDescent="0.25">
      <c r="A4" s="36"/>
      <c r="B4" s="31"/>
      <c r="C4" s="32"/>
      <c r="D4" s="27" t="s">
        <v>6</v>
      </c>
      <c r="E4" s="27" t="s">
        <v>7</v>
      </c>
      <c r="F4" s="27" t="s">
        <v>50</v>
      </c>
      <c r="G4" s="27" t="s">
        <v>51</v>
      </c>
      <c r="H4" s="27" t="s">
        <v>8</v>
      </c>
      <c r="I4" s="27" t="s">
        <v>9</v>
      </c>
      <c r="J4" s="38"/>
      <c r="K4" s="27" t="s">
        <v>7</v>
      </c>
      <c r="L4" s="12" t="s">
        <v>57</v>
      </c>
      <c r="M4" s="12" t="s">
        <v>7</v>
      </c>
      <c r="N4" s="12" t="s">
        <v>57</v>
      </c>
      <c r="O4" s="12" t="s">
        <v>7</v>
      </c>
      <c r="P4" s="12" t="s">
        <v>57</v>
      </c>
    </row>
    <row r="5" spans="1:16" s="3" customFormat="1" ht="25.5" customHeight="1" x14ac:dyDescent="0.25">
      <c r="A5" s="26"/>
      <c r="B5" s="26" t="s">
        <v>15</v>
      </c>
      <c r="C5" s="8">
        <f>SUM(C6:C10)</f>
        <v>529338666.69999999</v>
      </c>
      <c r="D5" s="8">
        <f t="shared" ref="D5:I5" si="0">SUM(D6:D10)</f>
        <v>278131626.69999999</v>
      </c>
      <c r="E5" s="8">
        <f t="shared" si="0"/>
        <v>276338865.07800001</v>
      </c>
      <c r="F5" s="22">
        <f>E5/D5*100</f>
        <v>99.355426909456185</v>
      </c>
      <c r="G5" s="22">
        <f>E5/C5*100</f>
        <v>52.204549272916367</v>
      </c>
      <c r="H5" s="8">
        <f>SUM(H6:H10)</f>
        <v>-1792761.6219999753</v>
      </c>
      <c r="I5" s="8">
        <f t="shared" si="0"/>
        <v>-252999801.62199998</v>
      </c>
      <c r="J5" s="20"/>
      <c r="K5" s="8">
        <f>SUM(K6:K10)</f>
        <v>276447138.30000001</v>
      </c>
      <c r="L5" s="8">
        <f>SUM(L6:L10)</f>
        <v>-12790757.732999979</v>
      </c>
      <c r="M5" s="8">
        <f t="shared" ref="M5:O5" si="1">SUM(M6:M10)</f>
        <v>263205563.10000002</v>
      </c>
      <c r="N5" s="8">
        <f t="shared" si="1"/>
        <v>450817.46700000251</v>
      </c>
      <c r="O5" s="8">
        <f t="shared" si="1"/>
        <v>232896566</v>
      </c>
      <c r="P5" s="8">
        <f>SUM(P6:P10)</f>
        <v>30759814.56700002</v>
      </c>
    </row>
    <row r="6" spans="1:16" ht="155.25" customHeight="1" x14ac:dyDescent="0.25">
      <c r="A6" s="5">
        <v>1</v>
      </c>
      <c r="B6" s="7" t="s">
        <v>10</v>
      </c>
      <c r="C6" s="9">
        <f>[1]рус!C6</f>
        <v>76625589</v>
      </c>
      <c r="D6" s="9">
        <f>[1]рус!D6</f>
        <v>45659113</v>
      </c>
      <c r="E6" s="9">
        <f>[1]рус!E6</f>
        <v>38852338.57</v>
      </c>
      <c r="F6" s="23">
        <f>E6/D6*100</f>
        <v>85.092188650270103</v>
      </c>
      <c r="G6" s="23">
        <f>E6/C6*100</f>
        <v>50.70413040479206</v>
      </c>
      <c r="H6" s="9">
        <f>E6-D6</f>
        <v>-6806774.4299999997</v>
      </c>
      <c r="I6" s="9">
        <f t="shared" ref="I6:I10" si="2">E6-C6</f>
        <v>-37773250.43</v>
      </c>
      <c r="J6" s="20" t="s">
        <v>60</v>
      </c>
      <c r="K6" s="9">
        <f>[1]рус!K6</f>
        <v>51181108.299999997</v>
      </c>
      <c r="L6" s="9">
        <f>E6-K6</f>
        <v>-12328769.729999997</v>
      </c>
      <c r="M6" s="9">
        <f>[1]рус!M6</f>
        <v>38253436.399999999</v>
      </c>
      <c r="N6" s="9">
        <f>E6-M6</f>
        <v>598902.17000000179</v>
      </c>
      <c r="O6" s="9">
        <f>[1]рус!O6</f>
        <v>29463814.199999999</v>
      </c>
      <c r="P6" s="9">
        <f>E6-O6</f>
        <v>9388524.370000001</v>
      </c>
    </row>
    <row r="7" spans="1:16" ht="409.5" x14ac:dyDescent="0.25">
      <c r="A7" s="5">
        <v>2</v>
      </c>
      <c r="B7" s="7" t="s">
        <v>11</v>
      </c>
      <c r="C7" s="9">
        <f>[1]рус!C7</f>
        <v>9278819</v>
      </c>
      <c r="D7" s="9">
        <f>[1]рус!D7</f>
        <v>3513430</v>
      </c>
      <c r="E7" s="9">
        <f>[1]рус!E7</f>
        <v>5775017.0520000001</v>
      </c>
      <c r="F7" s="23">
        <f>E7/D7*100</f>
        <v>164.36977688469671</v>
      </c>
      <c r="G7" s="23">
        <f>E7/C7*100</f>
        <v>62.2387078786643</v>
      </c>
      <c r="H7" s="9">
        <f t="shared" ref="H7:H8" si="3">E7-D7</f>
        <v>2261587.0520000001</v>
      </c>
      <c r="I7" s="9">
        <f t="shared" si="2"/>
        <v>-3503801.9479999999</v>
      </c>
      <c r="J7" s="11" t="s">
        <v>61</v>
      </c>
      <c r="K7" s="9">
        <f>[1]рус!K7</f>
        <v>4081183.8</v>
      </c>
      <c r="L7" s="9">
        <f>E7-K7</f>
        <v>1693833.2520000003</v>
      </c>
      <c r="M7" s="9">
        <f>[1]рус!M7</f>
        <v>3420990.1</v>
      </c>
      <c r="N7" s="9">
        <f>E7-M7</f>
        <v>2354026.952</v>
      </c>
      <c r="O7" s="9">
        <f>[1]рус!O7</f>
        <v>2420836.5</v>
      </c>
      <c r="P7" s="9">
        <f>E7-O7</f>
        <v>3354180.5520000001</v>
      </c>
    </row>
    <row r="8" spans="1:16" ht="69.599999999999994" customHeight="1" x14ac:dyDescent="0.25">
      <c r="A8" s="5">
        <v>3</v>
      </c>
      <c r="B8" s="7" t="s">
        <v>12</v>
      </c>
      <c r="C8" s="9">
        <f>[1]рус!C8</f>
        <v>0</v>
      </c>
      <c r="D8" s="9">
        <f>[1]рус!D8</f>
        <v>0</v>
      </c>
      <c r="E8" s="9">
        <f>[1]рус!E8</f>
        <v>440.233</v>
      </c>
      <c r="F8" s="23"/>
      <c r="G8" s="23"/>
      <c r="H8" s="9">
        <f t="shared" si="3"/>
        <v>440.233</v>
      </c>
      <c r="I8" s="9">
        <f t="shared" si="2"/>
        <v>440.233</v>
      </c>
      <c r="J8" s="11"/>
      <c r="K8" s="9">
        <f>[1]рус!K8</f>
        <v>-789.9</v>
      </c>
      <c r="L8" s="9">
        <f>E8-K8</f>
        <v>1230.133</v>
      </c>
      <c r="M8" s="9">
        <f>[1]рус!M8</f>
        <v>129.80000000000001</v>
      </c>
      <c r="N8" s="9">
        <f>E8-M8</f>
        <v>310.43299999999999</v>
      </c>
      <c r="O8" s="9">
        <f>[1]рус!O8</f>
        <v>-711.8</v>
      </c>
      <c r="P8" s="9">
        <f>E8-O8</f>
        <v>1152.0329999999999</v>
      </c>
    </row>
    <row r="9" spans="1:16" ht="115.5" customHeight="1" x14ac:dyDescent="0.25">
      <c r="A9" s="5">
        <v>4</v>
      </c>
      <c r="B9" s="7" t="s">
        <v>59</v>
      </c>
      <c r="C9" s="9">
        <f>[1]рус!C9</f>
        <v>16741139</v>
      </c>
      <c r="D9" s="9">
        <f>[1]рус!D9</f>
        <v>9930491</v>
      </c>
      <c r="E9" s="9">
        <f>[1]рус!E9</f>
        <v>12682484.511</v>
      </c>
      <c r="F9" s="23">
        <f>E9/D9*100</f>
        <v>127.71256235970607</v>
      </c>
      <c r="G9" s="23">
        <f>E9/C9*100</f>
        <v>75.756401706001014</v>
      </c>
      <c r="H9" s="9">
        <f>E9-D9</f>
        <v>2751993.5109999999</v>
      </c>
      <c r="I9" s="9">
        <f t="shared" si="2"/>
        <v>-4058654.4890000001</v>
      </c>
      <c r="J9" s="20"/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1.5" x14ac:dyDescent="0.25">
      <c r="A10" s="5">
        <v>5</v>
      </c>
      <c r="B10" s="7" t="s">
        <v>13</v>
      </c>
      <c r="C10" s="9">
        <f>[1]рус!C10</f>
        <v>426693119.69999999</v>
      </c>
      <c r="D10" s="9">
        <f>[1]рус!D10</f>
        <v>219028592.69999999</v>
      </c>
      <c r="E10" s="9">
        <f>[1]рус!E10</f>
        <v>219028584.71200001</v>
      </c>
      <c r="F10" s="23">
        <f>E10/D10*100</f>
        <v>99.99999635298758</v>
      </c>
      <c r="G10" s="23">
        <f>E10/C10*100</f>
        <v>51.331642016162562</v>
      </c>
      <c r="H10" s="9">
        <f>E10-D10</f>
        <v>-7.9879999756813049</v>
      </c>
      <c r="I10" s="9">
        <f t="shared" si="2"/>
        <v>-207664534.98799998</v>
      </c>
      <c r="J10" s="20"/>
      <c r="K10" s="9">
        <f>[1]рус!K10</f>
        <v>221185636.09999999</v>
      </c>
      <c r="L10" s="9">
        <f>E10-K10</f>
        <v>-2157051.3879999816</v>
      </c>
      <c r="M10" s="9">
        <f>[1]рус!M10</f>
        <v>221531006.80000001</v>
      </c>
      <c r="N10" s="9">
        <f>E10-M10</f>
        <v>-2502422.0879999995</v>
      </c>
      <c r="O10" s="9">
        <f>[1]рус!O10</f>
        <v>201012627.09999999</v>
      </c>
      <c r="P10" s="9">
        <f>E10-O10</f>
        <v>18015957.612000018</v>
      </c>
    </row>
    <row r="12" spans="1:16" ht="18.75" x14ac:dyDescent="0.3">
      <c r="A12" s="28" t="s">
        <v>67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6" x14ac:dyDescent="0.25">
      <c r="F13" s="6"/>
      <c r="H13" s="1"/>
      <c r="L13" s="29" t="s">
        <v>14</v>
      </c>
      <c r="M13" s="29"/>
    </row>
    <row r="14" spans="1:16" s="2" customFormat="1" ht="32.25" customHeight="1" x14ac:dyDescent="0.25">
      <c r="A14" s="30" t="s">
        <v>31</v>
      </c>
      <c r="B14" s="31" t="s">
        <v>3</v>
      </c>
      <c r="C14" s="32" t="s">
        <v>53</v>
      </c>
      <c r="D14" s="33" t="s">
        <v>54</v>
      </c>
      <c r="E14" s="34"/>
      <c r="F14" s="32" t="s">
        <v>4</v>
      </c>
      <c r="G14" s="32"/>
      <c r="H14" s="32" t="s">
        <v>55</v>
      </c>
      <c r="I14" s="32"/>
      <c r="J14" s="32" t="s">
        <v>52</v>
      </c>
      <c r="K14" s="32"/>
      <c r="L14" s="32" t="s">
        <v>56</v>
      </c>
      <c r="M14" s="32"/>
    </row>
    <row r="15" spans="1:16" s="2" customFormat="1" ht="68.25" customHeight="1" x14ac:dyDescent="0.25">
      <c r="A15" s="30"/>
      <c r="B15" s="31"/>
      <c r="C15" s="32"/>
      <c r="D15" s="14" t="s">
        <v>6</v>
      </c>
      <c r="E15" s="14" t="s">
        <v>0</v>
      </c>
      <c r="F15" s="14" t="s">
        <v>8</v>
      </c>
      <c r="G15" s="14" t="s">
        <v>9</v>
      </c>
      <c r="H15" s="14" t="s">
        <v>1</v>
      </c>
      <c r="I15" s="14" t="s">
        <v>57</v>
      </c>
      <c r="J15" s="14" t="s">
        <v>1</v>
      </c>
      <c r="K15" s="24" t="s">
        <v>57</v>
      </c>
      <c r="L15" s="14" t="s">
        <v>1</v>
      </c>
      <c r="M15" s="24" t="s">
        <v>57</v>
      </c>
    </row>
    <row r="16" spans="1:16" s="3" customFormat="1" ht="25.5" customHeight="1" x14ac:dyDescent="0.25">
      <c r="A16" s="13"/>
      <c r="B16" s="13" t="s">
        <v>32</v>
      </c>
      <c r="C16" s="15">
        <v>582847806.69999993</v>
      </c>
      <c r="D16" s="15">
        <v>302369782.10000002</v>
      </c>
      <c r="E16" s="15">
        <v>302214402.0095399</v>
      </c>
      <c r="F16" s="15">
        <v>-155380.09045999969</v>
      </c>
      <c r="G16" s="15">
        <v>-280633404.69046003</v>
      </c>
      <c r="H16" s="15">
        <v>279685761.96373999</v>
      </c>
      <c r="I16" s="15">
        <v>22528640.045800008</v>
      </c>
      <c r="J16" s="15">
        <v>259126929.34150997</v>
      </c>
      <c r="K16" s="15">
        <v>43087472.668029994</v>
      </c>
      <c r="L16" s="15">
        <v>228502273.76320001</v>
      </c>
      <c r="M16" s="15">
        <v>73712128.246340021</v>
      </c>
    </row>
    <row r="17" spans="1:13" ht="47.25" x14ac:dyDescent="0.25">
      <c r="A17" s="16" t="s">
        <v>16</v>
      </c>
      <c r="B17" s="7" t="s">
        <v>33</v>
      </c>
      <c r="C17" s="25">
        <v>28885631.699999999</v>
      </c>
      <c r="D17" s="25">
        <v>26303720.699999999</v>
      </c>
      <c r="E17" s="25">
        <v>26293362.980640002</v>
      </c>
      <c r="F17" s="17">
        <v>-10357.71935999766</v>
      </c>
      <c r="G17" s="17">
        <v>-2592268.7193599977</v>
      </c>
      <c r="H17" s="21">
        <v>3077212.3875699998</v>
      </c>
      <c r="I17" s="17">
        <v>23216150.59307</v>
      </c>
      <c r="J17" s="17">
        <v>3000413.7204300002</v>
      </c>
      <c r="K17" s="17">
        <v>23292949.26021</v>
      </c>
      <c r="L17" s="17">
        <v>2540364.4838</v>
      </c>
      <c r="M17" s="17">
        <v>23752998.49684</v>
      </c>
    </row>
    <row r="18" spans="1:13" x14ac:dyDescent="0.25">
      <c r="A18" s="16" t="s">
        <v>17</v>
      </c>
      <c r="B18" s="7" t="s">
        <v>34</v>
      </c>
      <c r="C18" s="25">
        <v>1847763</v>
      </c>
      <c r="D18" s="25">
        <v>431486</v>
      </c>
      <c r="E18" s="25">
        <v>431399.64238999999</v>
      </c>
      <c r="F18" s="17">
        <v>-86.357610000006389</v>
      </c>
      <c r="G18" s="17">
        <v>-1416363.3576100001</v>
      </c>
      <c r="H18" s="21">
        <v>687469.23123000003</v>
      </c>
      <c r="I18" s="17">
        <v>-256069.58884000004</v>
      </c>
      <c r="J18" s="17">
        <v>851462.30330999999</v>
      </c>
      <c r="K18" s="17">
        <v>-420062.66091999999</v>
      </c>
      <c r="L18" s="17">
        <v>323071.49219999998</v>
      </c>
      <c r="M18" s="17">
        <v>108328.15019000001</v>
      </c>
    </row>
    <row r="19" spans="1:13" ht="63" x14ac:dyDescent="0.25">
      <c r="A19" s="16" t="s">
        <v>18</v>
      </c>
      <c r="B19" s="7" t="s">
        <v>35</v>
      </c>
      <c r="C19" s="25">
        <v>17161089</v>
      </c>
      <c r="D19" s="25">
        <v>8768402</v>
      </c>
      <c r="E19" s="25">
        <v>8760863.7164600007</v>
      </c>
      <c r="F19" s="17">
        <v>-7538.2835399992764</v>
      </c>
      <c r="G19" s="17">
        <v>-8400225.2835399993</v>
      </c>
      <c r="H19" s="21">
        <v>7804594.5964200003</v>
      </c>
      <c r="I19" s="17">
        <v>956269.12004000042</v>
      </c>
      <c r="J19" s="17">
        <v>6592323.70352</v>
      </c>
      <c r="K19" s="17">
        <v>2168540.0129400007</v>
      </c>
      <c r="L19" s="17">
        <v>5542852.2873</v>
      </c>
      <c r="M19" s="17">
        <v>3218011.4291600008</v>
      </c>
    </row>
    <row r="20" spans="1:13" x14ac:dyDescent="0.25">
      <c r="A20" s="16" t="s">
        <v>19</v>
      </c>
      <c r="B20" s="7" t="s">
        <v>36</v>
      </c>
      <c r="C20" s="25">
        <v>254391720.19999999</v>
      </c>
      <c r="D20" s="25">
        <v>145553916.40000001</v>
      </c>
      <c r="E20" s="25">
        <v>145472432.7132</v>
      </c>
      <c r="F20" s="17">
        <v>-81483.686800003052</v>
      </c>
      <c r="G20" s="17">
        <v>-108919287.48679999</v>
      </c>
      <c r="H20" s="21">
        <v>140756790.82427999</v>
      </c>
      <c r="I20" s="17">
        <v>4715641.8889200091</v>
      </c>
      <c r="J20" s="18">
        <v>128274514.36412001</v>
      </c>
      <c r="K20" s="17">
        <v>17197918.349079996</v>
      </c>
      <c r="L20" s="17">
        <v>110255035.4557</v>
      </c>
      <c r="M20" s="17">
        <v>35217397.257500008</v>
      </c>
    </row>
    <row r="21" spans="1:13" x14ac:dyDescent="0.25">
      <c r="A21" s="16" t="s">
        <v>20</v>
      </c>
      <c r="B21" s="19" t="s">
        <v>37</v>
      </c>
      <c r="C21" s="25">
        <v>18186750</v>
      </c>
      <c r="D21" s="25">
        <v>6258926.5999999996</v>
      </c>
      <c r="E21" s="25">
        <v>6238217.27152</v>
      </c>
      <c r="F21" s="17">
        <v>-20709.328479999676</v>
      </c>
      <c r="G21" s="17">
        <v>-11948532.72848</v>
      </c>
      <c r="H21" s="21">
        <v>7446002.7012999998</v>
      </c>
      <c r="I21" s="17">
        <v>-1207785.4297799999</v>
      </c>
      <c r="J21" s="17">
        <v>8741635.2928800005</v>
      </c>
      <c r="K21" s="17">
        <v>-2503418.0213600006</v>
      </c>
      <c r="L21" s="17">
        <v>6447169.0673000002</v>
      </c>
      <c r="M21" s="17">
        <v>-208951.79578000028</v>
      </c>
    </row>
    <row r="22" spans="1:13" ht="47.25" x14ac:dyDescent="0.25">
      <c r="A22" s="16" t="s">
        <v>21</v>
      </c>
      <c r="B22" s="19" t="s">
        <v>38</v>
      </c>
      <c r="C22" s="25">
        <v>24161770</v>
      </c>
      <c r="D22" s="25">
        <v>11570134.699999999</v>
      </c>
      <c r="E22" s="25">
        <v>11567289.672420001</v>
      </c>
      <c r="F22" s="17">
        <v>-2845.0275799985975</v>
      </c>
      <c r="G22" s="17">
        <v>-12594480.327579999</v>
      </c>
      <c r="H22" s="21">
        <v>12108927.23787</v>
      </c>
      <c r="I22" s="17">
        <v>-541637.56544999965</v>
      </c>
      <c r="J22" s="17">
        <v>12660752.390860001</v>
      </c>
      <c r="K22" s="17">
        <v>-1093462.71844</v>
      </c>
      <c r="L22" s="17">
        <v>9860569.8638000004</v>
      </c>
      <c r="M22" s="17">
        <v>1706719.8086200003</v>
      </c>
    </row>
    <row r="23" spans="1:13" ht="47.25" x14ac:dyDescent="0.25">
      <c r="A23" s="16" t="s">
        <v>22</v>
      </c>
      <c r="B23" s="19" t="s">
        <v>39</v>
      </c>
      <c r="C23" s="25">
        <v>59229259</v>
      </c>
      <c r="D23" s="25">
        <v>29120526.5</v>
      </c>
      <c r="E23" s="25">
        <v>29118742.714329999</v>
      </c>
      <c r="F23" s="17">
        <v>-1783.7856700010598</v>
      </c>
      <c r="G23" s="17">
        <v>-30110516.285670001</v>
      </c>
      <c r="H23" s="21">
        <v>22677738.80243</v>
      </c>
      <c r="I23" s="17">
        <v>6441003.9118999988</v>
      </c>
      <c r="J23" s="17">
        <v>20967065.206160001</v>
      </c>
      <c r="K23" s="17">
        <v>8151677.5081699975</v>
      </c>
      <c r="L23" s="17">
        <v>27313612.401700001</v>
      </c>
      <c r="M23" s="17">
        <v>1805130.3126299977</v>
      </c>
    </row>
    <row r="24" spans="1:13" ht="47.25" x14ac:dyDescent="0.25">
      <c r="A24" s="16" t="s">
        <v>23</v>
      </c>
      <c r="B24" s="19" t="s">
        <v>40</v>
      </c>
      <c r="C24" s="25">
        <v>23681186</v>
      </c>
      <c r="D24" s="25">
        <v>9521285</v>
      </c>
      <c r="E24" s="25">
        <v>9512692.7917599995</v>
      </c>
      <c r="F24" s="17">
        <v>-8592.2082400005311</v>
      </c>
      <c r="G24" s="17">
        <v>-14168493.208240001</v>
      </c>
      <c r="H24" s="21">
        <v>11476856.38518</v>
      </c>
      <c r="I24" s="17">
        <v>-1964163.5934200007</v>
      </c>
      <c r="J24" s="17">
        <v>10643703.97847</v>
      </c>
      <c r="K24" s="17">
        <v>-1131011.18671</v>
      </c>
      <c r="L24" s="17">
        <v>7783596.7750000004</v>
      </c>
      <c r="M24" s="17">
        <v>1729096.0167599991</v>
      </c>
    </row>
    <row r="25" spans="1:13" ht="47.25" x14ac:dyDescent="0.25">
      <c r="A25" s="16" t="s">
        <v>24</v>
      </c>
      <c r="B25" s="19" t="s">
        <v>41</v>
      </c>
      <c r="C25" s="25">
        <v>1164780</v>
      </c>
      <c r="D25" s="25">
        <v>0</v>
      </c>
      <c r="E25" s="25">
        <v>0</v>
      </c>
      <c r="F25" s="17">
        <v>0</v>
      </c>
      <c r="G25" s="17">
        <v>-1164780</v>
      </c>
      <c r="H25" s="21">
        <v>312</v>
      </c>
      <c r="I25" s="17">
        <v>-312</v>
      </c>
      <c r="J25" s="17">
        <v>99182</v>
      </c>
      <c r="K25" s="17">
        <v>-99182</v>
      </c>
      <c r="L25" s="17">
        <v>80000</v>
      </c>
      <c r="M25" s="17">
        <v>-80000</v>
      </c>
    </row>
    <row r="26" spans="1:13" ht="126" x14ac:dyDescent="0.25">
      <c r="A26" s="16" t="s">
        <v>25</v>
      </c>
      <c r="B26" s="19" t="s">
        <v>42</v>
      </c>
      <c r="C26" s="25">
        <v>51487473.899999999</v>
      </c>
      <c r="D26" s="25">
        <v>30701664.199999999</v>
      </c>
      <c r="E26" s="25">
        <v>30689116.82147</v>
      </c>
      <c r="F26" s="17">
        <v>-12547.378529999405</v>
      </c>
      <c r="G26" s="17">
        <v>-20798357.078529999</v>
      </c>
      <c r="H26" s="21">
        <v>31697539.308850002</v>
      </c>
      <c r="I26" s="17">
        <v>-1008422.4873800017</v>
      </c>
      <c r="J26" s="17">
        <v>29319720.873070002</v>
      </c>
      <c r="K26" s="17">
        <v>1369395.9483999982</v>
      </c>
      <c r="L26" s="17">
        <v>24566799.9597</v>
      </c>
      <c r="M26" s="17">
        <v>6122316.8617700003</v>
      </c>
    </row>
    <row r="27" spans="1:13" ht="47.25" x14ac:dyDescent="0.25">
      <c r="A27" s="16" t="s">
        <v>26</v>
      </c>
      <c r="B27" s="19" t="s">
        <v>43</v>
      </c>
      <c r="C27" s="25">
        <v>12028717</v>
      </c>
      <c r="D27" s="25">
        <v>4635952</v>
      </c>
      <c r="E27" s="25">
        <v>4634833.1718499996</v>
      </c>
      <c r="F27" s="17">
        <v>-1118.8281500004232</v>
      </c>
      <c r="G27" s="17">
        <v>-7393883.8281500004</v>
      </c>
      <c r="H27" s="21">
        <v>7118501.3004700001</v>
      </c>
      <c r="I27" s="17">
        <v>-2483668.1286200006</v>
      </c>
      <c r="J27" s="17">
        <v>4199012.0782899996</v>
      </c>
      <c r="K27" s="17">
        <v>435821.09355999995</v>
      </c>
      <c r="L27" s="17">
        <v>6010956.9171000002</v>
      </c>
      <c r="M27" s="17">
        <v>-1376123.7452500006</v>
      </c>
    </row>
    <row r="28" spans="1:13" ht="31.5" x14ac:dyDescent="0.25">
      <c r="A28" s="16" t="s">
        <v>27</v>
      </c>
      <c r="B28" s="19" t="s">
        <v>44</v>
      </c>
      <c r="C28" s="25">
        <v>15360630</v>
      </c>
      <c r="D28" s="25">
        <v>5231118</v>
      </c>
      <c r="E28" s="25">
        <v>5231102.6928399997</v>
      </c>
      <c r="F28" s="17">
        <v>-15.307160000316799</v>
      </c>
      <c r="G28" s="17">
        <v>-10129527.307160001</v>
      </c>
      <c r="H28" s="21">
        <v>14060796.862059999</v>
      </c>
      <c r="I28" s="17">
        <v>-8829694.1692200005</v>
      </c>
      <c r="J28" s="17">
        <v>14289530.94727</v>
      </c>
      <c r="K28" s="17">
        <v>-9058428.2544299997</v>
      </c>
      <c r="L28" s="17">
        <v>13018932.585000001</v>
      </c>
      <c r="M28" s="17">
        <v>-7787829.8921600012</v>
      </c>
    </row>
    <row r="29" spans="1:13" x14ac:dyDescent="0.25">
      <c r="A29" s="16" t="s">
        <v>28</v>
      </c>
      <c r="B29" s="19" t="s">
        <v>45</v>
      </c>
      <c r="C29" s="25">
        <v>21340919.899999999</v>
      </c>
      <c r="D29" s="25">
        <v>2391778</v>
      </c>
      <c r="E29" s="25">
        <v>2383486.8166700001</v>
      </c>
      <c r="F29" s="17">
        <v>-8291.1833299999125</v>
      </c>
      <c r="G29" s="17">
        <v>-18957433.083329998</v>
      </c>
      <c r="H29" s="21">
        <v>6109644.0888799997</v>
      </c>
      <c r="I29" s="17">
        <v>-3726157.2722099996</v>
      </c>
      <c r="J29" s="17">
        <v>4822540.5772599997</v>
      </c>
      <c r="K29" s="17">
        <v>-2439053.7605899996</v>
      </c>
      <c r="L29" s="17">
        <v>5616064.6364000002</v>
      </c>
      <c r="M29" s="17">
        <v>-3232577.8197300001</v>
      </c>
    </row>
    <row r="30" spans="1:13" ht="31.5" x14ac:dyDescent="0.25">
      <c r="A30" s="16" t="s">
        <v>29</v>
      </c>
      <c r="B30" s="19" t="s">
        <v>46</v>
      </c>
      <c r="C30" s="25">
        <v>5704801</v>
      </c>
      <c r="D30" s="25">
        <v>800349</v>
      </c>
      <c r="E30" s="25">
        <v>800342.32570000004</v>
      </c>
      <c r="F30" s="17">
        <v>-6.6742999999551103</v>
      </c>
      <c r="G30" s="17">
        <v>-4904458.6743000001</v>
      </c>
      <c r="H30" s="21">
        <v>586339.57354999997</v>
      </c>
      <c r="I30" s="17">
        <v>214002.75215000007</v>
      </c>
      <c r="J30" s="17">
        <v>509631.21286999999</v>
      </c>
      <c r="K30" s="17">
        <v>290711.11283000006</v>
      </c>
      <c r="L30" s="17">
        <v>629978.61620000005</v>
      </c>
      <c r="M30" s="17">
        <v>170363.7095</v>
      </c>
    </row>
    <row r="31" spans="1:13" x14ac:dyDescent="0.25">
      <c r="A31" s="16" t="s">
        <v>30</v>
      </c>
      <c r="B31" s="19" t="s">
        <v>47</v>
      </c>
      <c r="C31" s="25">
        <v>27949606</v>
      </c>
      <c r="D31" s="25">
        <v>11225978</v>
      </c>
      <c r="E31" s="25">
        <v>11225977.404999999</v>
      </c>
      <c r="F31" s="17">
        <v>-0.59500000067055225</v>
      </c>
      <c r="G31" s="17">
        <v>-16723628.595000001</v>
      </c>
      <c r="H31" s="21">
        <v>7916266.7010000004</v>
      </c>
      <c r="I31" s="17">
        <v>3309710.703999999</v>
      </c>
      <c r="J31" s="17">
        <v>7278568.5329999998</v>
      </c>
      <c r="K31" s="17">
        <v>3947408.8719999995</v>
      </c>
      <c r="L31" s="17">
        <v>7450065.0619999999</v>
      </c>
      <c r="M31" s="17">
        <v>3775912.3429999994</v>
      </c>
    </row>
    <row r="32" spans="1:13" x14ac:dyDescent="0.25">
      <c r="A32" s="16">
        <v>16</v>
      </c>
      <c r="B32" s="7" t="s">
        <v>48</v>
      </c>
      <c r="C32" s="25">
        <v>20265710</v>
      </c>
      <c r="D32" s="25">
        <v>9854545</v>
      </c>
      <c r="E32" s="25">
        <v>9854541.2732900009</v>
      </c>
      <c r="F32" s="17">
        <v>-3.7267099991440773</v>
      </c>
      <c r="G32" s="17">
        <v>-10411168.726709999</v>
      </c>
      <c r="H32" s="21">
        <v>6160769.9626500001</v>
      </c>
      <c r="I32" s="17">
        <v>3693771.3106400007</v>
      </c>
      <c r="J32" s="17">
        <v>6876872.1600000001</v>
      </c>
      <c r="K32" s="17">
        <v>2977669.1132900007</v>
      </c>
      <c r="L32" s="17">
        <v>1063204.1599999999</v>
      </c>
      <c r="M32" s="17">
        <v>8791337.1132900007</v>
      </c>
    </row>
  </sheetData>
  <mergeCells count="22">
    <mergeCell ref="A1:P1"/>
    <mergeCell ref="O2:P2"/>
    <mergeCell ref="A3:A4"/>
    <mergeCell ref="B3:B4"/>
    <mergeCell ref="C3:C4"/>
    <mergeCell ref="D3:E3"/>
    <mergeCell ref="F3:G3"/>
    <mergeCell ref="H3:I3"/>
    <mergeCell ref="J3:J4"/>
    <mergeCell ref="K3:L3"/>
    <mergeCell ref="M3:N3"/>
    <mergeCell ref="O3:P3"/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  <mergeCell ref="L14:M14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2026-08-06T07:59:37Z</dcterms:modified>
</cp:coreProperties>
</file>