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ЕПИР МСУ\2026\за август\"/>
    </mc:Choice>
  </mc:AlternateContent>
  <bookViews>
    <workbookView xWindow="0" yWindow="0" windowWidth="24000" windowHeight="9435" tabRatio="907" firstSheet="14" activeTab="14"/>
  </bookViews>
  <sheets>
    <sheet name="районный бюджет" sheetId="4" state="hidden" r:id="rId1"/>
    <sheet name="всего по с.о" sheetId="5" state="hidden" r:id="rId2"/>
    <sheet name="Щучинск" sheetId="6" state="hidden" r:id="rId3"/>
    <sheet name="п. Бурабай " sheetId="7" state="hidden" r:id="rId4"/>
    <sheet name="Абылайханский" sheetId="8" state="hidden" r:id="rId5"/>
    <sheet name="Зеленоборский" sheetId="9" state="hidden" r:id="rId6"/>
    <sheet name="Златопольский" sheetId="10" state="hidden" r:id="rId7"/>
    <sheet name="Катаркольский" sheetId="11" state="hidden" r:id="rId8"/>
    <sheet name="Кенесаринский" sheetId="12" state="hidden" r:id="rId9"/>
    <sheet name="Атамекен" sheetId="13" state="hidden" r:id="rId10"/>
    <sheet name="Урумкайский" sheetId="14" state="hidden" r:id="rId11"/>
    <sheet name="Веденовский" sheetId="15" state="hidden" r:id="rId12"/>
    <sheet name="Успеноюрьевский" sheetId="16" state="hidden" r:id="rId13"/>
    <sheet name="форма со" sheetId="1" state="hidden" r:id="rId14"/>
    <sheet name="гб" sheetId="34" r:id="rId15"/>
  </sheets>
  <definedNames>
    <definedName name="_xlnm.Print_Area" localSheetId="4">Абылайханский!$A$1:$R$58</definedName>
    <definedName name="_xlnm.Print_Area" localSheetId="9">Атамекен!$A$1:$R$58</definedName>
    <definedName name="_xlnm.Print_Area" localSheetId="11">Веденовский!$A$1:$R$58</definedName>
    <definedName name="_xlnm.Print_Area" localSheetId="1">'всего по с.о'!$A$1:$R$58</definedName>
    <definedName name="_xlnm.Print_Area" localSheetId="5">Зеленоборский!$A$1:$R$58</definedName>
    <definedName name="_xlnm.Print_Area" localSheetId="6">Златопольский!$A$1:$R$58</definedName>
    <definedName name="_xlnm.Print_Area" localSheetId="7">Катаркольский!$A$1:$R$58</definedName>
    <definedName name="_xlnm.Print_Area" localSheetId="8">Кенесаринский!$A$1:$R$57</definedName>
    <definedName name="_xlnm.Print_Area" localSheetId="3">'п. Бурабай '!$A$1:$R$60</definedName>
    <definedName name="_xlnm.Print_Area" localSheetId="10">Урумкайский!$A$1:$R$58</definedName>
    <definedName name="_xlnm.Print_Area" localSheetId="12">Успеноюрьевский!$A$1:$R$58</definedName>
    <definedName name="_xlnm.Print_Area" localSheetId="13">'форма со'!$A$1:$R$58</definedName>
    <definedName name="_xlnm.Print_Area" localSheetId="2">Щучинск!$A$1:$R$58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1" i="34" l="1"/>
  <c r="R57" i="5" l="1"/>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R56" i="16"/>
  <c r="R55" i="16" s="1"/>
  <c r="R54" i="16" s="1"/>
  <c r="Q56" i="16"/>
  <c r="Q55" i="16" s="1"/>
  <c r="Q54" i="16" s="1"/>
  <c r="P56" i="16"/>
  <c r="P55" i="16" s="1"/>
  <c r="P54" i="16" s="1"/>
  <c r="O56" i="16"/>
  <c r="N56" i="16"/>
  <c r="N55" i="16" s="1"/>
  <c r="N54" i="16" s="1"/>
  <c r="M56" i="16"/>
  <c r="M55" i="16" s="1"/>
  <c r="M54" i="16" s="1"/>
  <c r="L56" i="16"/>
  <c r="L55" i="16" s="1"/>
  <c r="L54" i="16" s="1"/>
  <c r="K56" i="16"/>
  <c r="J56" i="16"/>
  <c r="J55" i="16" s="1"/>
  <c r="J54" i="16" s="1"/>
  <c r="I56" i="16"/>
  <c r="I55" i="16" s="1"/>
  <c r="I54" i="16" s="1"/>
  <c r="H56" i="16"/>
  <c r="H55" i="16" s="1"/>
  <c r="H54" i="16" s="1"/>
  <c r="G56" i="16"/>
  <c r="F56" i="16"/>
  <c r="F55" i="16" s="1"/>
  <c r="F54" i="16" s="1"/>
  <c r="O55" i="16"/>
  <c r="O54" i="16" s="1"/>
  <c r="K55" i="16"/>
  <c r="K54" i="16" s="1"/>
  <c r="G55" i="16"/>
  <c r="G54" i="16" s="1"/>
  <c r="F53" i="16"/>
  <c r="F52" i="16"/>
  <c r="F51" i="16"/>
  <c r="F50" i="16"/>
  <c r="F49" i="16"/>
  <c r="R48" i="16"/>
  <c r="Q48" i="16"/>
  <c r="Q47" i="16" s="1"/>
  <c r="P48" i="16"/>
  <c r="O48" i="16"/>
  <c r="O47" i="16" s="1"/>
  <c r="N48" i="16"/>
  <c r="N47" i="16" s="1"/>
  <c r="M48" i="16"/>
  <c r="M47" i="16" s="1"/>
  <c r="L48" i="16"/>
  <c r="L47" i="16" s="1"/>
  <c r="K48" i="16"/>
  <c r="K47" i="16" s="1"/>
  <c r="J48" i="16"/>
  <c r="J47" i="16" s="1"/>
  <c r="I48" i="16"/>
  <c r="I47" i="16" s="1"/>
  <c r="H48" i="16"/>
  <c r="G48" i="16"/>
  <c r="G47" i="16" s="1"/>
  <c r="R47" i="16"/>
  <c r="P47" i="16"/>
  <c r="H47" i="16"/>
  <c r="F46" i="16"/>
  <c r="F45" i="16"/>
  <c r="R44" i="16"/>
  <c r="R43" i="16" s="1"/>
  <c r="Q44" i="16"/>
  <c r="Q43" i="16" s="1"/>
  <c r="P44" i="16"/>
  <c r="P43" i="16" s="1"/>
  <c r="O44" i="16"/>
  <c r="O43" i="16" s="1"/>
  <c r="N44" i="16"/>
  <c r="N43" i="16" s="1"/>
  <c r="M44" i="16"/>
  <c r="M43" i="16" s="1"/>
  <c r="L44" i="16"/>
  <c r="K44" i="16"/>
  <c r="K43" i="16" s="1"/>
  <c r="J44" i="16"/>
  <c r="J43" i="16" s="1"/>
  <c r="I44" i="16"/>
  <c r="I43" i="16" s="1"/>
  <c r="H44" i="16"/>
  <c r="H43" i="16" s="1"/>
  <c r="G44" i="16"/>
  <c r="G43" i="16" s="1"/>
  <c r="L43" i="16"/>
  <c r="F42" i="16"/>
  <c r="F41" i="16" s="1"/>
  <c r="F40" i="16" s="1"/>
  <c r="R41" i="16"/>
  <c r="R40" i="16" s="1"/>
  <c r="Q41" i="16"/>
  <c r="Q40" i="16" s="1"/>
  <c r="P41" i="16"/>
  <c r="P40" i="16" s="1"/>
  <c r="O41" i="16"/>
  <c r="O40" i="16" s="1"/>
  <c r="N41" i="16"/>
  <c r="M41" i="16"/>
  <c r="M40" i="16" s="1"/>
  <c r="L41" i="16"/>
  <c r="L40" i="16" s="1"/>
  <c r="K41" i="16"/>
  <c r="K40" i="16" s="1"/>
  <c r="J41" i="16"/>
  <c r="J40" i="16" s="1"/>
  <c r="I41" i="16"/>
  <c r="I40" i="16" s="1"/>
  <c r="H41" i="16"/>
  <c r="H40" i="16" s="1"/>
  <c r="G41" i="16"/>
  <c r="N40" i="16"/>
  <c r="G40" i="16"/>
  <c r="F39" i="16"/>
  <c r="F38" i="16" s="1"/>
  <c r="F37" i="16" s="1"/>
  <c r="R38" i="16"/>
  <c r="R37" i="16" s="1"/>
  <c r="Q38" i="16"/>
  <c r="Q37" i="16" s="1"/>
  <c r="P38" i="16"/>
  <c r="P37" i="16" s="1"/>
  <c r="O38" i="16"/>
  <c r="O37" i="16" s="1"/>
  <c r="N38" i="16"/>
  <c r="M38" i="16"/>
  <c r="M37" i="16" s="1"/>
  <c r="L38" i="16"/>
  <c r="L37" i="16" s="1"/>
  <c r="K38" i="16"/>
  <c r="K37" i="16" s="1"/>
  <c r="J38" i="16"/>
  <c r="I38" i="16"/>
  <c r="I37" i="16" s="1"/>
  <c r="H38" i="16"/>
  <c r="H37" i="16" s="1"/>
  <c r="G38" i="16"/>
  <c r="G37" i="16" s="1"/>
  <c r="N37" i="16"/>
  <c r="J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H27" i="16"/>
  <c r="G27" i="16"/>
  <c r="F24" i="16"/>
  <c r="R23" i="16"/>
  <c r="Q23" i="16"/>
  <c r="P23" i="16"/>
  <c r="O23" i="16"/>
  <c r="N23" i="16"/>
  <c r="M23" i="16"/>
  <c r="L23" i="16"/>
  <c r="K23" i="16"/>
  <c r="J23" i="16"/>
  <c r="I23" i="16"/>
  <c r="H23" i="16"/>
  <c r="G23" i="16"/>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Q12" i="16" s="1"/>
  <c r="P13" i="16"/>
  <c r="P12" i="16" s="1"/>
  <c r="O13" i="16"/>
  <c r="O12" i="16" s="1"/>
  <c r="N13" i="16"/>
  <c r="N12" i="16" s="1"/>
  <c r="M13" i="16"/>
  <c r="M12" i="16" s="1"/>
  <c r="L13" i="16"/>
  <c r="L12" i="16" s="1"/>
  <c r="K13" i="16"/>
  <c r="K12" i="16" s="1"/>
  <c r="J13" i="16"/>
  <c r="J12" i="16" s="1"/>
  <c r="I13" i="16"/>
  <c r="I12" i="16" s="1"/>
  <c r="H13" i="16"/>
  <c r="H12" i="16" s="1"/>
  <c r="G13" i="16"/>
  <c r="G12" i="16" s="1"/>
  <c r="F57" i="15"/>
  <c r="F56" i="15" s="1"/>
  <c r="F55" i="15" s="1"/>
  <c r="F54" i="15" s="1"/>
  <c r="R56" i="15"/>
  <c r="R55" i="15" s="1"/>
  <c r="R54" i="15" s="1"/>
  <c r="Q56" i="15"/>
  <c r="Q55" i="15" s="1"/>
  <c r="Q54" i="15" s="1"/>
  <c r="P56" i="15"/>
  <c r="O56" i="15"/>
  <c r="O55" i="15" s="1"/>
  <c r="O54" i="15" s="1"/>
  <c r="N56" i="15"/>
  <c r="N55" i="15" s="1"/>
  <c r="N54" i="15" s="1"/>
  <c r="M56" i="15"/>
  <c r="M55" i="15" s="1"/>
  <c r="M54" i="15" s="1"/>
  <c r="L56" i="15"/>
  <c r="K56" i="15"/>
  <c r="K55" i="15" s="1"/>
  <c r="K54" i="15" s="1"/>
  <c r="J56" i="15"/>
  <c r="J55" i="15" s="1"/>
  <c r="J54" i="15" s="1"/>
  <c r="I56" i="15"/>
  <c r="I55" i="15" s="1"/>
  <c r="I54" i="15" s="1"/>
  <c r="H56" i="15"/>
  <c r="H55" i="15" s="1"/>
  <c r="H54" i="15" s="1"/>
  <c r="G56" i="15"/>
  <c r="G55" i="15" s="1"/>
  <c r="G54" i="15" s="1"/>
  <c r="P55" i="15"/>
  <c r="P54" i="15" s="1"/>
  <c r="L55" i="15"/>
  <c r="L54" i="15" s="1"/>
  <c r="F53" i="15"/>
  <c r="F52" i="15"/>
  <c r="F51" i="15"/>
  <c r="F50" i="15"/>
  <c r="F49" i="15"/>
  <c r="R48" i="15"/>
  <c r="R47" i="15" s="1"/>
  <c r="Q48" i="15"/>
  <c r="Q47" i="15" s="1"/>
  <c r="P48" i="15"/>
  <c r="P47" i="15" s="1"/>
  <c r="O48" i="15"/>
  <c r="O47" i="15" s="1"/>
  <c r="N48" i="15"/>
  <c r="M48" i="15"/>
  <c r="M47" i="15" s="1"/>
  <c r="L48" i="15"/>
  <c r="L47" i="15" s="1"/>
  <c r="K48" i="15"/>
  <c r="K47" i="15" s="1"/>
  <c r="J48" i="15"/>
  <c r="J47" i="15" s="1"/>
  <c r="I48" i="15"/>
  <c r="I47" i="15" s="1"/>
  <c r="H48" i="15"/>
  <c r="H47" i="15" s="1"/>
  <c r="G48" i="15"/>
  <c r="G47" i="15" s="1"/>
  <c r="N47" i="15"/>
  <c r="F45" i="15"/>
  <c r="F44" i="15" s="1"/>
  <c r="F43" i="15" s="1"/>
  <c r="R44" i="15"/>
  <c r="Q44" i="15"/>
  <c r="Q43" i="15" s="1"/>
  <c r="P44" i="15"/>
  <c r="P43" i="15" s="1"/>
  <c r="O44" i="15"/>
  <c r="O43" i="15" s="1"/>
  <c r="N44" i="15"/>
  <c r="M44" i="15"/>
  <c r="M43" i="15" s="1"/>
  <c r="L44" i="15"/>
  <c r="L43" i="15" s="1"/>
  <c r="K44" i="15"/>
  <c r="K43" i="15" s="1"/>
  <c r="J44" i="15"/>
  <c r="I44" i="15"/>
  <c r="I43" i="15" s="1"/>
  <c r="H44" i="15"/>
  <c r="H43" i="15" s="1"/>
  <c r="G44" i="15"/>
  <c r="G43" i="15" s="1"/>
  <c r="R43" i="15"/>
  <c r="N43" i="15"/>
  <c r="J43" i="15"/>
  <c r="F42" i="15"/>
  <c r="F41" i="15" s="1"/>
  <c r="F40" i="15" s="1"/>
  <c r="R41" i="15"/>
  <c r="Q41" i="15"/>
  <c r="Q40" i="15" s="1"/>
  <c r="P41" i="15"/>
  <c r="O41" i="15"/>
  <c r="O40" i="15" s="1"/>
  <c r="N41" i="15"/>
  <c r="N40" i="15" s="1"/>
  <c r="M41" i="15"/>
  <c r="M40" i="15" s="1"/>
  <c r="L41" i="15"/>
  <c r="K41" i="15"/>
  <c r="K40" i="15" s="1"/>
  <c r="J41" i="15"/>
  <c r="I41" i="15"/>
  <c r="I40" i="15" s="1"/>
  <c r="H41" i="15"/>
  <c r="G41" i="15"/>
  <c r="G40" i="15" s="1"/>
  <c r="R40" i="15"/>
  <c r="P40" i="15"/>
  <c r="L40" i="15"/>
  <c r="J40" i="15"/>
  <c r="H40" i="15"/>
  <c r="F39" i="15"/>
  <c r="F38" i="15" s="1"/>
  <c r="F37" i="15" s="1"/>
  <c r="R38" i="15"/>
  <c r="R37" i="15" s="1"/>
  <c r="Q38" i="15"/>
  <c r="Q37" i="15" s="1"/>
  <c r="P38" i="15"/>
  <c r="P37" i="15" s="1"/>
  <c r="O38" i="15"/>
  <c r="O37" i="15" s="1"/>
  <c r="N38" i="15"/>
  <c r="N37" i="15" s="1"/>
  <c r="M38" i="15"/>
  <c r="M37" i="15" s="1"/>
  <c r="L38" i="15"/>
  <c r="L37" i="15" s="1"/>
  <c r="K38" i="15"/>
  <c r="K37" i="15" s="1"/>
  <c r="J38" i="15"/>
  <c r="J37" i="15" s="1"/>
  <c r="I38" i="15"/>
  <c r="I37" i="15" s="1"/>
  <c r="H38" i="15"/>
  <c r="H37" i="15" s="1"/>
  <c r="G38" i="15"/>
  <c r="G37" i="15" s="1"/>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P29" i="15"/>
  <c r="O29" i="15"/>
  <c r="N29" i="15"/>
  <c r="M29" i="15"/>
  <c r="L29" i="15"/>
  <c r="K29" i="15"/>
  <c r="J29" i="15"/>
  <c r="I29" i="15"/>
  <c r="H29" i="15"/>
  <c r="G29" i="15"/>
  <c r="F28" i="15"/>
  <c r="F27" i="15" s="1"/>
  <c r="R27" i="15"/>
  <c r="Q27" i="15"/>
  <c r="P27" i="15"/>
  <c r="O27" i="15"/>
  <c r="N27" i="15"/>
  <c r="M27" i="15"/>
  <c r="L27" i="15"/>
  <c r="K27" i="15"/>
  <c r="J27" i="15"/>
  <c r="I27" i="15"/>
  <c r="H27" i="15"/>
  <c r="G27" i="15"/>
  <c r="F24" i="15"/>
  <c r="R23" i="15"/>
  <c r="Q23" i="15"/>
  <c r="P23" i="15"/>
  <c r="O23" i="15"/>
  <c r="N23" i="15"/>
  <c r="M23" i="15"/>
  <c r="L23" i="15"/>
  <c r="K23" i="15"/>
  <c r="J23" i="15"/>
  <c r="I23" i="15"/>
  <c r="H23" i="15"/>
  <c r="G23" i="15"/>
  <c r="F22" i="15"/>
  <c r="F21" i="15"/>
  <c r="R20" i="15"/>
  <c r="Q20" i="15"/>
  <c r="P20" i="15"/>
  <c r="O20" i="15"/>
  <c r="N20" i="15"/>
  <c r="M20" i="15"/>
  <c r="L20" i="15"/>
  <c r="K20" i="15"/>
  <c r="J20" i="15"/>
  <c r="I20" i="15"/>
  <c r="H20" i="15"/>
  <c r="G20" i="15"/>
  <c r="F19" i="15"/>
  <c r="F18" i="15" s="1"/>
  <c r="R18" i="15"/>
  <c r="Q18" i="15"/>
  <c r="P18" i="15"/>
  <c r="O18" i="15"/>
  <c r="N18" i="15"/>
  <c r="M18" i="15"/>
  <c r="L18" i="15"/>
  <c r="K18" i="15"/>
  <c r="J18" i="15"/>
  <c r="I18" i="15"/>
  <c r="H18" i="15"/>
  <c r="G18" i="15"/>
  <c r="F17" i="15"/>
  <c r="R16" i="15"/>
  <c r="Q16" i="15"/>
  <c r="Q15" i="15" s="1"/>
  <c r="Q11" i="15" s="1"/>
  <c r="P16" i="15"/>
  <c r="O16" i="15"/>
  <c r="N16" i="15"/>
  <c r="M16" i="15"/>
  <c r="L16" i="15"/>
  <c r="K16" i="15"/>
  <c r="J16" i="15"/>
  <c r="I16" i="15"/>
  <c r="H16" i="15"/>
  <c r="G16" i="15"/>
  <c r="F14" i="15"/>
  <c r="F13" i="15" s="1"/>
  <c r="F12" i="15" s="1"/>
  <c r="R13" i="15"/>
  <c r="R12" i="15" s="1"/>
  <c r="Q13" i="15"/>
  <c r="Q12" i="15" s="1"/>
  <c r="P13" i="15"/>
  <c r="P12" i="15" s="1"/>
  <c r="O13" i="15"/>
  <c r="O12" i="15" s="1"/>
  <c r="N13" i="15"/>
  <c r="N12" i="15" s="1"/>
  <c r="M13" i="15"/>
  <c r="M12" i="15" s="1"/>
  <c r="L13" i="15"/>
  <c r="L12" i="15" s="1"/>
  <c r="K13" i="15"/>
  <c r="J13" i="15"/>
  <c r="J12" i="15" s="1"/>
  <c r="I13" i="15"/>
  <c r="I12" i="15" s="1"/>
  <c r="H13" i="15"/>
  <c r="H12" i="15" s="1"/>
  <c r="G13" i="15"/>
  <c r="G12" i="15" s="1"/>
  <c r="K12" i="15"/>
  <c r="F57" i="14"/>
  <c r="F56" i="14" s="1"/>
  <c r="F55" i="14" s="1"/>
  <c r="F54" i="14" s="1"/>
  <c r="R56" i="14"/>
  <c r="R55" i="14" s="1"/>
  <c r="R54" i="14" s="1"/>
  <c r="Q56" i="14"/>
  <c r="Q55" i="14" s="1"/>
  <c r="Q54" i="14" s="1"/>
  <c r="P56" i="14"/>
  <c r="P55" i="14" s="1"/>
  <c r="P54" i="14" s="1"/>
  <c r="O56" i="14"/>
  <c r="O55" i="14" s="1"/>
  <c r="O54" i="14" s="1"/>
  <c r="N56" i="14"/>
  <c r="N55" i="14" s="1"/>
  <c r="N54" i="14" s="1"/>
  <c r="M56" i="14"/>
  <c r="M55" i="14" s="1"/>
  <c r="M54" i="14" s="1"/>
  <c r="L56" i="14"/>
  <c r="L55" i="14" s="1"/>
  <c r="L54" i="14" s="1"/>
  <c r="K56" i="14"/>
  <c r="K55" i="14" s="1"/>
  <c r="K54" i="14" s="1"/>
  <c r="J56" i="14"/>
  <c r="J55" i="14" s="1"/>
  <c r="J54" i="14" s="1"/>
  <c r="I56" i="14"/>
  <c r="H56" i="14"/>
  <c r="H55" i="14" s="1"/>
  <c r="H54" i="14" s="1"/>
  <c r="G56" i="14"/>
  <c r="G55" i="14" s="1"/>
  <c r="G54" i="14" s="1"/>
  <c r="I55" i="14"/>
  <c r="I54" i="14" s="1"/>
  <c r="F53" i="14"/>
  <c r="F52" i="14"/>
  <c r="F51" i="14"/>
  <c r="F50" i="14"/>
  <c r="F49" i="14"/>
  <c r="R48" i="14"/>
  <c r="R47" i="14" s="1"/>
  <c r="Q48" i="14"/>
  <c r="Q47" i="14" s="1"/>
  <c r="P48" i="14"/>
  <c r="P47" i="14" s="1"/>
  <c r="O48" i="14"/>
  <c r="O47" i="14" s="1"/>
  <c r="N48" i="14"/>
  <c r="N47" i="14" s="1"/>
  <c r="M48" i="14"/>
  <c r="M47" i="14" s="1"/>
  <c r="L48" i="14"/>
  <c r="L47" i="14" s="1"/>
  <c r="K48" i="14"/>
  <c r="K47" i="14" s="1"/>
  <c r="J48" i="14"/>
  <c r="J47" i="14" s="1"/>
  <c r="I48" i="14"/>
  <c r="I47" i="14" s="1"/>
  <c r="H48" i="14"/>
  <c r="H47" i="14" s="1"/>
  <c r="G48" i="14"/>
  <c r="G47" i="14" s="1"/>
  <c r="F46" i="14"/>
  <c r="F45" i="14"/>
  <c r="R44" i="14"/>
  <c r="Q44" i="14"/>
  <c r="Q43" i="14" s="1"/>
  <c r="P44" i="14"/>
  <c r="P43" i="14" s="1"/>
  <c r="O44" i="14"/>
  <c r="O43" i="14" s="1"/>
  <c r="N44" i="14"/>
  <c r="N43" i="14" s="1"/>
  <c r="M44" i="14"/>
  <c r="M43" i="14" s="1"/>
  <c r="L44" i="14"/>
  <c r="L43" i="14" s="1"/>
  <c r="K44" i="14"/>
  <c r="K43" i="14" s="1"/>
  <c r="J44" i="14"/>
  <c r="J43" i="14" s="1"/>
  <c r="I44" i="14"/>
  <c r="I43" i="14" s="1"/>
  <c r="H44" i="14"/>
  <c r="H43" i="14" s="1"/>
  <c r="G44" i="14"/>
  <c r="G43" i="14" s="1"/>
  <c r="R43" i="14"/>
  <c r="F42" i="14"/>
  <c r="F41" i="14" s="1"/>
  <c r="F40" i="14" s="1"/>
  <c r="R41" i="14"/>
  <c r="Q41" i="14"/>
  <c r="Q40" i="14" s="1"/>
  <c r="P41" i="14"/>
  <c r="P40" i="14" s="1"/>
  <c r="O41" i="14"/>
  <c r="O40" i="14" s="1"/>
  <c r="N41" i="14"/>
  <c r="M41" i="14"/>
  <c r="M40" i="14" s="1"/>
  <c r="L41" i="14"/>
  <c r="L40" i="14" s="1"/>
  <c r="K41" i="14"/>
  <c r="K40" i="14" s="1"/>
  <c r="J41" i="14"/>
  <c r="I41" i="14"/>
  <c r="I40" i="14" s="1"/>
  <c r="H41" i="14"/>
  <c r="H40" i="14" s="1"/>
  <c r="G41" i="14"/>
  <c r="G40" i="14" s="1"/>
  <c r="R40" i="14"/>
  <c r="N40" i="14"/>
  <c r="J40" i="14"/>
  <c r="F39" i="14"/>
  <c r="F38" i="14" s="1"/>
  <c r="F37" i="14" s="1"/>
  <c r="R38" i="14"/>
  <c r="Q38" i="14"/>
  <c r="Q37" i="14" s="1"/>
  <c r="P38" i="14"/>
  <c r="P37" i="14" s="1"/>
  <c r="O38" i="14"/>
  <c r="O37" i="14" s="1"/>
  <c r="N38" i="14"/>
  <c r="N37" i="14" s="1"/>
  <c r="M38" i="14"/>
  <c r="M37" i="14" s="1"/>
  <c r="L38" i="14"/>
  <c r="L37" i="14" s="1"/>
  <c r="K38" i="14"/>
  <c r="J38" i="14"/>
  <c r="I38" i="14"/>
  <c r="I37" i="14" s="1"/>
  <c r="H38" i="14"/>
  <c r="H37" i="14" s="1"/>
  <c r="G38" i="14"/>
  <c r="R37" i="14"/>
  <c r="K37" i="14"/>
  <c r="J37" i="14"/>
  <c r="G37" i="14"/>
  <c r="F36" i="14"/>
  <c r="F35" i="14"/>
  <c r="F34" i="14"/>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O29" i="14"/>
  <c r="N29" i="14"/>
  <c r="M29" i="14"/>
  <c r="L29" i="14"/>
  <c r="K29" i="14"/>
  <c r="J29" i="14"/>
  <c r="I29" i="14"/>
  <c r="H29" i="14"/>
  <c r="G29" i="14"/>
  <c r="F28" i="14"/>
  <c r="F27" i="14" s="1"/>
  <c r="R27" i="14"/>
  <c r="Q27" i="14"/>
  <c r="P27" i="14"/>
  <c r="O27" i="14"/>
  <c r="N27" i="14"/>
  <c r="M27" i="14"/>
  <c r="L27" i="14"/>
  <c r="K27" i="14"/>
  <c r="J27" i="14"/>
  <c r="I27" i="14"/>
  <c r="H27" i="14"/>
  <c r="G27" i="14"/>
  <c r="F24" i="14"/>
  <c r="R23" i="14"/>
  <c r="Q23" i="14"/>
  <c r="P23" i="14"/>
  <c r="O23" i="14"/>
  <c r="N23" i="14"/>
  <c r="M23" i="14"/>
  <c r="L23" i="14"/>
  <c r="K23" i="14"/>
  <c r="J23" i="14"/>
  <c r="I23" i="14"/>
  <c r="H23" i="14"/>
  <c r="G23" i="14"/>
  <c r="F22" i="14"/>
  <c r="F21" i="14"/>
  <c r="R20" i="14"/>
  <c r="Q20" i="14"/>
  <c r="P20" i="14"/>
  <c r="O20" i="14"/>
  <c r="N20" i="14"/>
  <c r="M20" i="14"/>
  <c r="L20" i="14"/>
  <c r="K20" i="14"/>
  <c r="J20" i="14"/>
  <c r="I20" i="14"/>
  <c r="H20" i="14"/>
  <c r="G20" i="14"/>
  <c r="F20" i="14"/>
  <c r="F19" i="14"/>
  <c r="F18" i="14" s="1"/>
  <c r="R18" i="14"/>
  <c r="Q18" i="14"/>
  <c r="P18" i="14"/>
  <c r="O18" i="14"/>
  <c r="N18" i="14"/>
  <c r="M18" i="14"/>
  <c r="L18" i="14"/>
  <c r="K18" i="14"/>
  <c r="J18" i="14"/>
  <c r="I18" i="14"/>
  <c r="H18" i="14"/>
  <c r="G18" i="14"/>
  <c r="F17" i="14"/>
  <c r="F16" i="14" s="1"/>
  <c r="R16" i="14"/>
  <c r="Q16" i="14"/>
  <c r="Q15" i="14" s="1"/>
  <c r="P16" i="14"/>
  <c r="O16" i="14"/>
  <c r="N16" i="14"/>
  <c r="M16" i="14"/>
  <c r="L16" i="14"/>
  <c r="K16" i="14"/>
  <c r="J16" i="14"/>
  <c r="I16" i="14"/>
  <c r="I15" i="14" s="1"/>
  <c r="I11" i="14" s="1"/>
  <c r="H16" i="14"/>
  <c r="G16" i="14"/>
  <c r="F14" i="14"/>
  <c r="F13" i="14" s="1"/>
  <c r="F12" i="14" s="1"/>
  <c r="R13" i="14"/>
  <c r="R12" i="14" s="1"/>
  <c r="Q13" i="14"/>
  <c r="Q12" i="14" s="1"/>
  <c r="P13" i="14"/>
  <c r="O13" i="14"/>
  <c r="O12" i="14" s="1"/>
  <c r="N13" i="14"/>
  <c r="N12" i="14" s="1"/>
  <c r="M13" i="14"/>
  <c r="M12" i="14" s="1"/>
  <c r="L13" i="14"/>
  <c r="L12" i="14" s="1"/>
  <c r="K13" i="14"/>
  <c r="K12" i="14" s="1"/>
  <c r="J13" i="14"/>
  <c r="J12" i="14" s="1"/>
  <c r="I13" i="14"/>
  <c r="I12" i="14" s="1"/>
  <c r="H13" i="14"/>
  <c r="H12" i="14" s="1"/>
  <c r="G13" i="14"/>
  <c r="P12" i="14"/>
  <c r="G12" i="14"/>
  <c r="F57" i="13"/>
  <c r="R56" i="13"/>
  <c r="R55" i="13" s="1"/>
  <c r="R54" i="13" s="1"/>
  <c r="Q56" i="13"/>
  <c r="Q55" i="13" s="1"/>
  <c r="Q54" i="13" s="1"/>
  <c r="P56" i="13"/>
  <c r="P55" i="13" s="1"/>
  <c r="P54" i="13" s="1"/>
  <c r="O56" i="13"/>
  <c r="O55" i="13" s="1"/>
  <c r="O54" i="13" s="1"/>
  <c r="N56" i="13"/>
  <c r="N55" i="13" s="1"/>
  <c r="N54" i="13" s="1"/>
  <c r="M56" i="13"/>
  <c r="M55" i="13" s="1"/>
  <c r="M54" i="13" s="1"/>
  <c r="L56" i="13"/>
  <c r="L55" i="13" s="1"/>
  <c r="L54" i="13" s="1"/>
  <c r="K56" i="13"/>
  <c r="J56" i="13"/>
  <c r="J55" i="13" s="1"/>
  <c r="J54" i="13" s="1"/>
  <c r="I56" i="13"/>
  <c r="I55" i="13" s="1"/>
  <c r="I54" i="13" s="1"/>
  <c r="H56" i="13"/>
  <c r="H55" i="13" s="1"/>
  <c r="G56" i="13"/>
  <c r="G55" i="13" s="1"/>
  <c r="G54" i="13" s="1"/>
  <c r="F56" i="13"/>
  <c r="F55" i="13" s="1"/>
  <c r="F54" i="13" s="1"/>
  <c r="K55" i="13"/>
  <c r="K54" i="13" s="1"/>
  <c r="H54" i="13"/>
  <c r="F53" i="13"/>
  <c r="F52" i="13"/>
  <c r="F51" i="13"/>
  <c r="F50" i="13"/>
  <c r="F49" i="13"/>
  <c r="R48" i="13"/>
  <c r="R47" i="13" s="1"/>
  <c r="Q48" i="13"/>
  <c r="Q47" i="13" s="1"/>
  <c r="P48" i="13"/>
  <c r="P47" i="13" s="1"/>
  <c r="O48" i="13"/>
  <c r="N48" i="13"/>
  <c r="N47" i="13" s="1"/>
  <c r="M48" i="13"/>
  <c r="M47" i="13" s="1"/>
  <c r="L48" i="13"/>
  <c r="L47" i="13" s="1"/>
  <c r="K48" i="13"/>
  <c r="J48" i="13"/>
  <c r="J47" i="13" s="1"/>
  <c r="I48" i="13"/>
  <c r="I47" i="13" s="1"/>
  <c r="H48" i="13"/>
  <c r="H47" i="13" s="1"/>
  <c r="G48" i="13"/>
  <c r="G47" i="13" s="1"/>
  <c r="O47" i="13"/>
  <c r="K47" i="13"/>
  <c r="F46" i="13"/>
  <c r="F45" i="13"/>
  <c r="R44" i="13"/>
  <c r="R43" i="13" s="1"/>
  <c r="Q44" i="13"/>
  <c r="Q43" i="13" s="1"/>
  <c r="P44" i="13"/>
  <c r="O44" i="13"/>
  <c r="N44" i="13"/>
  <c r="M44" i="13"/>
  <c r="L44" i="13"/>
  <c r="K44" i="13"/>
  <c r="J44" i="13"/>
  <c r="I44" i="13"/>
  <c r="H44" i="13"/>
  <c r="H43" i="13" s="1"/>
  <c r="G44" i="13"/>
  <c r="G43" i="13" s="1"/>
  <c r="F42" i="13"/>
  <c r="F41" i="13" s="1"/>
  <c r="F40" i="13" s="1"/>
  <c r="R41" i="13"/>
  <c r="R40" i="13" s="1"/>
  <c r="Q41" i="13"/>
  <c r="Q40" i="13" s="1"/>
  <c r="P41" i="13"/>
  <c r="O41" i="13"/>
  <c r="O40" i="13" s="1"/>
  <c r="N41" i="13"/>
  <c r="M41" i="13"/>
  <c r="M40" i="13" s="1"/>
  <c r="L41" i="13"/>
  <c r="L40" i="13" s="1"/>
  <c r="K41" i="13"/>
  <c r="K40" i="13" s="1"/>
  <c r="J41" i="13"/>
  <c r="J40" i="13" s="1"/>
  <c r="I41" i="13"/>
  <c r="I40" i="13" s="1"/>
  <c r="H41" i="13"/>
  <c r="H40" i="13" s="1"/>
  <c r="G41" i="13"/>
  <c r="G40" i="13" s="1"/>
  <c r="P40" i="13"/>
  <c r="N40" i="13"/>
  <c r="F39" i="13"/>
  <c r="F38" i="13" s="1"/>
  <c r="F37" i="13" s="1"/>
  <c r="R38" i="13"/>
  <c r="R37" i="13" s="1"/>
  <c r="Q38" i="13"/>
  <c r="Q37" i="13" s="1"/>
  <c r="P38" i="13"/>
  <c r="P37" i="13" s="1"/>
  <c r="O38" i="13"/>
  <c r="O37" i="13" s="1"/>
  <c r="N38" i="13"/>
  <c r="N37" i="13" s="1"/>
  <c r="M38" i="13"/>
  <c r="L38" i="13"/>
  <c r="L37" i="13" s="1"/>
  <c r="K38" i="13"/>
  <c r="K37" i="13" s="1"/>
  <c r="J38" i="13"/>
  <c r="J37" i="13" s="1"/>
  <c r="I38" i="13"/>
  <c r="I37" i="13" s="1"/>
  <c r="H38" i="13"/>
  <c r="H37" i="13" s="1"/>
  <c r="G38" i="13"/>
  <c r="G37" i="13" s="1"/>
  <c r="M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I31" i="13"/>
  <c r="H31" i="13"/>
  <c r="G31" i="13"/>
  <c r="F30" i="13"/>
  <c r="F29" i="13" s="1"/>
  <c r="R29" i="13"/>
  <c r="Q29" i="13"/>
  <c r="P29" i="13"/>
  <c r="O29" i="13"/>
  <c r="N29" i="13"/>
  <c r="M29" i="13"/>
  <c r="L29" i="13"/>
  <c r="K29" i="13"/>
  <c r="J29" i="13"/>
  <c r="I29" i="13"/>
  <c r="H29" i="13"/>
  <c r="G29" i="13"/>
  <c r="F28" i="13"/>
  <c r="F27" i="13" s="1"/>
  <c r="R27" i="13"/>
  <c r="Q27" i="13"/>
  <c r="P27" i="13"/>
  <c r="O27" i="13"/>
  <c r="N27" i="13"/>
  <c r="M27" i="13"/>
  <c r="L27" i="13"/>
  <c r="K27" i="13"/>
  <c r="J27" i="13"/>
  <c r="I27" i="13"/>
  <c r="H27" i="13"/>
  <c r="G27" i="13"/>
  <c r="F24" i="13"/>
  <c r="R23" i="13"/>
  <c r="Q23" i="13"/>
  <c r="P23" i="13"/>
  <c r="O23" i="13"/>
  <c r="N23" i="13"/>
  <c r="M23" i="13"/>
  <c r="L23" i="13"/>
  <c r="K23" i="13"/>
  <c r="J23" i="13"/>
  <c r="I23" i="13"/>
  <c r="H23" i="13"/>
  <c r="G23" i="13"/>
  <c r="F22" i="13"/>
  <c r="F21" i="13"/>
  <c r="R20" i="13"/>
  <c r="Q20" i="13"/>
  <c r="P20" i="13"/>
  <c r="O20" i="13"/>
  <c r="N20" i="13"/>
  <c r="M20" i="13"/>
  <c r="L20" i="13"/>
  <c r="K20" i="13"/>
  <c r="J20" i="13"/>
  <c r="I20" i="13"/>
  <c r="H20" i="13"/>
  <c r="G20" i="13"/>
  <c r="F19" i="13"/>
  <c r="F18" i="13" s="1"/>
  <c r="R18" i="13"/>
  <c r="Q18" i="13"/>
  <c r="P18" i="13"/>
  <c r="O18" i="13"/>
  <c r="N18" i="13"/>
  <c r="M18" i="13"/>
  <c r="L18" i="13"/>
  <c r="K18" i="13"/>
  <c r="J18" i="13"/>
  <c r="I18" i="13"/>
  <c r="H18" i="13"/>
  <c r="G18" i="13"/>
  <c r="F17" i="13"/>
  <c r="F16" i="13" s="1"/>
  <c r="R16" i="13"/>
  <c r="Q16" i="13"/>
  <c r="P16" i="13"/>
  <c r="O16" i="13"/>
  <c r="N16" i="13"/>
  <c r="M16" i="13"/>
  <c r="L16" i="13"/>
  <c r="K16" i="13"/>
  <c r="J16" i="13"/>
  <c r="I16" i="13"/>
  <c r="H16" i="13"/>
  <c r="G16" i="13"/>
  <c r="F14" i="13"/>
  <c r="F13" i="13" s="1"/>
  <c r="F12" i="13" s="1"/>
  <c r="R13" i="13"/>
  <c r="R12" i="13" s="1"/>
  <c r="Q13" i="13"/>
  <c r="Q12" i="13" s="1"/>
  <c r="P13" i="13"/>
  <c r="P12" i="13" s="1"/>
  <c r="O13" i="13"/>
  <c r="O12" i="13" s="1"/>
  <c r="N13" i="13"/>
  <c r="N12" i="13" s="1"/>
  <c r="M13" i="13"/>
  <c r="L13" i="13"/>
  <c r="L12" i="13" s="1"/>
  <c r="K13" i="13"/>
  <c r="K12" i="13" s="1"/>
  <c r="J13" i="13"/>
  <c r="J12" i="13" s="1"/>
  <c r="J11" i="13" s="1"/>
  <c r="I13" i="13"/>
  <c r="I12" i="13" s="1"/>
  <c r="H13" i="13"/>
  <c r="H12" i="13" s="1"/>
  <c r="G13" i="13"/>
  <c r="G12" i="13" s="1"/>
  <c r="M12" i="13"/>
  <c r="F57" i="12"/>
  <c r="F56" i="12" s="1"/>
  <c r="F55" i="12" s="1"/>
  <c r="F54" i="12" s="1"/>
  <c r="R56" i="12"/>
  <c r="Q56" i="12"/>
  <c r="P56" i="12"/>
  <c r="O56" i="12"/>
  <c r="O55" i="12" s="1"/>
  <c r="O54" i="12" s="1"/>
  <c r="N56" i="12"/>
  <c r="N55" i="12" s="1"/>
  <c r="N54" i="12" s="1"/>
  <c r="M56" i="12"/>
  <c r="M55" i="12" s="1"/>
  <c r="M54" i="12" s="1"/>
  <c r="L56" i="12"/>
  <c r="L55" i="12" s="1"/>
  <c r="L54" i="12" s="1"/>
  <c r="K56" i="12"/>
  <c r="K55" i="12" s="1"/>
  <c r="K54" i="12" s="1"/>
  <c r="J56" i="12"/>
  <c r="J55" i="12" s="1"/>
  <c r="J54" i="12" s="1"/>
  <c r="I56" i="12"/>
  <c r="I55" i="12" s="1"/>
  <c r="I54" i="12" s="1"/>
  <c r="H56" i="12"/>
  <c r="H55" i="12" s="1"/>
  <c r="H54" i="12" s="1"/>
  <c r="G56" i="12"/>
  <c r="G55" i="12" s="1"/>
  <c r="R55" i="12"/>
  <c r="R54" i="12" s="1"/>
  <c r="Q55" i="12"/>
  <c r="Q54" i="12" s="1"/>
  <c r="P55" i="12"/>
  <c r="P54" i="12" s="1"/>
  <c r="G54" i="12"/>
  <c r="F53" i="12"/>
  <c r="F52" i="12"/>
  <c r="F51" i="12"/>
  <c r="F50" i="12"/>
  <c r="F49" i="12"/>
  <c r="R48" i="12"/>
  <c r="R47" i="12" s="1"/>
  <c r="Q48" i="12"/>
  <c r="P48" i="12"/>
  <c r="P47" i="12" s="1"/>
  <c r="O48" i="12"/>
  <c r="O47" i="12" s="1"/>
  <c r="N48" i="12"/>
  <c r="N47" i="12" s="1"/>
  <c r="M48" i="12"/>
  <c r="M47" i="12" s="1"/>
  <c r="L48" i="12"/>
  <c r="L47" i="12" s="1"/>
  <c r="K48" i="12"/>
  <c r="K47" i="12" s="1"/>
  <c r="J48" i="12"/>
  <c r="J47" i="12" s="1"/>
  <c r="I48" i="12"/>
  <c r="I47" i="12" s="1"/>
  <c r="H48" i="12"/>
  <c r="H47" i="12" s="1"/>
  <c r="G48" i="12"/>
  <c r="G47" i="12" s="1"/>
  <c r="Q47" i="12"/>
  <c r="F46" i="12"/>
  <c r="F45" i="12"/>
  <c r="R44" i="12"/>
  <c r="R43" i="12" s="1"/>
  <c r="Q44" i="12"/>
  <c r="Q43" i="12" s="1"/>
  <c r="P44" i="12"/>
  <c r="P43" i="12" s="1"/>
  <c r="O44" i="12"/>
  <c r="O43" i="12" s="1"/>
  <c r="N44" i="12"/>
  <c r="M44" i="12"/>
  <c r="L44" i="12"/>
  <c r="L43" i="12" s="1"/>
  <c r="K44" i="12"/>
  <c r="K43" i="12" s="1"/>
  <c r="J44" i="12"/>
  <c r="J43" i="12" s="1"/>
  <c r="I44" i="12"/>
  <c r="I43" i="12" s="1"/>
  <c r="H44" i="12"/>
  <c r="H43" i="12" s="1"/>
  <c r="G44" i="12"/>
  <c r="G43" i="12" s="1"/>
  <c r="N43" i="12"/>
  <c r="M43" i="12"/>
  <c r="F43" i="12"/>
  <c r="F42" i="12"/>
  <c r="F41" i="12" s="1"/>
  <c r="F40" i="12" s="1"/>
  <c r="R41" i="12"/>
  <c r="R40" i="12" s="1"/>
  <c r="Q41" i="12"/>
  <c r="Q40" i="12" s="1"/>
  <c r="P41" i="12"/>
  <c r="P40" i="12" s="1"/>
  <c r="O41" i="12"/>
  <c r="O40" i="12" s="1"/>
  <c r="N41" i="12"/>
  <c r="N40" i="12" s="1"/>
  <c r="M41" i="12"/>
  <c r="M40" i="12" s="1"/>
  <c r="L41" i="12"/>
  <c r="L40" i="12" s="1"/>
  <c r="K41" i="12"/>
  <c r="K40" i="12" s="1"/>
  <c r="J41" i="12"/>
  <c r="J40" i="12" s="1"/>
  <c r="I41" i="12"/>
  <c r="I40" i="12" s="1"/>
  <c r="H41" i="12"/>
  <c r="G41" i="12"/>
  <c r="G40" i="12" s="1"/>
  <c r="H40" i="12"/>
  <c r="F39" i="12"/>
  <c r="F38" i="12" s="1"/>
  <c r="F37" i="12" s="1"/>
  <c r="R38" i="12"/>
  <c r="R37" i="12" s="1"/>
  <c r="Q38" i="12"/>
  <c r="Q37" i="12" s="1"/>
  <c r="P38" i="12"/>
  <c r="P37" i="12" s="1"/>
  <c r="O38" i="12"/>
  <c r="O37" i="12" s="1"/>
  <c r="N38" i="12"/>
  <c r="N37" i="12" s="1"/>
  <c r="M38" i="12"/>
  <c r="M37" i="12" s="1"/>
  <c r="L38" i="12"/>
  <c r="L37" i="12" s="1"/>
  <c r="K38" i="12"/>
  <c r="K37" i="12" s="1"/>
  <c r="J38" i="12"/>
  <c r="J37" i="12" s="1"/>
  <c r="I38" i="12"/>
  <c r="I37" i="12" s="1"/>
  <c r="H38" i="12"/>
  <c r="H37" i="12" s="1"/>
  <c r="G38" i="12"/>
  <c r="G37" i="12" s="1"/>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H31" i="12"/>
  <c r="G31" i="12"/>
  <c r="F30" i="12"/>
  <c r="F29" i="12" s="1"/>
  <c r="R29" i="12"/>
  <c r="Q29" i="12"/>
  <c r="P29" i="12"/>
  <c r="O29" i="12"/>
  <c r="N29" i="12"/>
  <c r="M29" i="12"/>
  <c r="L29" i="12"/>
  <c r="K29" i="12"/>
  <c r="J29" i="12"/>
  <c r="I29" i="12"/>
  <c r="H29" i="12"/>
  <c r="G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R20" i="12"/>
  <c r="Q20" i="12"/>
  <c r="P20" i="12"/>
  <c r="O20" i="12"/>
  <c r="N20" i="12"/>
  <c r="M20" i="12"/>
  <c r="L20" i="12"/>
  <c r="K20" i="12"/>
  <c r="J20" i="12"/>
  <c r="I20" i="12"/>
  <c r="H20" i="12"/>
  <c r="G20" i="12"/>
  <c r="F19" i="12"/>
  <c r="F18" i="12" s="1"/>
  <c r="R18" i="12"/>
  <c r="Q18" i="12"/>
  <c r="P18" i="12"/>
  <c r="O18" i="12"/>
  <c r="N18" i="12"/>
  <c r="M18" i="12"/>
  <c r="L18" i="12"/>
  <c r="K18" i="12"/>
  <c r="J18" i="12"/>
  <c r="I18" i="12"/>
  <c r="H18" i="12"/>
  <c r="G18" i="12"/>
  <c r="F17" i="12"/>
  <c r="F16" i="12" s="1"/>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R55" i="11" s="1"/>
  <c r="R54" i="11" s="1"/>
  <c r="Q56" i="11"/>
  <c r="Q55" i="11" s="1"/>
  <c r="Q54" i="11" s="1"/>
  <c r="P56" i="11"/>
  <c r="P55" i="11" s="1"/>
  <c r="P54" i="11" s="1"/>
  <c r="O56" i="11"/>
  <c r="O55" i="11" s="1"/>
  <c r="O54" i="11" s="1"/>
  <c r="N56" i="11"/>
  <c r="M56" i="11"/>
  <c r="M55" i="11" s="1"/>
  <c r="M54" i="11" s="1"/>
  <c r="L56" i="11"/>
  <c r="L55" i="11" s="1"/>
  <c r="L54" i="11" s="1"/>
  <c r="K56" i="11"/>
  <c r="K55" i="11" s="1"/>
  <c r="K54" i="11" s="1"/>
  <c r="J56" i="11"/>
  <c r="J55" i="11" s="1"/>
  <c r="J54" i="11" s="1"/>
  <c r="I56" i="11"/>
  <c r="I55" i="11" s="1"/>
  <c r="I54" i="11" s="1"/>
  <c r="H56" i="11"/>
  <c r="H55" i="11" s="1"/>
  <c r="H54" i="11" s="1"/>
  <c r="G56" i="11"/>
  <c r="G55" i="11" s="1"/>
  <c r="G54" i="11" s="1"/>
  <c r="N55" i="11"/>
  <c r="N54" i="11" s="1"/>
  <c r="F53" i="11"/>
  <c r="F52" i="11"/>
  <c r="F51" i="11"/>
  <c r="F50" i="11"/>
  <c r="F49" i="11"/>
  <c r="R48" i="11"/>
  <c r="R47" i="11" s="1"/>
  <c r="Q48" i="11"/>
  <c r="Q47" i="11" s="1"/>
  <c r="P48" i="11"/>
  <c r="P47" i="11" s="1"/>
  <c r="O48" i="11"/>
  <c r="O47" i="11" s="1"/>
  <c r="N48" i="11"/>
  <c r="N47" i="11" s="1"/>
  <c r="M48" i="11"/>
  <c r="M47" i="11" s="1"/>
  <c r="L48" i="11"/>
  <c r="L47" i="11" s="1"/>
  <c r="K48" i="11"/>
  <c r="K47" i="11" s="1"/>
  <c r="J48" i="11"/>
  <c r="J47" i="11" s="1"/>
  <c r="I48" i="11"/>
  <c r="I47" i="11" s="1"/>
  <c r="H48" i="11"/>
  <c r="H47" i="11" s="1"/>
  <c r="G48" i="11"/>
  <c r="G47" i="11" s="1"/>
  <c r="F46" i="11"/>
  <c r="F45" i="11"/>
  <c r="R44" i="11"/>
  <c r="Q44" i="11"/>
  <c r="Q43" i="11" s="1"/>
  <c r="P44" i="11"/>
  <c r="O44" i="11"/>
  <c r="O43" i="11" s="1"/>
  <c r="N44" i="11"/>
  <c r="N43" i="11" s="1"/>
  <c r="M44" i="11"/>
  <c r="M43" i="11" s="1"/>
  <c r="L44" i="11"/>
  <c r="L43" i="11" s="1"/>
  <c r="K44" i="11"/>
  <c r="K43" i="11" s="1"/>
  <c r="J44" i="11"/>
  <c r="J43" i="11" s="1"/>
  <c r="I44" i="11"/>
  <c r="I43" i="11" s="1"/>
  <c r="H44" i="11"/>
  <c r="H43" i="11" s="1"/>
  <c r="G44" i="11"/>
  <c r="G43" i="11" s="1"/>
  <c r="R43" i="11"/>
  <c r="F42" i="11"/>
  <c r="F41" i="11" s="1"/>
  <c r="F40" i="11" s="1"/>
  <c r="R41" i="11"/>
  <c r="R40" i="11" s="1"/>
  <c r="Q41" i="11"/>
  <c r="Q40" i="11" s="1"/>
  <c r="P41" i="11"/>
  <c r="P40" i="11" s="1"/>
  <c r="O41" i="11"/>
  <c r="O40" i="11" s="1"/>
  <c r="N41" i="11"/>
  <c r="N40" i="11" s="1"/>
  <c r="M41" i="11"/>
  <c r="M40" i="11" s="1"/>
  <c r="L41" i="11"/>
  <c r="K41" i="11"/>
  <c r="K40" i="11" s="1"/>
  <c r="J41" i="11"/>
  <c r="J40" i="11" s="1"/>
  <c r="I41" i="11"/>
  <c r="H41" i="11"/>
  <c r="H40" i="11" s="1"/>
  <c r="G41" i="11"/>
  <c r="G40" i="11" s="1"/>
  <c r="L40" i="11"/>
  <c r="I40" i="11"/>
  <c r="F39" i="11"/>
  <c r="F38" i="11" s="1"/>
  <c r="F37" i="11" s="1"/>
  <c r="R38" i="11"/>
  <c r="Q38" i="11"/>
  <c r="Q37" i="11" s="1"/>
  <c r="P38" i="11"/>
  <c r="P37" i="11" s="1"/>
  <c r="O38" i="11"/>
  <c r="N38" i="11"/>
  <c r="N37" i="11" s="1"/>
  <c r="M38" i="11"/>
  <c r="M37" i="11" s="1"/>
  <c r="L38" i="11"/>
  <c r="L37" i="11" s="1"/>
  <c r="K38" i="11"/>
  <c r="K37" i="11" s="1"/>
  <c r="J38" i="11"/>
  <c r="J37" i="11" s="1"/>
  <c r="I38" i="11"/>
  <c r="I37" i="11" s="1"/>
  <c r="H38" i="11"/>
  <c r="H37" i="11" s="1"/>
  <c r="G38" i="11"/>
  <c r="G37" i="11" s="1"/>
  <c r="R37" i="11"/>
  <c r="O37" i="11"/>
  <c r="F36" i="11"/>
  <c r="F35" i="11"/>
  <c r="F34" i="11"/>
  <c r="R33" i="11"/>
  <c r="Q33" i="11"/>
  <c r="P33" i="11"/>
  <c r="O33" i="11"/>
  <c r="N33" i="11"/>
  <c r="M33" i="11"/>
  <c r="L33" i="11"/>
  <c r="K33" i="11"/>
  <c r="J33" i="11"/>
  <c r="I33" i="11"/>
  <c r="H33" i="11"/>
  <c r="G33" i="11"/>
  <c r="R31" i="11"/>
  <c r="Q31" i="11"/>
  <c r="Q25" i="11" s="1"/>
  <c r="P31" i="11"/>
  <c r="O31" i="11"/>
  <c r="N31" i="11"/>
  <c r="M31" i="11"/>
  <c r="L31" i="11"/>
  <c r="K31" i="11"/>
  <c r="J31" i="11"/>
  <c r="I31" i="11"/>
  <c r="I25" i="11" s="1"/>
  <c r="H31" i="11"/>
  <c r="G31" i="11"/>
  <c r="F31" i="11"/>
  <c r="F30" i="11"/>
  <c r="F29" i="11" s="1"/>
  <c r="R29" i="11"/>
  <c r="Q29" i="11"/>
  <c r="P29" i="11"/>
  <c r="O29" i="11"/>
  <c r="N29" i="11"/>
  <c r="M29" i="11"/>
  <c r="L29" i="11"/>
  <c r="K29" i="11"/>
  <c r="J29" i="11"/>
  <c r="I29" i="11"/>
  <c r="H29" i="11"/>
  <c r="G29" i="11"/>
  <c r="F28" i="11"/>
  <c r="F27" i="11" s="1"/>
  <c r="R27" i="11"/>
  <c r="Q27" i="11"/>
  <c r="P27" i="11"/>
  <c r="O27" i="11"/>
  <c r="N27" i="11"/>
  <c r="M27" i="11"/>
  <c r="L27" i="11"/>
  <c r="K27" i="11"/>
  <c r="J27" i="11"/>
  <c r="I27" i="11"/>
  <c r="H27" i="11"/>
  <c r="G27" i="11"/>
  <c r="F24" i="11"/>
  <c r="R23" i="11"/>
  <c r="Q23" i="11"/>
  <c r="P23" i="11"/>
  <c r="O23" i="11"/>
  <c r="N23" i="11"/>
  <c r="M23" i="11"/>
  <c r="L23" i="11"/>
  <c r="K23" i="11"/>
  <c r="J23" i="11"/>
  <c r="I23" i="11"/>
  <c r="H23" i="11"/>
  <c r="G23" i="11"/>
  <c r="R20" i="11"/>
  <c r="Q20" i="11"/>
  <c r="P20" i="11"/>
  <c r="O20" i="11"/>
  <c r="N20" i="11"/>
  <c r="M20" i="11"/>
  <c r="L20" i="11"/>
  <c r="K20" i="11"/>
  <c r="J20" i="11"/>
  <c r="I20" i="11"/>
  <c r="H20" i="11"/>
  <c r="G20" i="11"/>
  <c r="F20" i="11"/>
  <c r="R18" i="11"/>
  <c r="Q18" i="11"/>
  <c r="P18" i="11"/>
  <c r="O18" i="11"/>
  <c r="N18" i="11"/>
  <c r="M18" i="11"/>
  <c r="L18" i="11"/>
  <c r="K18" i="11"/>
  <c r="J18" i="11"/>
  <c r="I18" i="11"/>
  <c r="H18" i="11"/>
  <c r="G18" i="11"/>
  <c r="F18" i="11"/>
  <c r="R16" i="11"/>
  <c r="Q16" i="11"/>
  <c r="P16" i="11"/>
  <c r="O16" i="11"/>
  <c r="N16" i="11"/>
  <c r="M16" i="11"/>
  <c r="L16" i="11"/>
  <c r="K16" i="11"/>
  <c r="J16" i="11"/>
  <c r="I16" i="11"/>
  <c r="H16" i="11"/>
  <c r="G16" i="11"/>
  <c r="F16" i="11"/>
  <c r="R13" i="11"/>
  <c r="R12" i="11" s="1"/>
  <c r="Q13" i="11"/>
  <c r="Q12" i="11" s="1"/>
  <c r="P13" i="11"/>
  <c r="P12" i="11" s="1"/>
  <c r="O13" i="11"/>
  <c r="O12" i="11" s="1"/>
  <c r="N13" i="11"/>
  <c r="N12" i="11" s="1"/>
  <c r="M13" i="11"/>
  <c r="L13" i="11"/>
  <c r="L12" i="11" s="1"/>
  <c r="K13" i="11"/>
  <c r="K12" i="11" s="1"/>
  <c r="J13" i="11"/>
  <c r="J12" i="11" s="1"/>
  <c r="I13" i="11"/>
  <c r="I12" i="11" s="1"/>
  <c r="H13" i="11"/>
  <c r="H12" i="11" s="1"/>
  <c r="G13" i="11"/>
  <c r="G12" i="11" s="1"/>
  <c r="F13" i="11"/>
  <c r="F12" i="11" s="1"/>
  <c r="M12" i="11"/>
  <c r="F57" i="10"/>
  <c r="F56" i="10" s="1"/>
  <c r="F55" i="10" s="1"/>
  <c r="F54" i="10" s="1"/>
  <c r="R56" i="10"/>
  <c r="R55" i="10" s="1"/>
  <c r="R54" i="10" s="1"/>
  <c r="Q56" i="10"/>
  <c r="Q55" i="10" s="1"/>
  <c r="Q54" i="10" s="1"/>
  <c r="P56" i="10"/>
  <c r="P55" i="10" s="1"/>
  <c r="P54" i="10" s="1"/>
  <c r="O56" i="10"/>
  <c r="O55" i="10" s="1"/>
  <c r="O54" i="10" s="1"/>
  <c r="N56" i="10"/>
  <c r="N55" i="10" s="1"/>
  <c r="N54" i="10" s="1"/>
  <c r="M56" i="10"/>
  <c r="M55" i="10" s="1"/>
  <c r="M54" i="10" s="1"/>
  <c r="L56" i="10"/>
  <c r="L55" i="10" s="1"/>
  <c r="L54" i="10" s="1"/>
  <c r="K56" i="10"/>
  <c r="K55" i="10" s="1"/>
  <c r="J56" i="10"/>
  <c r="J55" i="10" s="1"/>
  <c r="J54" i="10" s="1"/>
  <c r="I56" i="10"/>
  <c r="I55" i="10" s="1"/>
  <c r="I54" i="10" s="1"/>
  <c r="H56" i="10"/>
  <c r="H55" i="10" s="1"/>
  <c r="H54" i="10" s="1"/>
  <c r="G56" i="10"/>
  <c r="G55" i="10" s="1"/>
  <c r="G54" i="10" s="1"/>
  <c r="K54" i="10"/>
  <c r="F53" i="10"/>
  <c r="F52" i="10"/>
  <c r="F51" i="10"/>
  <c r="F50" i="10"/>
  <c r="F49" i="10"/>
  <c r="R48" i="10"/>
  <c r="R47" i="10" s="1"/>
  <c r="Q48" i="10"/>
  <c r="Q47" i="10" s="1"/>
  <c r="P48" i="10"/>
  <c r="P47" i="10" s="1"/>
  <c r="O48" i="10"/>
  <c r="O47" i="10" s="1"/>
  <c r="N48" i="10"/>
  <c r="N47" i="10" s="1"/>
  <c r="M48" i="10"/>
  <c r="M47" i="10" s="1"/>
  <c r="L48" i="10"/>
  <c r="L47" i="10" s="1"/>
  <c r="K48" i="10"/>
  <c r="K47" i="10" s="1"/>
  <c r="J48" i="10"/>
  <c r="J47" i="10" s="1"/>
  <c r="I48" i="10"/>
  <c r="I47" i="10" s="1"/>
  <c r="H48" i="10"/>
  <c r="H47" i="10" s="1"/>
  <c r="G48" i="10"/>
  <c r="G47" i="10" s="1"/>
  <c r="F46" i="10"/>
  <c r="F45" i="10"/>
  <c r="F44" i="10" s="1"/>
  <c r="F43" i="10" s="1"/>
  <c r="R44" i="10"/>
  <c r="R43" i="10" s="1"/>
  <c r="Q44" i="10"/>
  <c r="Q43" i="10" s="1"/>
  <c r="P44" i="10"/>
  <c r="P43" i="10" s="1"/>
  <c r="O44" i="10"/>
  <c r="O43" i="10" s="1"/>
  <c r="N44" i="10"/>
  <c r="N43" i="10" s="1"/>
  <c r="M44" i="10"/>
  <c r="M43" i="10" s="1"/>
  <c r="L44" i="10"/>
  <c r="K44" i="10"/>
  <c r="K43" i="10" s="1"/>
  <c r="J44" i="10"/>
  <c r="J43" i="10" s="1"/>
  <c r="I44" i="10"/>
  <c r="I43" i="10" s="1"/>
  <c r="H44" i="10"/>
  <c r="H43" i="10" s="1"/>
  <c r="G44" i="10"/>
  <c r="G43" i="10" s="1"/>
  <c r="L43" i="10"/>
  <c r="F42" i="10"/>
  <c r="F41" i="10" s="1"/>
  <c r="F40" i="10" s="1"/>
  <c r="R41" i="10"/>
  <c r="R40" i="10" s="1"/>
  <c r="Q41" i="10"/>
  <c r="P41" i="10"/>
  <c r="O41" i="10"/>
  <c r="O40" i="10" s="1"/>
  <c r="N41" i="10"/>
  <c r="N40" i="10" s="1"/>
  <c r="M41" i="10"/>
  <c r="M40" i="10" s="1"/>
  <c r="L41" i="10"/>
  <c r="L40" i="10" s="1"/>
  <c r="K41" i="10"/>
  <c r="J41" i="10"/>
  <c r="J40" i="10" s="1"/>
  <c r="I41" i="10"/>
  <c r="I40" i="10" s="1"/>
  <c r="H41" i="10"/>
  <c r="H40" i="10" s="1"/>
  <c r="G41" i="10"/>
  <c r="G40" i="10" s="1"/>
  <c r="Q40" i="10"/>
  <c r="P40" i="10"/>
  <c r="K40" i="10"/>
  <c r="F39" i="10"/>
  <c r="F38" i="10" s="1"/>
  <c r="F37" i="10" s="1"/>
  <c r="R38" i="10"/>
  <c r="R37" i="10" s="1"/>
  <c r="Q38" i="10"/>
  <c r="Q37" i="10" s="1"/>
  <c r="P38" i="10"/>
  <c r="P37" i="10" s="1"/>
  <c r="O38" i="10"/>
  <c r="O37" i="10" s="1"/>
  <c r="N38" i="10"/>
  <c r="N37" i="10" s="1"/>
  <c r="M38" i="10"/>
  <c r="M37" i="10" s="1"/>
  <c r="L38" i="10"/>
  <c r="L37" i="10" s="1"/>
  <c r="K38" i="10"/>
  <c r="K37" i="10" s="1"/>
  <c r="J38" i="10"/>
  <c r="J37" i="10" s="1"/>
  <c r="I38" i="10"/>
  <c r="I37" i="10" s="1"/>
  <c r="H38" i="10"/>
  <c r="H37" i="10" s="1"/>
  <c r="G38" i="10"/>
  <c r="G37" i="10" s="1"/>
  <c r="F36" i="10"/>
  <c r="F35" i="10"/>
  <c r="F34" i="10"/>
  <c r="R33" i="10"/>
  <c r="Q33" i="10"/>
  <c r="P33" i="10"/>
  <c r="O33" i="10"/>
  <c r="N33" i="10"/>
  <c r="M33" i="10"/>
  <c r="L33" i="10"/>
  <c r="K33" i="10"/>
  <c r="J33" i="10"/>
  <c r="I33" i="10"/>
  <c r="H33" i="10"/>
  <c r="G33" i="10"/>
  <c r="F32" i="10"/>
  <c r="F31" i="10" s="1"/>
  <c r="R31" i="10"/>
  <c r="Q31" i="10"/>
  <c r="P31" i="10"/>
  <c r="O31" i="10"/>
  <c r="N31" i="10"/>
  <c r="M31" i="10"/>
  <c r="L31" i="10"/>
  <c r="K31" i="10"/>
  <c r="J31" i="10"/>
  <c r="I31" i="10"/>
  <c r="H31" i="10"/>
  <c r="G31" i="10"/>
  <c r="F30" i="10"/>
  <c r="F29" i="10" s="1"/>
  <c r="R29" i="10"/>
  <c r="R26" i="10" s="1"/>
  <c r="Q29" i="10"/>
  <c r="P29" i="10"/>
  <c r="O29" i="10"/>
  <c r="N29" i="10"/>
  <c r="M29" i="10"/>
  <c r="L29" i="10"/>
  <c r="K29" i="10"/>
  <c r="J29" i="10"/>
  <c r="I29" i="10"/>
  <c r="H29" i="10"/>
  <c r="G29" i="10"/>
  <c r="F28" i="10"/>
  <c r="F27" i="10" s="1"/>
  <c r="R27" i="10"/>
  <c r="Q27" i="10"/>
  <c r="P27" i="10"/>
  <c r="O27" i="10"/>
  <c r="N27" i="10"/>
  <c r="M27" i="10"/>
  <c r="L27" i="10"/>
  <c r="K27" i="10"/>
  <c r="J27" i="10"/>
  <c r="I27" i="10"/>
  <c r="H27" i="10"/>
  <c r="G27" i="10"/>
  <c r="F24" i="10"/>
  <c r="R23" i="10"/>
  <c r="Q23" i="10"/>
  <c r="P23" i="10"/>
  <c r="O23" i="10"/>
  <c r="N23" i="10"/>
  <c r="M23" i="10"/>
  <c r="L23" i="10"/>
  <c r="K23" i="10"/>
  <c r="J23" i="10"/>
  <c r="I23" i="10"/>
  <c r="H23" i="10"/>
  <c r="G23" i="10"/>
  <c r="R20" i="10"/>
  <c r="Q20" i="10"/>
  <c r="Q15" i="10" s="1"/>
  <c r="P20" i="10"/>
  <c r="O20" i="10"/>
  <c r="N20" i="10"/>
  <c r="M20" i="10"/>
  <c r="L20" i="10"/>
  <c r="K20" i="10"/>
  <c r="J20" i="10"/>
  <c r="I20" i="10"/>
  <c r="H20" i="10"/>
  <c r="G20" i="10"/>
  <c r="F20" i="10"/>
  <c r="F15" i="10" s="1"/>
  <c r="F19" i="10"/>
  <c r="R18" i="10"/>
  <c r="Q18" i="10"/>
  <c r="P18" i="10"/>
  <c r="O18" i="10"/>
  <c r="N18" i="10"/>
  <c r="M18" i="10"/>
  <c r="L18" i="10"/>
  <c r="K18" i="10"/>
  <c r="J18" i="10"/>
  <c r="I18" i="10"/>
  <c r="H18" i="10"/>
  <c r="G18" i="10"/>
  <c r="F17" i="10"/>
  <c r="R16" i="10"/>
  <c r="Q16" i="10"/>
  <c r="P16" i="10"/>
  <c r="O16" i="10"/>
  <c r="N16" i="10"/>
  <c r="M16" i="10"/>
  <c r="L16" i="10"/>
  <c r="K16" i="10"/>
  <c r="J16" i="10"/>
  <c r="I16" i="10"/>
  <c r="H16" i="10"/>
  <c r="G16" i="10"/>
  <c r="R13" i="10"/>
  <c r="Q13" i="10"/>
  <c r="P13" i="10"/>
  <c r="O13" i="10"/>
  <c r="O12" i="10" s="1"/>
  <c r="N13" i="10"/>
  <c r="N12" i="10" s="1"/>
  <c r="M13" i="10"/>
  <c r="M12" i="10" s="1"/>
  <c r="L13" i="10"/>
  <c r="L12" i="10" s="1"/>
  <c r="K13" i="10"/>
  <c r="J13" i="10"/>
  <c r="I13" i="10"/>
  <c r="H13" i="10"/>
  <c r="G13" i="10"/>
  <c r="G12" i="10" s="1"/>
  <c r="R12" i="10"/>
  <c r="Q12" i="10"/>
  <c r="P12" i="10"/>
  <c r="K12" i="10"/>
  <c r="J12" i="10"/>
  <c r="I12" i="10"/>
  <c r="H12" i="10"/>
  <c r="F12" i="10"/>
  <c r="F57" i="9"/>
  <c r="F56" i="9" s="1"/>
  <c r="F55" i="9" s="1"/>
  <c r="F54" i="9" s="1"/>
  <c r="R56" i="9"/>
  <c r="R55" i="9" s="1"/>
  <c r="R54" i="9" s="1"/>
  <c r="Q56" i="9"/>
  <c r="Q55" i="9" s="1"/>
  <c r="Q54" i="9" s="1"/>
  <c r="P56" i="9"/>
  <c r="P55" i="9" s="1"/>
  <c r="P54" i="9" s="1"/>
  <c r="O56" i="9"/>
  <c r="O55" i="9" s="1"/>
  <c r="O54" i="9" s="1"/>
  <c r="N56" i="9"/>
  <c r="M56" i="9"/>
  <c r="M55" i="9" s="1"/>
  <c r="M54" i="9" s="1"/>
  <c r="L56" i="9"/>
  <c r="L55" i="9" s="1"/>
  <c r="L54" i="9" s="1"/>
  <c r="K56" i="9"/>
  <c r="K55" i="9" s="1"/>
  <c r="K54" i="9" s="1"/>
  <c r="J56" i="9"/>
  <c r="J55" i="9" s="1"/>
  <c r="J54" i="9" s="1"/>
  <c r="I56" i="9"/>
  <c r="I55" i="9" s="1"/>
  <c r="I54" i="9" s="1"/>
  <c r="H56" i="9"/>
  <c r="H55" i="9" s="1"/>
  <c r="H54" i="9" s="1"/>
  <c r="G56" i="9"/>
  <c r="G55" i="9" s="1"/>
  <c r="G54" i="9" s="1"/>
  <c r="N55" i="9"/>
  <c r="N54" i="9" s="1"/>
  <c r="F53" i="9"/>
  <c r="F52" i="9"/>
  <c r="F51" i="9"/>
  <c r="F50" i="9"/>
  <c r="F49" i="9"/>
  <c r="R48" i="9"/>
  <c r="R47" i="9" s="1"/>
  <c r="Q48" i="9"/>
  <c r="Q47" i="9" s="1"/>
  <c r="P48" i="9"/>
  <c r="P47" i="9" s="1"/>
  <c r="O48" i="9"/>
  <c r="O47" i="9" s="1"/>
  <c r="N48" i="9"/>
  <c r="N47" i="9" s="1"/>
  <c r="M48" i="9"/>
  <c r="M47" i="9" s="1"/>
  <c r="L48" i="9"/>
  <c r="L47" i="9" s="1"/>
  <c r="K48" i="9"/>
  <c r="K47" i="9" s="1"/>
  <c r="J48" i="9"/>
  <c r="J47" i="9" s="1"/>
  <c r="I48" i="9"/>
  <c r="H48" i="9"/>
  <c r="H47" i="9" s="1"/>
  <c r="G48" i="9"/>
  <c r="G47" i="9" s="1"/>
  <c r="I47" i="9"/>
  <c r="F46" i="9"/>
  <c r="F45" i="9"/>
  <c r="R44" i="9"/>
  <c r="R43" i="9" s="1"/>
  <c r="Q44" i="9"/>
  <c r="Q43" i="9" s="1"/>
  <c r="P44" i="9"/>
  <c r="P43" i="9" s="1"/>
  <c r="O44" i="9"/>
  <c r="O43" i="9" s="1"/>
  <c r="N44" i="9"/>
  <c r="M44" i="9"/>
  <c r="M43" i="9" s="1"/>
  <c r="L44" i="9"/>
  <c r="L43" i="9" s="1"/>
  <c r="K44" i="9"/>
  <c r="K43" i="9" s="1"/>
  <c r="J44" i="9"/>
  <c r="J43" i="9" s="1"/>
  <c r="I44" i="9"/>
  <c r="H44" i="9"/>
  <c r="H43" i="9" s="1"/>
  <c r="G44" i="9"/>
  <c r="G43" i="9" s="1"/>
  <c r="N43" i="9"/>
  <c r="I43" i="9"/>
  <c r="F42" i="9"/>
  <c r="F41" i="9" s="1"/>
  <c r="F40" i="9" s="1"/>
  <c r="R41" i="9"/>
  <c r="R40" i="9" s="1"/>
  <c r="Q41" i="9"/>
  <c r="Q40" i="9" s="1"/>
  <c r="P41" i="9"/>
  <c r="P40" i="9" s="1"/>
  <c r="O41" i="9"/>
  <c r="O40" i="9" s="1"/>
  <c r="N41" i="9"/>
  <c r="N40" i="9" s="1"/>
  <c r="M41" i="9"/>
  <c r="M40" i="9" s="1"/>
  <c r="L41" i="9"/>
  <c r="L40" i="9" s="1"/>
  <c r="K41" i="9"/>
  <c r="K40" i="9" s="1"/>
  <c r="J41" i="9"/>
  <c r="J40" i="9" s="1"/>
  <c r="I41" i="9"/>
  <c r="H41" i="9"/>
  <c r="H40" i="9" s="1"/>
  <c r="G41" i="9"/>
  <c r="G40" i="9" s="1"/>
  <c r="I40" i="9"/>
  <c r="F39" i="9"/>
  <c r="F38" i="9" s="1"/>
  <c r="F37" i="9" s="1"/>
  <c r="R38" i="9"/>
  <c r="R37" i="9" s="1"/>
  <c r="Q38" i="9"/>
  <c r="P38" i="9"/>
  <c r="P37" i="9" s="1"/>
  <c r="O38" i="9"/>
  <c r="O37" i="9" s="1"/>
  <c r="N38" i="9"/>
  <c r="N37" i="9" s="1"/>
  <c r="M38" i="9"/>
  <c r="M37" i="9" s="1"/>
  <c r="L38" i="9"/>
  <c r="L37" i="9" s="1"/>
  <c r="K38" i="9"/>
  <c r="J38" i="9"/>
  <c r="J37" i="9" s="1"/>
  <c r="I38" i="9"/>
  <c r="I37" i="9" s="1"/>
  <c r="H38" i="9"/>
  <c r="H37" i="9" s="1"/>
  <c r="G38" i="9"/>
  <c r="Q37" i="9"/>
  <c r="K37" i="9"/>
  <c r="G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F18" i="9" s="1"/>
  <c r="R18" i="9"/>
  <c r="Q18" i="9"/>
  <c r="P18" i="9"/>
  <c r="O18" i="9"/>
  <c r="N18" i="9"/>
  <c r="M18" i="9"/>
  <c r="L18" i="9"/>
  <c r="K18" i="9"/>
  <c r="J18" i="9"/>
  <c r="I18" i="9"/>
  <c r="H18" i="9"/>
  <c r="G18" i="9"/>
  <c r="F17" i="9"/>
  <c r="F16" i="9" s="1"/>
  <c r="R16" i="9"/>
  <c r="Q16" i="9"/>
  <c r="P16" i="9"/>
  <c r="O16" i="9"/>
  <c r="N16" i="9"/>
  <c r="M16" i="9"/>
  <c r="L16" i="9"/>
  <c r="K16" i="9"/>
  <c r="J16" i="9"/>
  <c r="I16" i="9"/>
  <c r="H16" i="9"/>
  <c r="G16" i="9"/>
  <c r="F14" i="9"/>
  <c r="F13" i="9" s="1"/>
  <c r="F12" i="9" s="1"/>
  <c r="R13" i="9"/>
  <c r="Q13" i="9"/>
  <c r="Q12" i="9" s="1"/>
  <c r="P13" i="9"/>
  <c r="P12" i="9" s="1"/>
  <c r="O13" i="9"/>
  <c r="O12" i="9" s="1"/>
  <c r="N13" i="9"/>
  <c r="N12" i="9" s="1"/>
  <c r="M13" i="9"/>
  <c r="M12" i="9" s="1"/>
  <c r="L13" i="9"/>
  <c r="L12" i="9" s="1"/>
  <c r="K13" i="9"/>
  <c r="K12" i="9" s="1"/>
  <c r="J13" i="9"/>
  <c r="J12" i="9" s="1"/>
  <c r="I13" i="9"/>
  <c r="I12" i="9" s="1"/>
  <c r="H13" i="9"/>
  <c r="H12" i="9" s="1"/>
  <c r="G13" i="9"/>
  <c r="G12" i="9" s="1"/>
  <c r="R12" i="9"/>
  <c r="F57" i="8"/>
  <c r="F56" i="8" s="1"/>
  <c r="F55" i="8" s="1"/>
  <c r="F54" i="8" s="1"/>
  <c r="R56" i="8"/>
  <c r="R55" i="8" s="1"/>
  <c r="R54" i="8" s="1"/>
  <c r="Q56" i="8"/>
  <c r="Q55" i="8" s="1"/>
  <c r="Q54" i="8" s="1"/>
  <c r="P56" i="8"/>
  <c r="P55" i="8" s="1"/>
  <c r="P54" i="8" s="1"/>
  <c r="O56" i="8"/>
  <c r="O55" i="8" s="1"/>
  <c r="O54" i="8" s="1"/>
  <c r="N56" i="8"/>
  <c r="N55" i="8" s="1"/>
  <c r="M56" i="8"/>
  <c r="M55" i="8" s="1"/>
  <c r="M54" i="8" s="1"/>
  <c r="L56" i="8"/>
  <c r="L55" i="8" s="1"/>
  <c r="L54" i="8" s="1"/>
  <c r="K56" i="8"/>
  <c r="K55" i="8" s="1"/>
  <c r="K54" i="8" s="1"/>
  <c r="J56" i="8"/>
  <c r="J55" i="8" s="1"/>
  <c r="J54" i="8" s="1"/>
  <c r="I56" i="8"/>
  <c r="I55" i="8" s="1"/>
  <c r="I54" i="8" s="1"/>
  <c r="H56" i="8"/>
  <c r="H55" i="8" s="1"/>
  <c r="H54" i="8" s="1"/>
  <c r="G56" i="8"/>
  <c r="G55" i="8" s="1"/>
  <c r="G54" i="8" s="1"/>
  <c r="N54" i="8"/>
  <c r="F53" i="8"/>
  <c r="F52" i="8"/>
  <c r="F51" i="8"/>
  <c r="F50" i="8"/>
  <c r="F49" i="8"/>
  <c r="R48" i="8"/>
  <c r="R47" i="8" s="1"/>
  <c r="Q48" i="8"/>
  <c r="Q47" i="8" s="1"/>
  <c r="P48" i="8"/>
  <c r="P47" i="8" s="1"/>
  <c r="O48" i="8"/>
  <c r="O47" i="8" s="1"/>
  <c r="N48" i="8"/>
  <c r="N47" i="8" s="1"/>
  <c r="M48" i="8"/>
  <c r="L48" i="8"/>
  <c r="L47" i="8" s="1"/>
  <c r="K48" i="8"/>
  <c r="K47" i="8" s="1"/>
  <c r="J48" i="8"/>
  <c r="J47" i="8" s="1"/>
  <c r="I48" i="8"/>
  <c r="I47" i="8" s="1"/>
  <c r="H48" i="8"/>
  <c r="H47" i="8" s="1"/>
  <c r="G48" i="8"/>
  <c r="G47" i="8" s="1"/>
  <c r="M47" i="8"/>
  <c r="F45" i="8"/>
  <c r="F44" i="8" s="1"/>
  <c r="F43" i="8" s="1"/>
  <c r="R44" i="8"/>
  <c r="R43" i="8" s="1"/>
  <c r="Q44" i="8"/>
  <c r="Q43" i="8" s="1"/>
  <c r="P44" i="8"/>
  <c r="P43" i="8" s="1"/>
  <c r="O44" i="8"/>
  <c r="O43" i="8" s="1"/>
  <c r="N44" i="8"/>
  <c r="N43" i="8" s="1"/>
  <c r="M44" i="8"/>
  <c r="M43" i="8" s="1"/>
  <c r="L44" i="8"/>
  <c r="L43" i="8" s="1"/>
  <c r="K44" i="8"/>
  <c r="K43" i="8" s="1"/>
  <c r="J44" i="8"/>
  <c r="J43" i="8" s="1"/>
  <c r="I44" i="8"/>
  <c r="I43" i="8" s="1"/>
  <c r="H44" i="8"/>
  <c r="H43" i="8" s="1"/>
  <c r="G44" i="8"/>
  <c r="G43" i="8" s="1"/>
  <c r="F42" i="8"/>
  <c r="R41" i="8"/>
  <c r="R40" i="8" s="1"/>
  <c r="Q41" i="8"/>
  <c r="Q40" i="8" s="1"/>
  <c r="P41" i="8"/>
  <c r="P40" i="8" s="1"/>
  <c r="O41" i="8"/>
  <c r="O40" i="8" s="1"/>
  <c r="N41" i="8"/>
  <c r="N40" i="8" s="1"/>
  <c r="M41" i="8"/>
  <c r="M40" i="8" s="1"/>
  <c r="L41" i="8"/>
  <c r="L40" i="8" s="1"/>
  <c r="K41" i="8"/>
  <c r="J41" i="8"/>
  <c r="J40" i="8" s="1"/>
  <c r="I41" i="8"/>
  <c r="H41" i="8"/>
  <c r="H40" i="8" s="1"/>
  <c r="G41" i="8"/>
  <c r="G40" i="8" s="1"/>
  <c r="F41" i="8"/>
  <c r="F40" i="8" s="1"/>
  <c r="K40" i="8"/>
  <c r="I40" i="8"/>
  <c r="F39" i="8"/>
  <c r="F38" i="8" s="1"/>
  <c r="F37" i="8" s="1"/>
  <c r="R38" i="8"/>
  <c r="R37" i="8" s="1"/>
  <c r="Q38" i="8"/>
  <c r="Q37" i="8" s="1"/>
  <c r="P38" i="8"/>
  <c r="P37" i="8" s="1"/>
  <c r="O38" i="8"/>
  <c r="O37" i="8" s="1"/>
  <c r="N38" i="8"/>
  <c r="N37" i="8" s="1"/>
  <c r="M38" i="8"/>
  <c r="M37" i="8" s="1"/>
  <c r="L38" i="8"/>
  <c r="L37" i="8" s="1"/>
  <c r="K38" i="8"/>
  <c r="K37" i="8" s="1"/>
  <c r="J38" i="8"/>
  <c r="J37" i="8" s="1"/>
  <c r="I38" i="8"/>
  <c r="I37" i="8" s="1"/>
  <c r="H38" i="8"/>
  <c r="H37" i="8" s="1"/>
  <c r="G38" i="8"/>
  <c r="G37" i="8" s="1"/>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Q29" i="8"/>
  <c r="P29" i="8"/>
  <c r="O29" i="8"/>
  <c r="N29" i="8"/>
  <c r="M29" i="8"/>
  <c r="L29" i="8"/>
  <c r="K29" i="8"/>
  <c r="J29" i="8"/>
  <c r="I29" i="8"/>
  <c r="H29" i="8"/>
  <c r="G29" i="8"/>
  <c r="F28" i="8"/>
  <c r="F27" i="8" s="1"/>
  <c r="R27" i="8"/>
  <c r="Q27" i="8"/>
  <c r="P27" i="8"/>
  <c r="P26" i="8" s="1"/>
  <c r="O27" i="8"/>
  <c r="N27" i="8"/>
  <c r="M27" i="8"/>
  <c r="L27" i="8"/>
  <c r="K27" i="8"/>
  <c r="J27" i="8"/>
  <c r="I27" i="8"/>
  <c r="H27" i="8"/>
  <c r="H26" i="8" s="1"/>
  <c r="G27" i="8"/>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Q16" i="8"/>
  <c r="P16" i="8"/>
  <c r="O16" i="8"/>
  <c r="N16" i="8"/>
  <c r="M16" i="8"/>
  <c r="L16" i="8"/>
  <c r="K16" i="8"/>
  <c r="J16" i="8"/>
  <c r="I16" i="8"/>
  <c r="H16" i="8"/>
  <c r="G16" i="8"/>
  <c r="F14" i="8"/>
  <c r="R12" i="8"/>
  <c r="Q12" i="8"/>
  <c r="P12" i="8"/>
  <c r="O12" i="8"/>
  <c r="N12" i="8"/>
  <c r="M12" i="8"/>
  <c r="L12" i="8"/>
  <c r="K12" i="8"/>
  <c r="J12" i="8"/>
  <c r="I12" i="8"/>
  <c r="H12" i="8"/>
  <c r="G12" i="8"/>
  <c r="F12" i="8"/>
  <c r="F57" i="7"/>
  <c r="F56" i="7" s="1"/>
  <c r="F55" i="7" s="1"/>
  <c r="F54" i="7" s="1"/>
  <c r="R56" i="7"/>
  <c r="R55" i="7" s="1"/>
  <c r="R54" i="7" s="1"/>
  <c r="Q56" i="7"/>
  <c r="P56" i="7"/>
  <c r="P55" i="7" s="1"/>
  <c r="P54" i="7" s="1"/>
  <c r="O56" i="7"/>
  <c r="O55" i="7" s="1"/>
  <c r="O54" i="7" s="1"/>
  <c r="N56" i="7"/>
  <c r="N55" i="7" s="1"/>
  <c r="N54" i="7" s="1"/>
  <c r="M56" i="7"/>
  <c r="M55" i="7" s="1"/>
  <c r="M54" i="7" s="1"/>
  <c r="L56" i="7"/>
  <c r="L55" i="7" s="1"/>
  <c r="L54" i="7" s="1"/>
  <c r="K56" i="7"/>
  <c r="J56" i="7"/>
  <c r="J55" i="7" s="1"/>
  <c r="J54" i="7" s="1"/>
  <c r="I56" i="7"/>
  <c r="I55" i="7" s="1"/>
  <c r="I54" i="7" s="1"/>
  <c r="H56" i="7"/>
  <c r="H55" i="7" s="1"/>
  <c r="H54" i="7" s="1"/>
  <c r="G56" i="7"/>
  <c r="G55" i="7" s="1"/>
  <c r="G54" i="7" s="1"/>
  <c r="Q55" i="7"/>
  <c r="Q54" i="7" s="1"/>
  <c r="K55" i="7"/>
  <c r="K54" i="7" s="1"/>
  <c r="F53" i="7"/>
  <c r="F51" i="7"/>
  <c r="F50" i="7"/>
  <c r="F49" i="7"/>
  <c r="R48" i="7"/>
  <c r="R47" i="7" s="1"/>
  <c r="Q48" i="7"/>
  <c r="Q47" i="7" s="1"/>
  <c r="P48" i="7"/>
  <c r="P47" i="7" s="1"/>
  <c r="O48" i="7"/>
  <c r="O47" i="7" s="1"/>
  <c r="N48" i="7"/>
  <c r="N47" i="7" s="1"/>
  <c r="M48" i="7"/>
  <c r="M47" i="7" s="1"/>
  <c r="L48" i="7"/>
  <c r="L47" i="7" s="1"/>
  <c r="K48" i="7"/>
  <c r="K47" i="7" s="1"/>
  <c r="J48" i="7"/>
  <c r="I48" i="7"/>
  <c r="I47" i="7" s="1"/>
  <c r="H48" i="7"/>
  <c r="H47" i="7" s="1"/>
  <c r="G48" i="7"/>
  <c r="G47" i="7" s="1"/>
  <c r="J47" i="7"/>
  <c r="F45" i="7"/>
  <c r="F44" i="7" s="1"/>
  <c r="F43" i="7" s="1"/>
  <c r="R44" i="7"/>
  <c r="R43" i="7" s="1"/>
  <c r="Q44" i="7"/>
  <c r="P44" i="7"/>
  <c r="P43" i="7" s="1"/>
  <c r="O44" i="7"/>
  <c r="O43" i="7" s="1"/>
  <c r="N44" i="7"/>
  <c r="N43" i="7" s="1"/>
  <c r="M44" i="7"/>
  <c r="M43" i="7" s="1"/>
  <c r="L44" i="7"/>
  <c r="L43" i="7" s="1"/>
  <c r="K44" i="7"/>
  <c r="J44" i="7"/>
  <c r="J43" i="7" s="1"/>
  <c r="I44" i="7"/>
  <c r="I43" i="7" s="1"/>
  <c r="H44" i="7"/>
  <c r="H43" i="7" s="1"/>
  <c r="G44" i="7"/>
  <c r="G43" i="7" s="1"/>
  <c r="Q43" i="7"/>
  <c r="K43" i="7"/>
  <c r="F42" i="7"/>
  <c r="F41" i="7" s="1"/>
  <c r="F40" i="7" s="1"/>
  <c r="R41" i="7"/>
  <c r="Q41" i="7"/>
  <c r="Q40" i="7" s="1"/>
  <c r="P41" i="7"/>
  <c r="O41" i="7"/>
  <c r="O40" i="7" s="1"/>
  <c r="N41" i="7"/>
  <c r="N40" i="7" s="1"/>
  <c r="M41" i="7"/>
  <c r="M40" i="7" s="1"/>
  <c r="L41" i="7"/>
  <c r="K41" i="7"/>
  <c r="K40" i="7" s="1"/>
  <c r="J41" i="7"/>
  <c r="J40" i="7" s="1"/>
  <c r="I41" i="7"/>
  <c r="I40" i="7" s="1"/>
  <c r="H41" i="7"/>
  <c r="G41" i="7"/>
  <c r="G40" i="7" s="1"/>
  <c r="R40" i="7"/>
  <c r="P40" i="7"/>
  <c r="L40" i="7"/>
  <c r="H40" i="7"/>
  <c r="F39" i="7"/>
  <c r="F38" i="7" s="1"/>
  <c r="F37" i="7" s="1"/>
  <c r="R38" i="7"/>
  <c r="R37" i="7" s="1"/>
  <c r="Q38" i="7"/>
  <c r="Q37" i="7" s="1"/>
  <c r="P38" i="7"/>
  <c r="P37" i="7" s="1"/>
  <c r="O38" i="7"/>
  <c r="O37" i="7" s="1"/>
  <c r="N38" i="7"/>
  <c r="N37" i="7" s="1"/>
  <c r="M38" i="7"/>
  <c r="M37" i="7" s="1"/>
  <c r="L38" i="7"/>
  <c r="L37" i="7" s="1"/>
  <c r="K38" i="7"/>
  <c r="K37" i="7" s="1"/>
  <c r="J38" i="7"/>
  <c r="J37" i="7" s="1"/>
  <c r="I38" i="7"/>
  <c r="I37" i="7" s="1"/>
  <c r="H38" i="7"/>
  <c r="H37" i="7" s="1"/>
  <c r="G38" i="7"/>
  <c r="G37" i="7" s="1"/>
  <c r="F36" i="7"/>
  <c r="F35" i="7"/>
  <c r="F34" i="7"/>
  <c r="R33" i="7"/>
  <c r="Q33" i="7"/>
  <c r="P33" i="7"/>
  <c r="O33" i="7"/>
  <c r="N33" i="7"/>
  <c r="M33" i="7"/>
  <c r="L33" i="7"/>
  <c r="K33" i="7"/>
  <c r="J33" i="7"/>
  <c r="I33" i="7"/>
  <c r="H33" i="7"/>
  <c r="G33" i="7"/>
  <c r="F32" i="7"/>
  <c r="F31" i="7" s="1"/>
  <c r="R31" i="7"/>
  <c r="Q31" i="7"/>
  <c r="P31" i="7"/>
  <c r="O31" i="7"/>
  <c r="N31" i="7"/>
  <c r="M31" i="7"/>
  <c r="L31" i="7"/>
  <c r="K31" i="7"/>
  <c r="J31" i="7"/>
  <c r="I31" i="7"/>
  <c r="H31" i="7"/>
  <c r="G31" i="7"/>
  <c r="F30" i="7"/>
  <c r="F29" i="7" s="1"/>
  <c r="R29" i="7"/>
  <c r="Q29" i="7"/>
  <c r="P29" i="7"/>
  <c r="O29" i="7"/>
  <c r="N29" i="7"/>
  <c r="M29" i="7"/>
  <c r="L29" i="7"/>
  <c r="K29" i="7"/>
  <c r="J29" i="7"/>
  <c r="I29" i="7"/>
  <c r="H29" i="7"/>
  <c r="G29" i="7"/>
  <c r="F28" i="7"/>
  <c r="F27" i="7" s="1"/>
  <c r="R27" i="7"/>
  <c r="Q27" i="7"/>
  <c r="P27" i="7"/>
  <c r="O27" i="7"/>
  <c r="N27" i="7"/>
  <c r="M27" i="7"/>
  <c r="L27" i="7"/>
  <c r="K27" i="7"/>
  <c r="J27" i="7"/>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G18" i="7"/>
  <c r="F17" i="7"/>
  <c r="F16" i="7" s="1"/>
  <c r="R16" i="7"/>
  <c r="Q16" i="7"/>
  <c r="P16" i="7"/>
  <c r="O16" i="7"/>
  <c r="N16" i="7"/>
  <c r="M16" i="7"/>
  <c r="L16" i="7"/>
  <c r="K16" i="7"/>
  <c r="J16" i="7"/>
  <c r="I16" i="7"/>
  <c r="H16" i="7"/>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P56" i="6"/>
  <c r="P55" i="6" s="1"/>
  <c r="P54" i="6" s="1"/>
  <c r="O56" i="6"/>
  <c r="O55" i="6" s="1"/>
  <c r="O54" i="6" s="1"/>
  <c r="N56" i="6"/>
  <c r="N55" i="6" s="1"/>
  <c r="N54" i="6" s="1"/>
  <c r="M56" i="6"/>
  <c r="L56" i="6"/>
  <c r="L55" i="6" s="1"/>
  <c r="L54" i="6" s="1"/>
  <c r="K56" i="6"/>
  <c r="K55" i="6" s="1"/>
  <c r="K54" i="6" s="1"/>
  <c r="J56" i="6"/>
  <c r="J55" i="6" s="1"/>
  <c r="J54" i="6" s="1"/>
  <c r="I56" i="6"/>
  <c r="H56" i="6"/>
  <c r="H55" i="6" s="1"/>
  <c r="H54" i="6" s="1"/>
  <c r="G56" i="6"/>
  <c r="G55" i="6" s="1"/>
  <c r="G54" i="6" s="1"/>
  <c r="Q55" i="6"/>
  <c r="Q54" i="6" s="1"/>
  <c r="M55" i="6"/>
  <c r="M54" i="6" s="1"/>
  <c r="I55" i="6"/>
  <c r="I54" i="6" s="1"/>
  <c r="F53" i="6"/>
  <c r="F52" i="6"/>
  <c r="F51" i="6"/>
  <c r="F50" i="6"/>
  <c r="F48" i="6" s="1"/>
  <c r="F47" i="6" s="1"/>
  <c r="F49" i="6"/>
  <c r="R48" i="6"/>
  <c r="R47" i="6" s="1"/>
  <c r="Q48" i="6"/>
  <c r="Q47" i="6" s="1"/>
  <c r="P48" i="6"/>
  <c r="P47" i="6" s="1"/>
  <c r="O48" i="6"/>
  <c r="O47" i="6" s="1"/>
  <c r="N48" i="6"/>
  <c r="N47" i="6" s="1"/>
  <c r="M48" i="6"/>
  <c r="L48" i="6"/>
  <c r="L47" i="6" s="1"/>
  <c r="K48" i="6"/>
  <c r="K47" i="6" s="1"/>
  <c r="J48" i="6"/>
  <c r="J47" i="6" s="1"/>
  <c r="I48" i="6"/>
  <c r="H48" i="6"/>
  <c r="H47" i="6" s="1"/>
  <c r="G48" i="6"/>
  <c r="G47" i="6" s="1"/>
  <c r="M47" i="6"/>
  <c r="I47" i="6"/>
  <c r="F46" i="6"/>
  <c r="F45" i="6"/>
  <c r="R44" i="6"/>
  <c r="R43" i="6" s="1"/>
  <c r="Q44" i="6"/>
  <c r="Q43" i="6" s="1"/>
  <c r="P44" i="6"/>
  <c r="P43" i="6" s="1"/>
  <c r="O44" i="6"/>
  <c r="O43" i="6" s="1"/>
  <c r="N44" i="6"/>
  <c r="N43" i="6" s="1"/>
  <c r="M44" i="6"/>
  <c r="M43" i="6" s="1"/>
  <c r="L44" i="6"/>
  <c r="L43" i="6" s="1"/>
  <c r="K44" i="6"/>
  <c r="K43" i="6" s="1"/>
  <c r="J44" i="6"/>
  <c r="J43" i="6" s="1"/>
  <c r="I44" i="6"/>
  <c r="I43" i="6" s="1"/>
  <c r="H44" i="6"/>
  <c r="H43" i="6" s="1"/>
  <c r="G44" i="6"/>
  <c r="G43" i="6" s="1"/>
  <c r="F42" i="6"/>
  <c r="F41" i="6" s="1"/>
  <c r="F40" i="6" s="1"/>
  <c r="R41" i="6"/>
  <c r="R40" i="6" s="1"/>
  <c r="Q41" i="6"/>
  <c r="Q40" i="6" s="1"/>
  <c r="P41" i="6"/>
  <c r="P40" i="6" s="1"/>
  <c r="O41" i="6"/>
  <c r="O40" i="6" s="1"/>
  <c r="N41" i="6"/>
  <c r="M41" i="6"/>
  <c r="M40" i="6" s="1"/>
  <c r="L41" i="6"/>
  <c r="L40" i="6" s="1"/>
  <c r="K41" i="6"/>
  <c r="K40" i="6" s="1"/>
  <c r="J41" i="6"/>
  <c r="J40" i="6" s="1"/>
  <c r="I41" i="6"/>
  <c r="I40" i="6" s="1"/>
  <c r="H41" i="6"/>
  <c r="H40" i="6" s="1"/>
  <c r="G41" i="6"/>
  <c r="G40" i="6" s="1"/>
  <c r="N40" i="6"/>
  <c r="F39" i="6"/>
  <c r="F38" i="6" s="1"/>
  <c r="F37" i="6" s="1"/>
  <c r="R38" i="6"/>
  <c r="Q38" i="6"/>
  <c r="Q37" i="6" s="1"/>
  <c r="P38" i="6"/>
  <c r="P37" i="6" s="1"/>
  <c r="O38" i="6"/>
  <c r="O37" i="6" s="1"/>
  <c r="N38" i="6"/>
  <c r="N37" i="6" s="1"/>
  <c r="M38" i="6"/>
  <c r="M37" i="6" s="1"/>
  <c r="L38" i="6"/>
  <c r="L37" i="6" s="1"/>
  <c r="K38" i="6"/>
  <c r="K37" i="6" s="1"/>
  <c r="J38" i="6"/>
  <c r="J37" i="6" s="1"/>
  <c r="I38" i="6"/>
  <c r="I37" i="6" s="1"/>
  <c r="H38" i="6"/>
  <c r="H37" i="6" s="1"/>
  <c r="G38" i="6"/>
  <c r="G37" i="6" s="1"/>
  <c r="R37" i="6"/>
  <c r="F36" i="6"/>
  <c r="F35" i="6"/>
  <c r="F34" i="6"/>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N15" i="6" s="1"/>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L13" i="6"/>
  <c r="L12" i="6" s="1"/>
  <c r="K13" i="6"/>
  <c r="K12" i="6" s="1"/>
  <c r="J13" i="6"/>
  <c r="J12" i="6" s="1"/>
  <c r="I13" i="6"/>
  <c r="I12" i="6" s="1"/>
  <c r="H13" i="6"/>
  <c r="H12" i="6" s="1"/>
  <c r="G13" i="6"/>
  <c r="G12" i="6" s="1"/>
  <c r="M12" i="6"/>
  <c r="G26" i="10" l="1"/>
  <c r="F20" i="15"/>
  <c r="L26" i="9"/>
  <c r="I26" i="10"/>
  <c r="M26" i="10"/>
  <c r="Q26" i="10"/>
  <c r="J25" i="11"/>
  <c r="R25" i="11"/>
  <c r="P15" i="12"/>
  <c r="R26" i="8"/>
  <c r="G15" i="9"/>
  <c r="K25" i="11"/>
  <c r="M15" i="13"/>
  <c r="Q15" i="13"/>
  <c r="M15" i="8"/>
  <c r="Q15" i="8"/>
  <c r="L11" i="15"/>
  <c r="L15" i="15"/>
  <c r="J26" i="15"/>
  <c r="I15" i="8"/>
  <c r="I15" i="7"/>
  <c r="P15" i="8"/>
  <c r="H15" i="9"/>
  <c r="L15" i="9"/>
  <c r="P15" i="9"/>
  <c r="M15" i="9"/>
  <c r="P15" i="11"/>
  <c r="I15" i="12"/>
  <c r="Q15" i="12"/>
  <c r="G26" i="12"/>
  <c r="O15" i="14"/>
  <c r="L26" i="14"/>
  <c r="F44" i="14"/>
  <c r="F43" i="14" s="1"/>
  <c r="F23" i="15"/>
  <c r="H26" i="7"/>
  <c r="H25" i="7" s="1"/>
  <c r="N26" i="7"/>
  <c r="M26" i="8"/>
  <c r="J26" i="10"/>
  <c r="O11" i="14"/>
  <c r="N26" i="8"/>
  <c r="L26" i="11"/>
  <c r="M15" i="12"/>
  <c r="J26" i="13"/>
  <c r="J25" i="13" s="1"/>
  <c r="J10" i="13" s="1"/>
  <c r="R26" i="13"/>
  <c r="M26" i="13"/>
  <c r="M25" i="13" s="1"/>
  <c r="F33" i="13"/>
  <c r="M11" i="14"/>
  <c r="M15" i="14"/>
  <c r="H15" i="14"/>
  <c r="P15" i="14"/>
  <c r="P11" i="14" s="1"/>
  <c r="F48" i="14"/>
  <c r="F47" i="14" s="1"/>
  <c r="P15" i="15"/>
  <c r="P11" i="15" s="1"/>
  <c r="P26" i="7"/>
  <c r="L15" i="8"/>
  <c r="L11" i="8" s="1"/>
  <c r="L10" i="8" s="1"/>
  <c r="K15" i="9"/>
  <c r="F23" i="16"/>
  <c r="G26" i="6"/>
  <c r="G25" i="6" s="1"/>
  <c r="O26" i="6"/>
  <c r="O25" i="6" s="1"/>
  <c r="M26" i="6"/>
  <c r="K15" i="11"/>
  <c r="N15" i="12"/>
  <c r="H15" i="13"/>
  <c r="H11" i="13" s="1"/>
  <c r="N15" i="14"/>
  <c r="H26" i="14"/>
  <c r="P26" i="14"/>
  <c r="P25" i="14" s="1"/>
  <c r="P10" i="14" s="1"/>
  <c r="J26" i="14"/>
  <c r="J25" i="14" s="1"/>
  <c r="R26" i="14"/>
  <c r="M26" i="14"/>
  <c r="M25" i="14" s="1"/>
  <c r="L15" i="16"/>
  <c r="J15" i="16"/>
  <c r="J11" i="16" s="1"/>
  <c r="H15" i="7"/>
  <c r="L26" i="7"/>
  <c r="J26" i="7"/>
  <c r="R26" i="7"/>
  <c r="R25" i="7" s="1"/>
  <c r="J26" i="8"/>
  <c r="O15" i="9"/>
  <c r="O11" i="9" s="1"/>
  <c r="R26" i="11"/>
  <c r="G25" i="11"/>
  <c r="H26" i="13"/>
  <c r="F44" i="13"/>
  <c r="F43" i="13" s="1"/>
  <c r="K15" i="14"/>
  <c r="K11" i="14" s="1"/>
  <c r="F33" i="8"/>
  <c r="F26" i="8" s="1"/>
  <c r="Q26" i="13"/>
  <c r="N15" i="15"/>
  <c r="N11" i="15" s="1"/>
  <c r="N26" i="15"/>
  <c r="Q26" i="15"/>
  <c r="Q25" i="15" s="1"/>
  <c r="Q10" i="15" s="1"/>
  <c r="K26" i="6"/>
  <c r="F44" i="6"/>
  <c r="F43" i="6" s="1"/>
  <c r="Q15" i="7"/>
  <c r="Q11" i="7" s="1"/>
  <c r="F48" i="11"/>
  <c r="F47" i="11" s="1"/>
  <c r="J15" i="12"/>
  <c r="K11" i="13"/>
  <c r="G15" i="13"/>
  <c r="O15" i="13"/>
  <c r="O11" i="13" s="1"/>
  <c r="N26" i="14"/>
  <c r="I26" i="14"/>
  <c r="J15" i="15"/>
  <c r="J11" i="15" s="1"/>
  <c r="R15" i="15"/>
  <c r="R11" i="15" s="1"/>
  <c r="F48" i="16"/>
  <c r="F47" i="16" s="1"/>
  <c r="M26" i="7"/>
  <c r="M25" i="7" s="1"/>
  <c r="K15" i="8"/>
  <c r="I26" i="8"/>
  <c r="I25" i="8" s="1"/>
  <c r="K15" i="10"/>
  <c r="P11" i="11"/>
  <c r="F26" i="13"/>
  <c r="P11" i="8"/>
  <c r="H26" i="6"/>
  <c r="P26" i="6"/>
  <c r="P25" i="6" s="1"/>
  <c r="F44" i="9"/>
  <c r="F43" i="9" s="1"/>
  <c r="R25" i="10"/>
  <c r="G11" i="13"/>
  <c r="Q11" i="14"/>
  <c r="I26" i="16"/>
  <c r="I25" i="16" s="1"/>
  <c r="F16" i="8"/>
  <c r="Q26" i="8"/>
  <c r="P26" i="13"/>
  <c r="F23" i="10"/>
  <c r="F11" i="10" s="1"/>
  <c r="K11" i="11"/>
  <c r="K10" i="11" s="1"/>
  <c r="J25" i="15"/>
  <c r="L26" i="8"/>
  <c r="K25" i="6"/>
  <c r="N15" i="7"/>
  <c r="N11" i="7" s="1"/>
  <c r="F48" i="7"/>
  <c r="F47" i="7" s="1"/>
  <c r="G15" i="10"/>
  <c r="G11" i="10" s="1"/>
  <c r="O15" i="10"/>
  <c r="J15" i="10"/>
  <c r="R15" i="10"/>
  <c r="G26" i="11"/>
  <c r="O26" i="11"/>
  <c r="P25" i="11"/>
  <c r="P43" i="11"/>
  <c r="K11" i="8"/>
  <c r="J25" i="10"/>
  <c r="F15" i="14"/>
  <c r="I11" i="8"/>
  <c r="Q11" i="8"/>
  <c r="Q10" i="8" s="1"/>
  <c r="G26" i="8"/>
  <c r="O26" i="8"/>
  <c r="H11" i="9"/>
  <c r="P11" i="9"/>
  <c r="G26" i="9"/>
  <c r="G25" i="9" s="1"/>
  <c r="O26" i="9"/>
  <c r="O25" i="9" s="1"/>
  <c r="J26" i="9"/>
  <c r="J25" i="9" s="1"/>
  <c r="R26" i="9"/>
  <c r="R25" i="9" s="1"/>
  <c r="H26" i="9"/>
  <c r="H25" i="9" s="1"/>
  <c r="P26" i="9"/>
  <c r="P25" i="9" s="1"/>
  <c r="K11" i="10"/>
  <c r="F33" i="12"/>
  <c r="I11" i="13"/>
  <c r="F20" i="13"/>
  <c r="L26" i="13"/>
  <c r="L25" i="13" s="1"/>
  <c r="N26" i="13"/>
  <c r="N25" i="13" s="1"/>
  <c r="I26" i="13"/>
  <c r="I25" i="13" s="1"/>
  <c r="G15" i="14"/>
  <c r="H15" i="15"/>
  <c r="H11" i="15" s="1"/>
  <c r="K15" i="15"/>
  <c r="K11" i="15" s="1"/>
  <c r="H26" i="15"/>
  <c r="H25" i="15" s="1"/>
  <c r="F48" i="15"/>
  <c r="F47" i="15" s="1"/>
  <c r="F23" i="6"/>
  <c r="H15" i="6"/>
  <c r="H11" i="6" s="1"/>
  <c r="P15" i="6"/>
  <c r="J26" i="6"/>
  <c r="R26" i="6"/>
  <c r="F33" i="6"/>
  <c r="F26" i="6" s="1"/>
  <c r="F25" i="6" s="1"/>
  <c r="G26" i="7"/>
  <c r="O26" i="7"/>
  <c r="O25" i="7" s="1"/>
  <c r="P25" i="7"/>
  <c r="J15" i="8"/>
  <c r="J11" i="8" s="1"/>
  <c r="J10" i="8" s="1"/>
  <c r="R15" i="8"/>
  <c r="R11" i="8" s="1"/>
  <c r="R10" i="8" s="1"/>
  <c r="I15" i="9"/>
  <c r="Q15" i="9"/>
  <c r="F20" i="9"/>
  <c r="I15" i="10"/>
  <c r="I11" i="10" s="1"/>
  <c r="L15" i="10"/>
  <c r="L11" i="10" s="1"/>
  <c r="N15" i="10"/>
  <c r="N11" i="10" s="1"/>
  <c r="H26" i="10"/>
  <c r="P26" i="10"/>
  <c r="K26" i="10"/>
  <c r="K25" i="10" s="1"/>
  <c r="K10" i="10" s="1"/>
  <c r="O15" i="11"/>
  <c r="O11" i="11" s="1"/>
  <c r="I26" i="11"/>
  <c r="Q26" i="11"/>
  <c r="N25" i="11"/>
  <c r="L15" i="12"/>
  <c r="I26" i="12"/>
  <c r="P15" i="13"/>
  <c r="P11" i="13" s="1"/>
  <c r="Q26" i="14"/>
  <c r="Q25" i="14" s="1"/>
  <c r="Q10" i="14" s="1"/>
  <c r="I15" i="15"/>
  <c r="I11" i="15" s="1"/>
  <c r="K26" i="15"/>
  <c r="K25" i="15" s="1"/>
  <c r="N26" i="16"/>
  <c r="N25" i="16" s="1"/>
  <c r="Q26" i="16"/>
  <c r="Q25" i="16" s="1"/>
  <c r="L26" i="6"/>
  <c r="L25" i="6" s="1"/>
  <c r="G15" i="7"/>
  <c r="Q26" i="7"/>
  <c r="O15" i="8"/>
  <c r="O11" i="8" s="1"/>
  <c r="O10" i="8" s="1"/>
  <c r="K26" i="11"/>
  <c r="R15" i="13"/>
  <c r="R11" i="13" s="1"/>
  <c r="Q25" i="13"/>
  <c r="J15" i="14"/>
  <c r="J11" i="14" s="1"/>
  <c r="R15" i="14"/>
  <c r="R11" i="14" s="1"/>
  <c r="R26" i="15"/>
  <c r="R25" i="15" s="1"/>
  <c r="R10" i="15" s="1"/>
  <c r="M26" i="15"/>
  <c r="M25" i="15" s="1"/>
  <c r="K26" i="16"/>
  <c r="K25" i="16" s="1"/>
  <c r="I26" i="7"/>
  <c r="I25" i="7" s="1"/>
  <c r="F33" i="7"/>
  <c r="M11" i="8"/>
  <c r="K26" i="8"/>
  <c r="L11" i="9"/>
  <c r="K26" i="9"/>
  <c r="K25" i="9" s="1"/>
  <c r="N26" i="9"/>
  <c r="N25" i="9" s="1"/>
  <c r="N26" i="10"/>
  <c r="N25" i="10" s="1"/>
  <c r="F33" i="10"/>
  <c r="F26" i="10" s="1"/>
  <c r="M15" i="11"/>
  <c r="F33" i="11"/>
  <c r="R15" i="12"/>
  <c r="G11" i="14"/>
  <c r="G15" i="15"/>
  <c r="G11" i="15" s="1"/>
  <c r="O15" i="15"/>
  <c r="G26" i="15"/>
  <c r="R15" i="7"/>
  <c r="G15" i="8"/>
  <c r="G11" i="8" s="1"/>
  <c r="F48" i="8"/>
  <c r="F47" i="8" s="1"/>
  <c r="I15" i="11"/>
  <c r="I11" i="11" s="1"/>
  <c r="I10" i="11" s="1"/>
  <c r="F44" i="11"/>
  <c r="F43" i="11" s="1"/>
  <c r="L15" i="6"/>
  <c r="L11" i="6" s="1"/>
  <c r="L10" i="6" s="1"/>
  <c r="J15" i="6"/>
  <c r="R15" i="6"/>
  <c r="R11" i="6" s="1"/>
  <c r="N26" i="6"/>
  <c r="I26" i="6"/>
  <c r="Q26" i="6"/>
  <c r="K26" i="7"/>
  <c r="K25" i="7" s="1"/>
  <c r="L25" i="7"/>
  <c r="N15" i="8"/>
  <c r="N11" i="8" s="1"/>
  <c r="N10" i="8" s="1"/>
  <c r="M10" i="8"/>
  <c r="M15" i="10"/>
  <c r="M11" i="10" s="1"/>
  <c r="H15" i="10"/>
  <c r="H11" i="10" s="1"/>
  <c r="P15" i="10"/>
  <c r="P11" i="10" s="1"/>
  <c r="L26" i="10"/>
  <c r="L25" i="10" s="1"/>
  <c r="O26" i="10"/>
  <c r="O25" i="10" s="1"/>
  <c r="M26" i="11"/>
  <c r="H26" i="11"/>
  <c r="P26" i="11"/>
  <c r="H15" i="12"/>
  <c r="F20" i="12"/>
  <c r="H26" i="12"/>
  <c r="L15" i="13"/>
  <c r="L11" i="13" s="1"/>
  <c r="L10" i="13" s="1"/>
  <c r="N15" i="13"/>
  <c r="N11" i="13" s="1"/>
  <c r="N10" i="13" s="1"/>
  <c r="F48" i="13"/>
  <c r="F47" i="13" s="1"/>
  <c r="H11" i="14"/>
  <c r="L15" i="14"/>
  <c r="L11" i="14" s="1"/>
  <c r="F26" i="14"/>
  <c r="F25" i="14" s="1"/>
  <c r="F33" i="14"/>
  <c r="M15" i="15"/>
  <c r="M11" i="15" s="1"/>
  <c r="M10" i="15" s="1"/>
  <c r="J26" i="16"/>
  <c r="J25" i="16" s="1"/>
  <c r="J10" i="16" s="1"/>
  <c r="R26" i="16"/>
  <c r="M26" i="16"/>
  <c r="M25" i="16" s="1"/>
  <c r="G15" i="11"/>
  <c r="G11" i="11" s="1"/>
  <c r="Q15" i="11"/>
  <c r="Q11" i="11" s="1"/>
  <c r="Q10" i="11" s="1"/>
  <c r="O25" i="11"/>
  <c r="M25" i="11"/>
  <c r="L15" i="11"/>
  <c r="L11" i="11" s="1"/>
  <c r="H15" i="11"/>
  <c r="H11" i="11" s="1"/>
  <c r="N25" i="7"/>
  <c r="F23" i="7"/>
  <c r="P15" i="7"/>
  <c r="P11" i="7" s="1"/>
  <c r="P10" i="7" s="1"/>
  <c r="M15" i="7"/>
  <c r="M11" i="7" s="1"/>
  <c r="F20" i="7"/>
  <c r="F15" i="7" s="1"/>
  <c r="F11" i="7" s="1"/>
  <c r="J15" i="7"/>
  <c r="J11" i="7" s="1"/>
  <c r="R11" i="7"/>
  <c r="L15" i="7"/>
  <c r="L11" i="7" s="1"/>
  <c r="L10" i="7" s="1"/>
  <c r="H11" i="7"/>
  <c r="O15" i="7"/>
  <c r="O11" i="7" s="1"/>
  <c r="K15" i="7"/>
  <c r="K11" i="7" s="1"/>
  <c r="I11" i="7"/>
  <c r="G11" i="7"/>
  <c r="F44" i="16"/>
  <c r="F43" i="16" s="1"/>
  <c r="R15" i="16"/>
  <c r="R11" i="16" s="1"/>
  <c r="P15" i="16"/>
  <c r="N15" i="16"/>
  <c r="N11" i="16" s="1"/>
  <c r="K15" i="16"/>
  <c r="K11" i="16" s="1"/>
  <c r="H15" i="16"/>
  <c r="G15" i="16"/>
  <c r="O15" i="16"/>
  <c r="O11" i="16" s="1"/>
  <c r="F26" i="7"/>
  <c r="F25" i="7" s="1"/>
  <c r="F26" i="11"/>
  <c r="R25" i="13"/>
  <c r="I25" i="14"/>
  <c r="I10" i="14" s="1"/>
  <c r="J25" i="7"/>
  <c r="F15" i="8"/>
  <c r="P10" i="8"/>
  <c r="K10" i="8"/>
  <c r="F15" i="13"/>
  <c r="G25" i="15"/>
  <c r="I25" i="6"/>
  <c r="Q25" i="6"/>
  <c r="P10" i="11"/>
  <c r="M25" i="6"/>
  <c r="G25" i="10"/>
  <c r="J11" i="6"/>
  <c r="N11" i="6"/>
  <c r="G15" i="6"/>
  <c r="G11" i="6" s="1"/>
  <c r="K15" i="6"/>
  <c r="K11" i="6" s="1"/>
  <c r="K10" i="6" s="1"/>
  <c r="O15" i="6"/>
  <c r="O11" i="6" s="1"/>
  <c r="J25" i="6"/>
  <c r="N25" i="6"/>
  <c r="R25" i="6"/>
  <c r="Q25" i="7"/>
  <c r="H15" i="8"/>
  <c r="H11" i="8" s="1"/>
  <c r="F23" i="8"/>
  <c r="G11" i="9"/>
  <c r="K11" i="9"/>
  <c r="K10" i="9" s="1"/>
  <c r="F33" i="9"/>
  <c r="J11" i="10"/>
  <c r="J10" i="10" s="1"/>
  <c r="R11" i="10"/>
  <c r="R10" i="10" s="1"/>
  <c r="H25" i="10"/>
  <c r="H10" i="10" s="1"/>
  <c r="P25" i="10"/>
  <c r="P10" i="10" s="1"/>
  <c r="F48" i="10"/>
  <c r="F47" i="10" s="1"/>
  <c r="M11" i="11"/>
  <c r="H25" i="11"/>
  <c r="F48" i="12"/>
  <c r="F47" i="12" s="1"/>
  <c r="M11" i="13"/>
  <c r="M10" i="13" s="1"/>
  <c r="G26" i="14"/>
  <c r="G25" i="14" s="1"/>
  <c r="K26" i="14"/>
  <c r="K25" i="14" s="1"/>
  <c r="O26" i="14"/>
  <c r="O25" i="14" s="1"/>
  <c r="O11" i="15"/>
  <c r="I26" i="15"/>
  <c r="I25" i="15" s="1"/>
  <c r="L25" i="9"/>
  <c r="F15" i="9"/>
  <c r="J15" i="9"/>
  <c r="J11" i="9" s="1"/>
  <c r="N15" i="9"/>
  <c r="N11" i="9" s="1"/>
  <c r="R15" i="9"/>
  <c r="R11" i="9" s="1"/>
  <c r="I26" i="9"/>
  <c r="I25" i="9" s="1"/>
  <c r="M26" i="9"/>
  <c r="M25" i="9" s="1"/>
  <c r="Q26" i="9"/>
  <c r="Q25" i="9" s="1"/>
  <c r="I25" i="10"/>
  <c r="M25" i="10"/>
  <c r="Q25" i="10"/>
  <c r="F15" i="11"/>
  <c r="J15" i="11"/>
  <c r="J11" i="11" s="1"/>
  <c r="J10" i="11" s="1"/>
  <c r="N15" i="11"/>
  <c r="N11" i="11" s="1"/>
  <c r="N10" i="11" s="1"/>
  <c r="R15" i="11"/>
  <c r="R11" i="11" s="1"/>
  <c r="R10" i="11" s="1"/>
  <c r="L25" i="11"/>
  <c r="J26" i="11"/>
  <c r="I25" i="12"/>
  <c r="Q11" i="13"/>
  <c r="P25" i="13"/>
  <c r="P10" i="13" s="1"/>
  <c r="H25" i="14"/>
  <c r="H10" i="14" s="1"/>
  <c r="L25" i="14"/>
  <c r="O11" i="10"/>
  <c r="P11" i="6"/>
  <c r="I15" i="6"/>
  <c r="I11" i="6" s="1"/>
  <c r="M15" i="6"/>
  <c r="Q15" i="6"/>
  <c r="Q11" i="6" s="1"/>
  <c r="Q10" i="6" s="1"/>
  <c r="F20" i="6"/>
  <c r="F15" i="6" s="1"/>
  <c r="H25" i="6"/>
  <c r="G25" i="7"/>
  <c r="G10" i="7" s="1"/>
  <c r="G25" i="8"/>
  <c r="I11" i="9"/>
  <c r="I10" i="9" s="1"/>
  <c r="M11" i="9"/>
  <c r="Q11" i="9"/>
  <c r="F23" i="9"/>
  <c r="F48" i="9"/>
  <c r="F47" i="9" s="1"/>
  <c r="N26" i="11"/>
  <c r="G15" i="12"/>
  <c r="K15" i="12"/>
  <c r="O15" i="12"/>
  <c r="F23" i="13"/>
  <c r="G26" i="13"/>
  <c r="G25" i="13" s="1"/>
  <c r="K26" i="13"/>
  <c r="K25" i="13" s="1"/>
  <c r="K10" i="13" s="1"/>
  <c r="O26" i="13"/>
  <c r="O25" i="13" s="1"/>
  <c r="N11" i="14"/>
  <c r="O26" i="15"/>
  <c r="O25" i="15" s="1"/>
  <c r="F33" i="15"/>
  <c r="G11" i="16"/>
  <c r="G26" i="16"/>
  <c r="G25" i="16" s="1"/>
  <c r="O26" i="16"/>
  <c r="O25" i="16" s="1"/>
  <c r="F33" i="16"/>
  <c r="H25" i="12"/>
  <c r="H25" i="13"/>
  <c r="H10" i="13" s="1"/>
  <c r="N25" i="14"/>
  <c r="R25" i="14"/>
  <c r="N25" i="15"/>
  <c r="F26" i="16"/>
  <c r="F25" i="16" s="1"/>
  <c r="R25" i="16"/>
  <c r="Q11" i="10"/>
  <c r="F23" i="11"/>
  <c r="F11" i="11" s="1"/>
  <c r="F15" i="12"/>
  <c r="F11" i="12" s="1"/>
  <c r="J26" i="12"/>
  <c r="J25" i="12" s="1"/>
  <c r="G25" i="12"/>
  <c r="G10" i="12" s="1"/>
  <c r="F23" i="14"/>
  <c r="F11" i="14" s="1"/>
  <c r="F16" i="15"/>
  <c r="L26" i="15"/>
  <c r="L25" i="15" s="1"/>
  <c r="L10" i="15" s="1"/>
  <c r="P26" i="15"/>
  <c r="P25" i="15" s="1"/>
  <c r="H11" i="16"/>
  <c r="L11" i="16"/>
  <c r="P11" i="16"/>
  <c r="I15" i="16"/>
  <c r="I11" i="16" s="1"/>
  <c r="I10" i="16" s="1"/>
  <c r="M15" i="16"/>
  <c r="M11" i="16" s="1"/>
  <c r="M10" i="16" s="1"/>
  <c r="Q15" i="16"/>
  <c r="Q11" i="16" s="1"/>
  <c r="Q10" i="16" s="1"/>
  <c r="F20" i="16"/>
  <c r="F15" i="16" s="1"/>
  <c r="F11" i="16" s="1"/>
  <c r="H26" i="16"/>
  <c r="H25" i="16" s="1"/>
  <c r="L26" i="16"/>
  <c r="L25" i="16" s="1"/>
  <c r="P26" i="16"/>
  <c r="P25" i="16" s="1"/>
  <c r="F26" i="9"/>
  <c r="F11" i="9"/>
  <c r="H25" i="8"/>
  <c r="M11" i="6"/>
  <c r="M10" i="6" s="1"/>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Q47" i="5" s="1"/>
  <c r="P48" i="5"/>
  <c r="P47" i="5" s="1"/>
  <c r="O48" i="5"/>
  <c r="O47" i="5" s="1"/>
  <c r="N48" i="5"/>
  <c r="N47" i="5" s="1"/>
  <c r="M48" i="5"/>
  <c r="M47" i="5" s="1"/>
  <c r="L48" i="5"/>
  <c r="L47" i="5" s="1"/>
  <c r="K48" i="5"/>
  <c r="K47" i="5" s="1"/>
  <c r="J48" i="5"/>
  <c r="J47" i="5" s="1"/>
  <c r="I48" i="5"/>
  <c r="I47" i="5" s="1"/>
  <c r="H48" i="5"/>
  <c r="H47" i="5" s="1"/>
  <c r="G48" i="5"/>
  <c r="G47" i="5" s="1"/>
  <c r="F46" i="5"/>
  <c r="S46" i="5" s="1"/>
  <c r="F45" i="5"/>
  <c r="S45" i="5" s="1"/>
  <c r="R44" i="5"/>
  <c r="R43" i="5" s="1"/>
  <c r="Q44" i="5"/>
  <c r="Q43" i="5" s="1"/>
  <c r="P44" i="5"/>
  <c r="P43" i="5" s="1"/>
  <c r="O44" i="5"/>
  <c r="O43" i="5" s="1"/>
  <c r="N44" i="5"/>
  <c r="N43" i="5" s="1"/>
  <c r="M44" i="5"/>
  <c r="M43" i="5" s="1"/>
  <c r="L44" i="5"/>
  <c r="L43" i="5" s="1"/>
  <c r="K44" i="5"/>
  <c r="K43" i="5" s="1"/>
  <c r="J44" i="5"/>
  <c r="J43" i="5" s="1"/>
  <c r="I44" i="5"/>
  <c r="I43" i="5" s="1"/>
  <c r="H44" i="5"/>
  <c r="H43" i="5" s="1"/>
  <c r="G44" i="5"/>
  <c r="G43" i="5" s="1"/>
  <c r="F42" i="5"/>
  <c r="R41" i="5"/>
  <c r="R40" i="5" s="1"/>
  <c r="Q41" i="5"/>
  <c r="Q40" i="5" s="1"/>
  <c r="P41" i="5"/>
  <c r="P40" i="5" s="1"/>
  <c r="O41" i="5"/>
  <c r="O40" i="5" s="1"/>
  <c r="N41" i="5"/>
  <c r="M41" i="5"/>
  <c r="M40" i="5" s="1"/>
  <c r="L41" i="5"/>
  <c r="L40" i="5" s="1"/>
  <c r="K41" i="5"/>
  <c r="K40" i="5" s="1"/>
  <c r="J41" i="5"/>
  <c r="J40" i="5" s="1"/>
  <c r="I41" i="5"/>
  <c r="I40" i="5" s="1"/>
  <c r="H41" i="5"/>
  <c r="H40" i="5" s="1"/>
  <c r="G41" i="5"/>
  <c r="G40" i="5" s="1"/>
  <c r="N40" i="5"/>
  <c r="F39" i="5"/>
  <c r="R38" i="5"/>
  <c r="R37" i="5" s="1"/>
  <c r="Q38" i="5"/>
  <c r="Q37" i="5" s="1"/>
  <c r="P38" i="5"/>
  <c r="P37" i="5" s="1"/>
  <c r="O38" i="5"/>
  <c r="O37" i="5" s="1"/>
  <c r="N38" i="5"/>
  <c r="N37" i="5" s="1"/>
  <c r="M38" i="5"/>
  <c r="M37" i="5" s="1"/>
  <c r="L38" i="5"/>
  <c r="L37" i="5" s="1"/>
  <c r="K38" i="5"/>
  <c r="K37" i="5" s="1"/>
  <c r="J38" i="5"/>
  <c r="J37" i="5" s="1"/>
  <c r="I38" i="5"/>
  <c r="I37" i="5" s="1"/>
  <c r="H38" i="5"/>
  <c r="H37" i="5" s="1"/>
  <c r="G38" i="5"/>
  <c r="G37" i="5" s="1"/>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O10" i="11" l="1"/>
  <c r="N10" i="10"/>
  <c r="H10" i="15"/>
  <c r="I10" i="13"/>
  <c r="I10" i="8"/>
  <c r="F25" i="11"/>
  <c r="O10" i="9"/>
  <c r="R10" i="7"/>
  <c r="J10" i="14"/>
  <c r="F10" i="14"/>
  <c r="M10" i="10"/>
  <c r="F25" i="13"/>
  <c r="J10" i="15"/>
  <c r="K10" i="14"/>
  <c r="M10" i="14"/>
  <c r="O10" i="14"/>
  <c r="F25" i="9"/>
  <c r="J10" i="9"/>
  <c r="Q10" i="7"/>
  <c r="G10" i="6"/>
  <c r="F10" i="7"/>
  <c r="N10" i="14"/>
  <c r="N10" i="16"/>
  <c r="G10" i="10"/>
  <c r="L10" i="9"/>
  <c r="G10" i="15"/>
  <c r="G10" i="13"/>
  <c r="G10" i="9"/>
  <c r="G10" i="11"/>
  <c r="Q10" i="9"/>
  <c r="H10" i="8"/>
  <c r="P10" i="15"/>
  <c r="N10" i="15"/>
  <c r="Q10" i="13"/>
  <c r="O10" i="6"/>
  <c r="R10" i="13"/>
  <c r="K10" i="15"/>
  <c r="L10" i="10"/>
  <c r="I10" i="6"/>
  <c r="F15" i="15"/>
  <c r="F11" i="15" s="1"/>
  <c r="O10" i="7"/>
  <c r="L10" i="14"/>
  <c r="N10" i="6"/>
  <c r="F11" i="13"/>
  <c r="F10" i="13" s="1"/>
  <c r="I10" i="15"/>
  <c r="H10" i="7"/>
  <c r="K26" i="5"/>
  <c r="K25" i="5" s="1"/>
  <c r="O10" i="13"/>
  <c r="P10" i="9"/>
  <c r="R10" i="14"/>
  <c r="H10" i="9"/>
  <c r="G10" i="8"/>
  <c r="F11" i="6"/>
  <c r="F10" i="6" s="1"/>
  <c r="R10" i="9"/>
  <c r="H10" i="11"/>
  <c r="G10" i="14"/>
  <c r="I10" i="7"/>
  <c r="F16" i="5"/>
  <c r="S16" i="5" s="1"/>
  <c r="S17" i="5"/>
  <c r="F56" i="5"/>
  <c r="S57" i="5"/>
  <c r="F13" i="5"/>
  <c r="S14" i="5"/>
  <c r="F29" i="5"/>
  <c r="S29" i="5" s="1"/>
  <c r="S30" i="5"/>
  <c r="F31" i="5"/>
  <c r="S31" i="5" s="1"/>
  <c r="S32" i="5"/>
  <c r="F18" i="5"/>
  <c r="S18" i="5" s="1"/>
  <c r="S19" i="5"/>
  <c r="F27" i="5"/>
  <c r="S27" i="5" s="1"/>
  <c r="S28" i="5"/>
  <c r="F38" i="5"/>
  <c r="S39" i="5"/>
  <c r="F41" i="5"/>
  <c r="S42" i="5"/>
  <c r="M26" i="5"/>
  <c r="M25" i="5" s="1"/>
  <c r="O26" i="5"/>
  <c r="O25" i="5" s="1"/>
  <c r="M10" i="11"/>
  <c r="F10" i="11"/>
  <c r="L15" i="5"/>
  <c r="L11" i="5" s="1"/>
  <c r="L10" i="11"/>
  <c r="N10" i="7"/>
  <c r="K10" i="7"/>
  <c r="J10" i="7"/>
  <c r="M10" i="7"/>
  <c r="M15" i="5"/>
  <c r="M11" i="5" s="1"/>
  <c r="K10" i="16"/>
  <c r="L10" i="16"/>
  <c r="G10" i="16"/>
  <c r="F10" i="16"/>
  <c r="P15" i="5"/>
  <c r="P11" i="5" s="1"/>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F10" i="9"/>
  <c r="P10" i="16"/>
  <c r="I10" i="10"/>
  <c r="R10" i="16"/>
  <c r="P10" i="6"/>
  <c r="O10" i="10"/>
  <c r="J10" i="6"/>
  <c r="J26" i="5"/>
  <c r="J25" i="5" s="1"/>
  <c r="N26" i="5"/>
  <c r="N25" i="5" s="1"/>
  <c r="R26" i="5"/>
  <c r="R25" i="5" s="1"/>
  <c r="F23" i="5"/>
  <c r="S23" i="5" s="1"/>
  <c r="H26" i="5"/>
  <c r="H25" i="5" s="1"/>
  <c r="L26" i="5"/>
  <c r="L25" i="5" s="1"/>
  <c r="P26" i="5"/>
  <c r="P25" i="5" s="1"/>
  <c r="H10" i="16"/>
  <c r="Q10" i="10"/>
  <c r="N10" i="9"/>
  <c r="O10" i="16"/>
  <c r="M10" i="9"/>
  <c r="H10" i="6"/>
  <c r="F11" i="8"/>
  <c r="F10" i="8" s="1"/>
  <c r="R10" i="6"/>
  <c r="F25" i="10"/>
  <c r="F26" i="15"/>
  <c r="F25" i="15" s="1"/>
  <c r="F44" i="5"/>
  <c r="G13" i="5"/>
  <c r="G12" i="5" s="1"/>
  <c r="G31" i="5"/>
  <c r="G26" i="5" s="1"/>
  <c r="G25" i="5" s="1"/>
  <c r="F10" i="10" l="1"/>
  <c r="F10" i="15"/>
  <c r="F15" i="5"/>
  <c r="S15" i="5" s="1"/>
  <c r="S20" i="5"/>
  <c r="F40" i="5"/>
  <c r="S40" i="5" s="1"/>
  <c r="S41" i="5"/>
  <c r="F12" i="5"/>
  <c r="S12" i="5" s="1"/>
  <c r="S13" i="5"/>
  <c r="F43" i="5"/>
  <c r="S43" i="5" s="1"/>
  <c r="S44" i="5"/>
  <c r="F26" i="5"/>
  <c r="S26" i="5" s="1"/>
  <c r="S33" i="5"/>
  <c r="F37" i="5"/>
  <c r="S37" i="5" s="1"/>
  <c r="S38" i="5"/>
  <c r="F55" i="5"/>
  <c r="S56" i="5"/>
  <c r="F47" i="5"/>
  <c r="S47" i="5" s="1"/>
  <c r="S48" i="5"/>
  <c r="O10" i="5"/>
  <c r="S10" i="7"/>
  <c r="K10" i="5"/>
  <c r="L10" i="5"/>
  <c r="N10" i="5"/>
  <c r="R10" i="5"/>
  <c r="P10" i="5"/>
  <c r="I10" i="5"/>
  <c r="G11" i="5"/>
  <c r="G10" i="5" s="1"/>
  <c r="Q10" i="5"/>
  <c r="J10" i="5"/>
  <c r="H10" i="5"/>
  <c r="M10" i="5"/>
  <c r="F57" i="1"/>
  <c r="R56" i="1"/>
  <c r="R55" i="1" s="1"/>
  <c r="Q56" i="1"/>
  <c r="Q55" i="1" s="1"/>
  <c r="P56" i="1"/>
  <c r="O56" i="1"/>
  <c r="O55" i="1" s="1"/>
  <c r="O54" i="1" s="1"/>
  <c r="N56" i="1"/>
  <c r="M56" i="1"/>
  <c r="M55" i="1" s="1"/>
  <c r="L56" i="1"/>
  <c r="K56" i="1"/>
  <c r="J56" i="1"/>
  <c r="J55" i="1" s="1"/>
  <c r="I56" i="1"/>
  <c r="I55" i="1" s="1"/>
  <c r="H56" i="1"/>
  <c r="G56" i="1"/>
  <c r="N55" i="1"/>
  <c r="F53" i="1"/>
  <c r="F52" i="1"/>
  <c r="F51" i="1"/>
  <c r="F50" i="1"/>
  <c r="F49" i="1"/>
  <c r="R48" i="1"/>
  <c r="R47" i="1" s="1"/>
  <c r="Q48" i="1"/>
  <c r="P48" i="1"/>
  <c r="P47" i="1" s="1"/>
  <c r="O48" i="1"/>
  <c r="O47" i="1" s="1"/>
  <c r="N48" i="1"/>
  <c r="N47" i="1" s="1"/>
  <c r="M48" i="1"/>
  <c r="L48" i="1"/>
  <c r="L47" i="1" s="1"/>
  <c r="K48" i="1"/>
  <c r="J48" i="1"/>
  <c r="J47" i="1" s="1"/>
  <c r="I48" i="1"/>
  <c r="I47" i="1" s="1"/>
  <c r="H48" i="1"/>
  <c r="H47" i="1" s="1"/>
  <c r="G48" i="1"/>
  <c r="G47" i="1" s="1"/>
  <c r="Q47" i="1"/>
  <c r="M47" i="1"/>
  <c r="K47" i="1"/>
  <c r="F46" i="1"/>
  <c r="F45" i="1"/>
  <c r="F44" i="1" s="1"/>
  <c r="R44" i="1"/>
  <c r="R43" i="1" s="1"/>
  <c r="Q44" i="1"/>
  <c r="Q43" i="1" s="1"/>
  <c r="P44" i="1"/>
  <c r="P43" i="1" s="1"/>
  <c r="O44" i="1"/>
  <c r="O43" i="1" s="1"/>
  <c r="N44" i="1"/>
  <c r="M44" i="1"/>
  <c r="M43" i="1" s="1"/>
  <c r="L44" i="1"/>
  <c r="L43" i="1" s="1"/>
  <c r="K44" i="1"/>
  <c r="K43" i="1" s="1"/>
  <c r="J44" i="1"/>
  <c r="J43" i="1" s="1"/>
  <c r="I44" i="1"/>
  <c r="I43" i="1" s="1"/>
  <c r="H44" i="1"/>
  <c r="H43" i="1" s="1"/>
  <c r="G44" i="1"/>
  <c r="G43" i="1" s="1"/>
  <c r="N43" i="1"/>
  <c r="F42" i="1"/>
  <c r="R41" i="1"/>
  <c r="R40" i="1" s="1"/>
  <c r="Q41" i="1"/>
  <c r="P41" i="1"/>
  <c r="P40" i="1" s="1"/>
  <c r="O41" i="1"/>
  <c r="O40" i="1" s="1"/>
  <c r="N41" i="1"/>
  <c r="N40" i="1" s="1"/>
  <c r="M41" i="1"/>
  <c r="M40" i="1" s="1"/>
  <c r="L41" i="1"/>
  <c r="K41" i="1"/>
  <c r="K40" i="1" s="1"/>
  <c r="J41" i="1"/>
  <c r="I41" i="1"/>
  <c r="I40" i="1" s="1"/>
  <c r="H41" i="1"/>
  <c r="H40" i="1" s="1"/>
  <c r="G41" i="1"/>
  <c r="F41" i="1" s="1"/>
  <c r="Q40" i="1"/>
  <c r="L40" i="1"/>
  <c r="J40" i="1"/>
  <c r="F39" i="1"/>
  <c r="R38" i="1"/>
  <c r="R37" i="1" s="1"/>
  <c r="Q38" i="1"/>
  <c r="Q37" i="1" s="1"/>
  <c r="P38" i="1"/>
  <c r="P37" i="1" s="1"/>
  <c r="O38" i="1"/>
  <c r="O37" i="1" s="1"/>
  <c r="N38" i="1"/>
  <c r="N37" i="1" s="1"/>
  <c r="M38" i="1"/>
  <c r="M37" i="1" s="1"/>
  <c r="L38" i="1"/>
  <c r="K38" i="1"/>
  <c r="K37" i="1" s="1"/>
  <c r="J38" i="1"/>
  <c r="I38" i="1"/>
  <c r="I37" i="1" s="1"/>
  <c r="H38" i="1"/>
  <c r="H37" i="1" s="1"/>
  <c r="G38" i="1"/>
  <c r="L37" i="1"/>
  <c r="J37" i="1"/>
  <c r="F36" i="1"/>
  <c r="F35" i="1"/>
  <c r="F34" i="1"/>
  <c r="R33" i="1"/>
  <c r="Q33" i="1"/>
  <c r="P33" i="1"/>
  <c r="O33" i="1"/>
  <c r="N33" i="1"/>
  <c r="M33" i="1"/>
  <c r="L33" i="1"/>
  <c r="K33" i="1"/>
  <c r="J33" i="1"/>
  <c r="I33" i="1"/>
  <c r="H33" i="1"/>
  <c r="G33" i="1"/>
  <c r="F32" i="1"/>
  <c r="R31" i="1"/>
  <c r="Q31" i="1"/>
  <c r="P31" i="1"/>
  <c r="O31" i="1"/>
  <c r="N31" i="1"/>
  <c r="M31" i="1"/>
  <c r="L31" i="1"/>
  <c r="K31" i="1"/>
  <c r="J31" i="1"/>
  <c r="I31" i="1"/>
  <c r="H31" i="1"/>
  <c r="G31" i="1"/>
  <c r="F30" i="1"/>
  <c r="R29" i="1"/>
  <c r="Q29" i="1"/>
  <c r="P29" i="1"/>
  <c r="O29" i="1"/>
  <c r="N29" i="1"/>
  <c r="M29" i="1"/>
  <c r="L29" i="1"/>
  <c r="K29" i="1"/>
  <c r="J29" i="1"/>
  <c r="I29" i="1"/>
  <c r="H29" i="1"/>
  <c r="G29" i="1"/>
  <c r="F28" i="1"/>
  <c r="R27" i="1"/>
  <c r="Q27" i="1"/>
  <c r="P27" i="1"/>
  <c r="O27" i="1"/>
  <c r="N27" i="1"/>
  <c r="M27" i="1"/>
  <c r="M26" i="1" s="1"/>
  <c r="L27" i="1"/>
  <c r="K27" i="1"/>
  <c r="J27" i="1"/>
  <c r="I27" i="1"/>
  <c r="H27" i="1"/>
  <c r="G27" i="1"/>
  <c r="F27" i="1" s="1"/>
  <c r="H26" i="1" l="1"/>
  <c r="P26" i="1"/>
  <c r="F48" i="1"/>
  <c r="F47" i="1" s="1"/>
  <c r="F33" i="1"/>
  <c r="F31" i="1"/>
  <c r="Q26" i="1"/>
  <c r="F38" i="1"/>
  <c r="F56" i="1"/>
  <c r="L26" i="1"/>
  <c r="L25" i="1" s="1"/>
  <c r="I26" i="1"/>
  <c r="F29" i="1"/>
  <c r="F26" i="1" s="1"/>
  <c r="F11" i="5"/>
  <c r="S11" i="5" s="1"/>
  <c r="P55" i="1"/>
  <c r="Q54" i="1"/>
  <c r="P54" i="1" s="1"/>
  <c r="G37" i="1"/>
  <c r="F37" i="1" s="1"/>
  <c r="O26" i="1"/>
  <c r="N26" i="1" s="1"/>
  <c r="N25" i="1" s="1"/>
  <c r="M25" i="1" s="1"/>
  <c r="F25" i="5"/>
  <c r="S25" i="5" s="1"/>
  <c r="F43" i="1"/>
  <c r="G40" i="1"/>
  <c r="F40" i="1" s="1"/>
  <c r="R26" i="1"/>
  <c r="R25" i="1" s="1"/>
  <c r="Q25" i="1" s="1"/>
  <c r="P25" i="1" s="1"/>
  <c r="N54" i="1"/>
  <c r="H55" i="1"/>
  <c r="G55" i="1" s="1"/>
  <c r="G26" i="1"/>
  <c r="F54" i="5"/>
  <c r="S54" i="5" s="1"/>
  <c r="S55" i="5"/>
  <c r="L55" i="1"/>
  <c r="K55" i="1" s="1"/>
  <c r="M54" i="1"/>
  <c r="K26" i="1"/>
  <c r="J26" i="1" s="1"/>
  <c r="J25" i="1" s="1"/>
  <c r="L54" i="1" l="1"/>
  <c r="K54" i="1" s="1"/>
  <c r="J54" i="1" s="1"/>
  <c r="I54" i="1" s="1"/>
  <c r="H54" i="1" s="1"/>
  <c r="G54" i="1" s="1"/>
  <c r="F55" i="1"/>
  <c r="R54" i="1" s="1"/>
  <c r="I25" i="1"/>
  <c r="H25" i="1" s="1"/>
  <c r="G25" i="1" s="1"/>
  <c r="O25" i="1"/>
  <c r="K25" i="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G18" i="1"/>
  <c r="F17" i="1"/>
  <c r="R16" i="1"/>
  <c r="Q16" i="1"/>
  <c r="P16" i="1"/>
  <c r="O16" i="1"/>
  <c r="N16" i="1"/>
  <c r="M16" i="1"/>
  <c r="M15" i="1" s="1"/>
  <c r="L16" i="1"/>
  <c r="K16" i="1"/>
  <c r="J16" i="1"/>
  <c r="I16" i="1"/>
  <c r="H16" i="1"/>
  <c r="G16" i="1"/>
  <c r="F14" i="1"/>
  <c r="F13" i="1" s="1"/>
  <c r="R13" i="1"/>
  <c r="R12" i="1" s="1"/>
  <c r="Q13" i="1"/>
  <c r="Q12" i="1" s="1"/>
  <c r="P13" i="1"/>
  <c r="P12" i="1" s="1"/>
  <c r="O13" i="1"/>
  <c r="N13" i="1"/>
  <c r="M13" i="1"/>
  <c r="L13" i="1"/>
  <c r="L12" i="1" s="1"/>
  <c r="K13" i="1"/>
  <c r="J13" i="1"/>
  <c r="J12" i="1" s="1"/>
  <c r="I13" i="1"/>
  <c r="I12" i="1" s="1"/>
  <c r="H13" i="1"/>
  <c r="H12" i="1" s="1"/>
  <c r="G13" i="1"/>
  <c r="L15" i="1" l="1"/>
  <c r="H15" i="1"/>
  <c r="K15" i="1"/>
  <c r="F23" i="1"/>
  <c r="F54" i="1"/>
  <c r="F16" i="1"/>
  <c r="F18" i="1"/>
  <c r="K12" i="1"/>
  <c r="K11" i="1" s="1"/>
  <c r="G12" i="1"/>
  <c r="F12" i="1" s="1"/>
  <c r="H11" i="1"/>
  <c r="O12" i="1"/>
  <c r="J15" i="1"/>
  <c r="I15" i="1" s="1"/>
  <c r="F20" i="1"/>
  <c r="G15" i="1"/>
  <c r="R15" i="1"/>
  <c r="Q15" i="1" s="1"/>
  <c r="P15" i="1" s="1"/>
  <c r="O15" i="1" s="1"/>
  <c r="N15" i="1" s="1"/>
  <c r="F103" i="4"/>
  <c r="R102" i="4"/>
  <c r="Q102" i="4"/>
  <c r="P102" i="4"/>
  <c r="O102" i="4"/>
  <c r="N102" i="4"/>
  <c r="M102" i="4"/>
  <c r="L102" i="4"/>
  <c r="K102" i="4"/>
  <c r="J102" i="4"/>
  <c r="I102" i="4"/>
  <c r="H102" i="4"/>
  <c r="G102" i="4"/>
  <c r="F102" i="4" s="1"/>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R89" i="4"/>
  <c r="R88" i="4" s="1"/>
  <c r="Q89" i="4"/>
  <c r="Q88" i="4" s="1"/>
  <c r="P89" i="4"/>
  <c r="O89" i="4"/>
  <c r="N89" i="4"/>
  <c r="N88" i="4" s="1"/>
  <c r="M89" i="4"/>
  <c r="M88" i="4" s="1"/>
  <c r="L89" i="4"/>
  <c r="K89" i="4"/>
  <c r="J89" i="4"/>
  <c r="J88" i="4" s="1"/>
  <c r="I89" i="4"/>
  <c r="I88" i="4" s="1"/>
  <c r="H89" i="4"/>
  <c r="G89" i="4"/>
  <c r="F87" i="4"/>
  <c r="R86" i="4"/>
  <c r="Q86" i="4"/>
  <c r="P86" i="4"/>
  <c r="O86" i="4"/>
  <c r="N86" i="4"/>
  <c r="M86" i="4"/>
  <c r="L86" i="4"/>
  <c r="K86" i="4"/>
  <c r="J86" i="4"/>
  <c r="I86" i="4"/>
  <c r="H86" i="4"/>
  <c r="G86" i="4"/>
  <c r="F86" i="4" s="1"/>
  <c r="F85" i="4"/>
  <c r="R84" i="4"/>
  <c r="Q84" i="4"/>
  <c r="P84" i="4"/>
  <c r="O84" i="4"/>
  <c r="N84" i="4"/>
  <c r="M84" i="4"/>
  <c r="L84" i="4"/>
  <c r="K84" i="4"/>
  <c r="J84" i="4"/>
  <c r="I84" i="4"/>
  <c r="H84" i="4"/>
  <c r="G84" i="4"/>
  <c r="F82" i="4"/>
  <c r="F81" i="4"/>
  <c r="F80" i="4"/>
  <c r="F79" i="4"/>
  <c r="R78" i="4"/>
  <c r="Q78" i="4"/>
  <c r="Q77" i="4" s="1"/>
  <c r="P78" i="4"/>
  <c r="P77" i="4" s="1"/>
  <c r="O78" i="4"/>
  <c r="N78" i="4"/>
  <c r="M78" i="4"/>
  <c r="M77" i="4" s="1"/>
  <c r="L78" i="4"/>
  <c r="L77" i="4" s="1"/>
  <c r="K78" i="4"/>
  <c r="J78" i="4"/>
  <c r="I78" i="4"/>
  <c r="I77" i="4" s="1"/>
  <c r="H78" i="4"/>
  <c r="H77" i="4" s="1"/>
  <c r="G78" i="4"/>
  <c r="F76" i="4"/>
  <c r="F75" i="4" s="1"/>
  <c r="R75" i="4"/>
  <c r="Q75" i="4"/>
  <c r="P75" i="4"/>
  <c r="P74" i="4" s="1"/>
  <c r="O75" i="4"/>
  <c r="O74" i="4" s="1"/>
  <c r="N75" i="4"/>
  <c r="M75" i="4"/>
  <c r="L75" i="4"/>
  <c r="L74" i="4" s="1"/>
  <c r="K75" i="4"/>
  <c r="K74" i="4" s="1"/>
  <c r="J75" i="4"/>
  <c r="I75" i="4"/>
  <c r="H75" i="4"/>
  <c r="H74" i="4" s="1"/>
  <c r="G75" i="4"/>
  <c r="G74" i="4" s="1"/>
  <c r="F73" i="4"/>
  <c r="F72" i="4" s="1"/>
  <c r="F71" i="4" s="1"/>
  <c r="R72" i="4"/>
  <c r="R71" i="4" s="1"/>
  <c r="Q72" i="4"/>
  <c r="P72" i="4"/>
  <c r="O72" i="4"/>
  <c r="O71" i="4" s="1"/>
  <c r="N72" i="4"/>
  <c r="N71" i="4" s="1"/>
  <c r="M72" i="4"/>
  <c r="L72" i="4"/>
  <c r="K72" i="4"/>
  <c r="K71" i="4" s="1"/>
  <c r="J72" i="4"/>
  <c r="J71" i="4" s="1"/>
  <c r="I72" i="4"/>
  <c r="H72" i="4"/>
  <c r="G72" i="4"/>
  <c r="G71" i="4" s="1"/>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F55" i="4" s="1"/>
  <c r="R55" i="4"/>
  <c r="Q55" i="4"/>
  <c r="P55" i="4"/>
  <c r="O55" i="4"/>
  <c r="N55" i="4"/>
  <c r="M55" i="4"/>
  <c r="L55" i="4"/>
  <c r="K55" i="4"/>
  <c r="J55" i="4"/>
  <c r="I55" i="4"/>
  <c r="H55" i="4"/>
  <c r="G55" i="4"/>
  <c r="F54" i="4"/>
  <c r="F53" i="4" s="1"/>
  <c r="R53" i="4"/>
  <c r="Q53" i="4"/>
  <c r="P53" i="4"/>
  <c r="O53" i="4"/>
  <c r="N53" i="4"/>
  <c r="M53" i="4"/>
  <c r="L53" i="4"/>
  <c r="K53" i="4"/>
  <c r="J53" i="4"/>
  <c r="I53" i="4"/>
  <c r="H53" i="4"/>
  <c r="G53" i="4"/>
  <c r="N74" i="4" l="1"/>
  <c r="N83" i="4"/>
  <c r="M71" i="4"/>
  <c r="J11" i="1"/>
  <c r="I11" i="1" s="1"/>
  <c r="I10" i="1" s="1"/>
  <c r="P88" i="4"/>
  <c r="L71" i="4"/>
  <c r="O88" i="4"/>
  <c r="F15" i="1"/>
  <c r="J74" i="4"/>
  <c r="I74" i="4" s="1"/>
  <c r="I71" i="4"/>
  <c r="H71" i="4" s="1"/>
  <c r="Q71" i="4"/>
  <c r="F84" i="4"/>
  <c r="F83" i="4" s="1"/>
  <c r="J83" i="4"/>
  <c r="R83" i="4"/>
  <c r="L88" i="4"/>
  <c r="K88" i="4" s="1"/>
  <c r="J99" i="4"/>
  <c r="I83" i="4"/>
  <c r="H83" i="4" s="1"/>
  <c r="G83" i="4" s="1"/>
  <c r="Q83" i="4"/>
  <c r="P83" i="4" s="1"/>
  <c r="O83" i="4" s="1"/>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F74" i="4"/>
  <c r="P71" i="4"/>
  <c r="F68" i="4"/>
  <c r="F62" i="4"/>
  <c r="F59" i="4"/>
  <c r="O52" i="4"/>
  <c r="N52" i="4"/>
  <c r="M52" i="4" s="1"/>
  <c r="L52" i="4"/>
  <c r="K52" i="4"/>
  <c r="J52" i="4"/>
  <c r="I52" i="4" s="1"/>
  <c r="H52" i="4"/>
  <c r="G52" i="4"/>
  <c r="F99" i="4" l="1"/>
  <c r="F94" i="4"/>
  <c r="F11" i="1"/>
  <c r="R10" i="1" s="1"/>
  <c r="Q10" i="1" s="1"/>
  <c r="G10" i="1"/>
  <c r="M12" i="1"/>
  <c r="N11" i="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7" i="4"/>
  <c r="R46" i="4"/>
  <c r="Q46" i="4"/>
  <c r="P46" i="4"/>
  <c r="P45" i="4" s="1"/>
  <c r="O46" i="4"/>
  <c r="N46" i="4"/>
  <c r="N45" i="4" s="1"/>
  <c r="M46" i="4"/>
  <c r="L46" i="4"/>
  <c r="L45" i="4" s="1"/>
  <c r="K46" i="4"/>
  <c r="J46" i="4"/>
  <c r="J45" i="4" s="1"/>
  <c r="I46" i="4"/>
  <c r="H46" i="4"/>
  <c r="H45" i="4" s="1"/>
  <c r="G46" i="4"/>
  <c r="F46" i="4" s="1"/>
  <c r="R45" i="4"/>
  <c r="F44" i="4"/>
  <c r="R43" i="4"/>
  <c r="Q43" i="4"/>
  <c r="P43" i="4"/>
  <c r="O43" i="4"/>
  <c r="N43" i="4"/>
  <c r="M43" i="4"/>
  <c r="L43" i="4"/>
  <c r="K43" i="4"/>
  <c r="J43" i="4"/>
  <c r="I43" i="4"/>
  <c r="H43" i="4"/>
  <c r="G43" i="4"/>
  <c r="F43" i="4" s="1"/>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M31" i="4"/>
  <c r="L31" i="4"/>
  <c r="K31" i="4"/>
  <c r="J31" i="4"/>
  <c r="I31" i="4"/>
  <c r="H31" i="4"/>
  <c r="G31" i="4"/>
  <c r="F29" i="4"/>
  <c r="R28" i="4"/>
  <c r="Q28" i="4"/>
  <c r="P28" i="4"/>
  <c r="O28" i="4"/>
  <c r="N28" i="4"/>
  <c r="M28" i="4"/>
  <c r="L28" i="4"/>
  <c r="K28" i="4"/>
  <c r="J28" i="4"/>
  <c r="I28" i="4"/>
  <c r="H28" i="4"/>
  <c r="G28" i="4"/>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3" i="4" s="1"/>
  <c r="F22" i="4"/>
  <c r="F21" i="4"/>
  <c r="R20" i="4"/>
  <c r="Q20" i="4"/>
  <c r="P20" i="4"/>
  <c r="O20" i="4"/>
  <c r="N20" i="4"/>
  <c r="M20" i="4"/>
  <c r="L20" i="4"/>
  <c r="K20" i="4"/>
  <c r="J20" i="4"/>
  <c r="I20" i="4"/>
  <c r="H20" i="4"/>
  <c r="G20" i="4"/>
  <c r="F18" i="4"/>
  <c r="R17" i="4"/>
  <c r="R16" i="4" s="1"/>
  <c r="Q17" i="4"/>
  <c r="P17" i="4"/>
  <c r="O17" i="4"/>
  <c r="N17" i="4"/>
  <c r="M17" i="4"/>
  <c r="L17" i="4"/>
  <c r="K17" i="4"/>
  <c r="J17" i="4"/>
  <c r="I17" i="4"/>
  <c r="H17" i="4"/>
  <c r="G17" i="4"/>
  <c r="F15" i="4"/>
  <c r="F14" i="4"/>
  <c r="R13" i="4"/>
  <c r="Q13" i="4"/>
  <c r="P13" i="4"/>
  <c r="O13" i="4"/>
  <c r="N13" i="4"/>
  <c r="M13" i="4"/>
  <c r="L13" i="4"/>
  <c r="K13" i="4"/>
  <c r="J13" i="4"/>
  <c r="I13" i="4"/>
  <c r="H13" i="4"/>
  <c r="G13" i="4"/>
  <c r="R12" i="4"/>
  <c r="Q16" i="4" l="1"/>
  <c r="M45" i="4"/>
  <c r="N30" i="4"/>
  <c r="M11" i="1"/>
  <c r="F10" i="1"/>
  <c r="Q12" i="4"/>
  <c r="P12" i="4" s="1"/>
  <c r="O12" i="4" s="1"/>
  <c r="N12" i="4" s="1"/>
  <c r="M12" i="4" s="1"/>
  <c r="L12" i="4" s="1"/>
  <c r="K12" i="4" s="1"/>
  <c r="J12" i="4" s="1"/>
  <c r="I12" i="4" s="1"/>
  <c r="G45" i="4"/>
  <c r="F45" i="4" s="1"/>
  <c r="O45" i="4"/>
  <c r="M19" i="4"/>
  <c r="L19" i="4" s="1"/>
  <c r="K19" i="4" s="1"/>
  <c r="J19" i="4" s="1"/>
  <c r="F28" i="4"/>
  <c r="K45" i="4"/>
  <c r="F49" i="4"/>
  <c r="R48" i="4" s="1"/>
  <c r="Q48" i="4" s="1"/>
  <c r="I19" i="4"/>
  <c r="Q19" i="4"/>
  <c r="P19" i="4" s="1"/>
  <c r="O19" i="4" s="1"/>
  <c r="N19"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R11" i="4" s="1"/>
  <c r="N10" i="1"/>
  <c r="Q45" i="4"/>
  <c r="P30" i="4"/>
  <c r="K30" i="4"/>
  <c r="J30" i="4"/>
  <c r="F35" i="4"/>
  <c r="O30" i="4"/>
  <c r="L30" i="4"/>
  <c r="F37" i="4"/>
  <c r="O16" i="4"/>
  <c r="N16" i="4" s="1"/>
  <c r="M16" i="4" s="1"/>
  <c r="L16" i="4" s="1"/>
  <c r="K16" i="4"/>
  <c r="J16" i="4"/>
  <c r="I16" i="4" s="1"/>
  <c r="H16" i="4"/>
  <c r="F17" i="4"/>
  <c r="G16" i="4"/>
  <c r="F31" i="4"/>
  <c r="G30" i="4"/>
  <c r="F51" i="4"/>
  <c r="Q11" i="4" l="1"/>
  <c r="L11" i="4"/>
  <c r="H11" i="4"/>
  <c r="H10" i="4" s="1"/>
  <c r="F19" i="4"/>
  <c r="P11" i="4"/>
  <c r="P10" i="4" s="1"/>
  <c r="N11" i="4"/>
  <c r="N10" i="4" s="1"/>
  <c r="I11" i="4"/>
  <c r="I10" i="4" s="1"/>
  <c r="O11" i="4"/>
  <c r="O10" i="4" s="1"/>
  <c r="K11" i="4"/>
  <c r="K10" i="4" s="1"/>
  <c r="J11" i="4"/>
  <c r="J10" i="4" s="1"/>
  <c r="F16" i="4"/>
  <c r="F30" i="4"/>
  <c r="G11" i="4"/>
  <c r="G10" i="4" s="1"/>
  <c r="M11" i="4"/>
  <c r="F11" i="4" l="1"/>
  <c r="R10" i="4" s="1"/>
  <c r="Q10" i="4"/>
  <c r="M10" i="4"/>
  <c r="F10" i="4" l="1"/>
  <c r="L10" i="4"/>
</calcChain>
</file>

<file path=xl/sharedStrings.xml><?xml version="1.0" encoding="utf-8"?>
<sst xmlns="http://schemas.openxmlformats.org/spreadsheetml/2006/main" count="1194" uniqueCount="260">
  <si>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</si>
  <si>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</si>
  <si>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</si>
  <si>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</si>
  <si>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</si>
  <si>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</si>
  <si>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</si>
  <si>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</si>
  <si>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</si>
  <si>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</si>
  <si>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</si>
  <si>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</si>
  <si>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</si>
  <si>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</si>
  <si>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</si>
  <si>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</si>
  <si>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</si>
  <si>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</si>
  <si>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</si>
  <si>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</si>
  <si>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</si>
  <si>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</si>
  <si>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</si>
  <si>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</si>
  <si>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</si>
  <si>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</si>
  <si>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</si>
  <si>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</si>
  <si>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</si>
  <si>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</si>
  <si>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</si>
  <si>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</si>
  <si>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</si>
  <si>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</si>
  <si>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</si>
  <si>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</si>
  <si>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</si>
  <si>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</si>
  <si>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</si>
  <si>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</si>
  <si>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</si>
  <si>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</si>
  <si>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</si>
  <si>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</si>
  <si>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</si>
  <si>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</si>
  <si>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</si>
  <si>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</si>
  <si>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</si>
  <si>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</si>
  <si>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</si>
  <si>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</si>
  <si>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</si>
  <si>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</si>
  <si>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</si>
  <si>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</si>
  <si>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</si>
  <si>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</si>
  <si>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</si>
  <si>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</si>
  <si>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</si>
  <si>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</si>
  <si>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</si>
  <si>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</si>
  <si>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</si>
  <si>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</si>
  <si>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</si>
  <si>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</si>
  <si>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</si>
  <si>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</si>
  <si>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</si>
  <si>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</si>
  <si>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</si>
  <si>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</si>
  <si>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</si>
  <si>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</si>
  <si>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</si>
  <si>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</si>
  <si>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</si>
  <si>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</si>
  <si>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</si>
  <si>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</si>
  <si>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</si>
  <si>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</si>
  <si>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</si>
  <si>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</si>
  <si>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</si>
  <si>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</si>
  <si>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</si>
  <si>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</si>
  <si>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</si>
  <si>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</si>
  <si>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</si>
  <si>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</si>
  <si>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</si>
  <si>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</si>
  <si>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</si>
  <si>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</si>
  <si>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</si>
  <si>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</si>
  <si>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</si>
  <si>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</si>
  <si>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</si>
  <si>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</si>
  <si>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</si>
  <si>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</si>
  <si>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</si>
  <si>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</si>
  <si>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</si>
  <si>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</si>
  <si>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</si>
  <si>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</si>
  <si>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</si>
  <si>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</si>
  <si>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</si>
  <si>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</si>
  <si>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</si>
  <si>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</si>
  <si>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</si>
  <si>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</si>
  <si>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</si>
  <si>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</si>
  <si>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</si>
  <si>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</si>
  <si>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</si>
  <si>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</si>
  <si>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</si>
  <si>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</si>
  <si>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</si>
  <si>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</si>
  <si>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</si>
  <si>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</si>
  <si>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</si>
  <si>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</si>
  <si>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</si>
  <si>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</si>
  <si>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</si>
  <si>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</si>
  <si>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</si>
  <si>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</si>
  <si>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</si>
  <si>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</si>
  <si>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</si>
  <si>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</si>
  <si>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</si>
  <si>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</si>
  <si>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</si>
  <si>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</si>
  <si>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</si>
  <si>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</si>
  <si>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</si>
  <si>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</si>
  <si>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</si>
  <si>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</si>
  <si>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</si>
  <si>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</si>
  <si>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</si>
  <si>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</si>
  <si>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</si>
  <si>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</si>
  <si>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</si>
  <si>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</si>
  <si>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факт</t>
  </si>
  <si>
    <t>Санат</t>
  </si>
  <si>
    <t>ЕРЕКШЕЛІГІ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</si>
  <si>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</si>
  <si>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</si>
  <si>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</si>
  <si>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</si>
  <si>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</si>
  <si>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</si>
  <si>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</si>
  <si>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</si>
  <si>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</si>
  <si>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</si>
  <si>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</si>
  <si>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(КБК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</si>
  <si>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</si>
  <si>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</si>
  <si>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</si>
  <si>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</si>
  <si>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</si>
  <si>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</si>
  <si>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</si>
  <si>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</si>
  <si>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</si>
  <si>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</si>
  <si>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</si>
  <si>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</si>
  <si>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</si>
  <si>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</si>
  <si>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Аудандық маңызы бар жалпыға ортақ пайдаланылатын автомобиль жолдарының бөлінген белдеуіндегі жарнаманы стационарлық орналастыру объектілерінде, аудандық маңызы бар қаладағы, ауылдағы, кенттегі үй-жайлардан тыс ашық кеңістікте сыртқы (көрнекі) жарнаманы орналастырғаны үшін төлемақыны қоспағанда, облыстық маңызы бар қаладағы үй-жайлардан тыс ашық кеңістікте сыртқы (көрнекі) жарнаманы орналастырғаны үшін төлемақы</t>
  </si>
  <si>
    <t>Жергілікті бюджетке есептелетін тіркеу алымы</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</si>
  <si>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 </t>
  </si>
  <si>
    <t>Жекелеген қызмет түрлерімен айналысуға арналған лицензияларды пайдаланғаны үшін төлемақы</t>
  </si>
  <si>
    <t>Ойын бизнесіне салынатын салық</t>
  </si>
  <si>
    <t>Тіркелген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</si>
  <si>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</si>
  <si>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</si>
  <si>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</si>
  <si>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</si>
  <si>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</si>
  <si>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</si>
  <si>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</si>
  <si>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</si>
  <si>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</si>
  <si>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</si>
  <si>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</si>
  <si>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</si>
  <si>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</si>
  <si>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</si>
  <si>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</si>
  <si>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</si>
  <si>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</si>
  <si>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</si>
  <si>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</si>
  <si>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</si>
  <si>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</si>
  <si>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</si>
  <si>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 </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</si>
  <si>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</si>
  <si>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</si>
  <si>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</si>
  <si>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</si>
  <si>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 ұсынатын тауарларды (жұмыстарды, көрсетілетін қызметтерді) өткізуден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</si>
  <si>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</si>
  <si>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</si>
  <si>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</si>
  <si>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 xml:space="preserve"> 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</si>
  <si>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</si>
  <si>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</si>
  <si>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</si>
  <si>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</si>
  <si>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</si>
  <si>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</si>
  <si>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</si>
  <si>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</si>
  <si>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</si>
  <si>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</si>
  <si>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</si>
  <si>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</si>
  <si>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</si>
  <si>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</si>
  <si>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</si>
  <si>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</si>
  <si>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</si>
  <si>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</si>
  <si>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</si>
  <si>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</si>
  <si>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</si>
  <si>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</si>
  <si>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 xml:space="preserve">Жер учаскелерін сатудан түсетін түсімдер </t>
  </si>
  <si>
    <t>Материалдық емес активтерді сату</t>
  </si>
  <si>
    <t>Жер учаскелерін жалдау құқығын сатқаны үшін төлем</t>
  </si>
  <si>
    <t>жоспар</t>
  </si>
  <si>
    <t>мың тенге</t>
  </si>
  <si>
    <t xml:space="preserve">01.09.2024 факт </t>
  </si>
  <si>
    <t xml:space="preserve"> 01.09.2025 факт</t>
  </si>
  <si>
    <t>01.09.2026 жыл</t>
  </si>
  <si>
    <t>Веденов а/о бюджетінің атқарылуы туралы 2024-2026 жж 1 қыркүйек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</si>
</sst>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s>
  <fills count="14">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2" fillId="0" borderId="0"/>
    <xf numFmtId="0" fontId="13" fillId="0" borderId="0"/>
    <xf numFmtId="0" fontId="1" fillId="0" borderId="0"/>
  </cellStyleXfs>
  <cellXfs count="247">
    <xf numFmtId="0" fontId="0" fillId="0" borderId="0" xfId="0"/>
    <xf numFmtId="0" fontId="2" fillId="2" borderId="0" xfId="1" applyFont="1" applyFill="1" applyAlignment="1">
      <alignment vertical="center"/>
    </xf>
    <xf numFmtId="0" fontId="2" fillId="0" borderId="0" xfId="1" applyFont="1" applyFill="1" applyAlignment="1">
      <alignment vertical="center"/>
    </xf>
    <xf numFmtId="0" fontId="3" fillId="0" borderId="0" xfId="1" applyFont="1" applyFill="1" applyAlignment="1">
      <alignment horizontal="left" vertical="center"/>
    </xf>
    <xf numFmtId="0" fontId="3" fillId="0" borderId="0" xfId="1" applyFont="1" applyFill="1" applyAlignment="1">
      <alignment horizontal="left" vertical="center" wrapText="1"/>
    </xf>
    <xf numFmtId="1" fontId="3" fillId="0" borderId="0" xfId="1" applyNumberFormat="1" applyFont="1" applyFill="1" applyAlignment="1">
      <alignment horizontal="left" vertical="center"/>
    </xf>
    <xf numFmtId="164" fontId="3" fillId="0" borderId="0" xfId="1" applyNumberFormat="1" applyFont="1" applyFill="1" applyAlignment="1">
      <alignment horizontal="center" vertical="center"/>
    </xf>
    <xf numFmtId="1" fontId="3" fillId="0" borderId="0" xfId="1" applyNumberFormat="1" applyFont="1" applyFill="1" applyAlignment="1">
      <alignment horizontal="center" vertical="center"/>
    </xf>
    <xf numFmtId="1" fontId="4" fillId="0" borderId="0" xfId="1" applyNumberFormat="1" applyFont="1" applyFill="1" applyAlignment="1">
      <alignment horizontal="center" vertical="center"/>
    </xf>
    <xf numFmtId="1" fontId="5" fillId="0" borderId="0" xfId="1" applyNumberFormat="1" applyFont="1" applyFill="1" applyAlignment="1">
      <alignment horizontal="center" vertical="center"/>
    </xf>
    <xf numFmtId="1" fontId="2" fillId="0" borderId="0" xfId="1" applyNumberFormat="1" applyFont="1" applyFill="1" applyAlignment="1">
      <alignment horizontal="center" vertical="center"/>
    </xf>
    <xf numFmtId="0" fontId="7" fillId="0" borderId="0" xfId="1" applyFont="1" applyFill="1" applyBorder="1" applyAlignment="1">
      <alignment vertical="center"/>
    </xf>
    <xf numFmtId="0" fontId="7" fillId="0" borderId="0" xfId="1" applyFont="1" applyFill="1" applyBorder="1" applyAlignment="1">
      <alignment vertical="center" wrapText="1"/>
    </xf>
    <xf numFmtId="14" fontId="7" fillId="0" borderId="0" xfId="1" applyNumberFormat="1" applyFont="1" applyFill="1" applyBorder="1" applyAlignment="1">
      <alignment vertical="center"/>
    </xf>
    <xf numFmtId="0" fontId="7" fillId="0" borderId="0" xfId="1" applyFont="1" applyFill="1" applyBorder="1" applyAlignment="1">
      <alignment horizontal="center" vertical="center"/>
    </xf>
    <xf numFmtId="14" fontId="7" fillId="0" borderId="0" xfId="1" applyNumberFormat="1" applyFont="1" applyFill="1" applyBorder="1" applyAlignment="1">
      <alignment horizontal="center" vertical="center"/>
    </xf>
    <xf numFmtId="0" fontId="5"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wrapText="1"/>
    </xf>
    <xf numFmtId="1" fontId="7" fillId="0" borderId="0" xfId="1" applyNumberFormat="1" applyFont="1" applyFill="1" applyBorder="1" applyAlignment="1">
      <alignment horizontal="center" vertical="center"/>
    </xf>
    <xf numFmtId="1" fontId="4" fillId="0" borderId="0" xfId="1" applyNumberFormat="1" applyFont="1" applyFill="1" applyBorder="1" applyAlignment="1">
      <alignment horizontal="center" vertical="center"/>
    </xf>
    <xf numFmtId="1" fontId="8" fillId="0" borderId="0" xfId="1" applyNumberFormat="1" applyFont="1" applyFill="1" applyAlignment="1">
      <alignment horizontal="center" vertical="center"/>
    </xf>
    <xf numFmtId="49" fontId="2" fillId="0" borderId="1" xfId="1" applyNumberFormat="1" applyFont="1" applyFill="1" applyBorder="1" applyAlignment="1">
      <alignment vertical="center"/>
    </xf>
    <xf numFmtId="164" fontId="2" fillId="0" borderId="1" xfId="1" applyNumberFormat="1" applyFont="1" applyFill="1" applyBorder="1" applyAlignment="1">
      <alignment horizontal="center" vertical="center"/>
    </xf>
    <xf numFmtId="1" fontId="2" fillId="0" borderId="1" xfId="1" applyNumberFormat="1" applyFont="1" applyFill="1" applyBorder="1" applyAlignment="1">
      <alignment horizontal="center" vertical="center"/>
    </xf>
    <xf numFmtId="1" fontId="8" fillId="0" borderId="1" xfId="1" applyNumberFormat="1" applyFont="1" applyFill="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Fill="1" applyAlignment="1">
      <alignment vertical="center"/>
    </xf>
    <xf numFmtId="165" fontId="2" fillId="0" borderId="0" xfId="1" applyNumberFormat="1" applyFont="1" applyFill="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pplyProtection="1">
      <alignment vertical="center"/>
    </xf>
    <xf numFmtId="164" fontId="11" fillId="0" borderId="2" xfId="2" applyNumberFormat="1" applyFont="1" applyFill="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5" fontId="2" fillId="6" borderId="1" xfId="1" applyNumberFormat="1" applyFont="1" applyFill="1" applyBorder="1" applyAlignment="1">
      <alignment vertical="center"/>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Fill="1" applyBorder="1" applyAlignment="1">
      <alignment horizontal="center" vertical="center"/>
    </xf>
    <xf numFmtId="49" fontId="2" fillId="0" borderId="0" xfId="1" applyNumberFormat="1" applyFont="1" applyFill="1" applyAlignment="1">
      <alignment vertical="center"/>
    </xf>
    <xf numFmtId="0" fontId="2" fillId="0" borderId="0" xfId="1" applyFont="1" applyFill="1" applyAlignment="1">
      <alignment vertical="center" wrapText="1"/>
    </xf>
    <xf numFmtId="1" fontId="2" fillId="0" borderId="0" xfId="1" applyNumberFormat="1" applyFont="1" applyFill="1" applyAlignment="1">
      <alignment vertical="center"/>
    </xf>
    <xf numFmtId="164" fontId="2" fillId="0" borderId="0" xfId="1" applyNumberFormat="1" applyFont="1" applyFill="1" applyAlignment="1">
      <alignment horizontal="center" vertical="center"/>
    </xf>
    <xf numFmtId="1" fontId="9" fillId="0" borderId="0" xfId="1" applyNumberFormat="1" applyFont="1" applyFill="1" applyAlignment="1">
      <alignment horizontal="center" vertical="center"/>
    </xf>
    <xf numFmtId="49" fontId="2" fillId="0" borderId="0" xfId="1" applyNumberFormat="1" applyFont="1" applyFill="1" applyBorder="1" applyAlignment="1">
      <alignment vertical="center"/>
    </xf>
    <xf numFmtId="0" fontId="9" fillId="0" borderId="0" xfId="1" applyFont="1" applyFill="1" applyBorder="1" applyAlignment="1">
      <alignment vertical="center" wrapText="1"/>
    </xf>
    <xf numFmtId="1" fontId="2" fillId="0" borderId="0" xfId="1" applyNumberFormat="1" applyFont="1" applyFill="1" applyBorder="1" applyAlignment="1">
      <alignment vertical="center"/>
    </xf>
    <xf numFmtId="164" fontId="2" fillId="0" borderId="0" xfId="1" applyNumberFormat="1" applyFont="1" applyFill="1" applyBorder="1" applyAlignment="1">
      <alignment horizontal="center" vertical="center"/>
    </xf>
    <xf numFmtId="1" fontId="2" fillId="0" borderId="0" xfId="1" applyNumberFormat="1" applyFont="1" applyFill="1" applyBorder="1" applyAlignment="1">
      <alignment horizontal="center" vertical="center"/>
    </xf>
    <xf numFmtId="1" fontId="8" fillId="0" borderId="0" xfId="1" applyNumberFormat="1" applyFont="1" applyFill="1" applyBorder="1" applyAlignment="1">
      <alignment horizontal="center" vertical="center"/>
    </xf>
    <xf numFmtId="0" fontId="2" fillId="0" borderId="0" xfId="1" applyFont="1" applyFill="1" applyBorder="1" applyAlignment="1">
      <alignment vertical="center"/>
    </xf>
    <xf numFmtId="1" fontId="9" fillId="0" borderId="0" xfId="1" applyNumberFormat="1" applyFont="1" applyFill="1" applyBorder="1" applyAlignment="1">
      <alignment vertical="center"/>
    </xf>
    <xf numFmtId="1" fontId="9" fillId="0" borderId="0" xfId="1" applyNumberFormat="1" applyFont="1" applyFill="1" applyBorder="1" applyAlignment="1">
      <alignment horizontal="center" vertical="center"/>
    </xf>
    <xf numFmtId="1" fontId="10" fillId="0" borderId="0" xfId="1" applyNumberFormat="1" applyFont="1" applyFill="1" applyBorder="1" applyAlignment="1">
      <alignment horizontal="center" vertical="center"/>
    </xf>
    <xf numFmtId="0" fontId="2" fillId="0" borderId="0" xfId="1" applyFont="1" applyFill="1" applyBorder="1" applyAlignment="1">
      <alignment vertical="center" wrapText="1"/>
    </xf>
    <xf numFmtId="164" fontId="2" fillId="0" borderId="0" xfId="1" applyNumberFormat="1" applyFont="1" applyFill="1" applyBorder="1" applyAlignment="1">
      <alignment vertical="center"/>
    </xf>
    <xf numFmtId="164" fontId="9" fillId="0" borderId="0" xfId="1" applyNumberFormat="1" applyFont="1" applyFill="1" applyBorder="1" applyAlignment="1">
      <alignment horizontal="center" vertical="center"/>
    </xf>
    <xf numFmtId="164" fontId="10" fillId="0" borderId="0" xfId="1" applyNumberFormat="1" applyFont="1" applyFill="1" applyBorder="1" applyAlignment="1">
      <alignment horizontal="center" vertical="center"/>
    </xf>
    <xf numFmtId="164" fontId="9" fillId="0" borderId="0" xfId="1" applyNumberFormat="1" applyFont="1" applyFill="1" applyBorder="1" applyAlignment="1">
      <alignment vertical="center"/>
    </xf>
    <xf numFmtId="164" fontId="8" fillId="0" borderId="0" xfId="1" applyNumberFormat="1" applyFont="1" applyFill="1" applyAlignment="1">
      <alignment horizontal="center" vertical="center"/>
    </xf>
    <xf numFmtId="49" fontId="2" fillId="0" borderId="1" xfId="1" applyNumberFormat="1" applyFont="1" applyFill="1" applyBorder="1" applyAlignment="1" applyProtection="1">
      <alignment vertical="center"/>
    </xf>
    <xf numFmtId="164" fontId="2" fillId="0" borderId="1" xfId="1" applyNumberFormat="1" applyFont="1" applyFill="1" applyBorder="1" applyAlignment="1" applyProtection="1">
      <alignment horizontal="center" vertical="center"/>
    </xf>
    <xf numFmtId="1" fontId="2" fillId="0" borderId="1" xfId="1" applyNumberFormat="1" applyFont="1" applyFill="1" applyBorder="1" applyAlignment="1" applyProtection="1">
      <alignment horizontal="center" vertical="center"/>
    </xf>
    <xf numFmtId="1" fontId="8" fillId="0" borderId="1" xfId="1" applyNumberFormat="1" applyFont="1" applyFill="1" applyBorder="1" applyAlignment="1" applyProtection="1">
      <alignment horizontal="center" vertical="center"/>
    </xf>
    <xf numFmtId="49" fontId="9" fillId="7" borderId="1" xfId="1" applyNumberFormat="1" applyFont="1" applyFill="1" applyBorder="1" applyAlignment="1" applyProtection="1">
      <alignment horizontal="right" vertical="center"/>
    </xf>
    <xf numFmtId="49" fontId="9" fillId="4" borderId="1" xfId="1" applyNumberFormat="1" applyFont="1" applyFill="1" applyBorder="1" applyAlignment="1" applyProtection="1">
      <alignment horizontal="right" vertical="center"/>
    </xf>
    <xf numFmtId="0" fontId="9" fillId="7" borderId="1" xfId="1" applyFont="1" applyFill="1" applyBorder="1" applyAlignment="1" applyProtection="1">
      <alignment horizontal="left" vertical="center" wrapText="1"/>
    </xf>
    <xf numFmtId="165" fontId="9" fillId="7" borderId="1" xfId="1" applyNumberFormat="1" applyFont="1" applyFill="1" applyBorder="1" applyAlignment="1" applyProtection="1">
      <alignment vertical="center"/>
    </xf>
    <xf numFmtId="165" fontId="9" fillId="7" borderId="1" xfId="1" applyNumberFormat="1" applyFont="1" applyFill="1" applyBorder="1" applyAlignment="1" applyProtection="1">
      <alignment horizontal="center" vertical="center"/>
    </xf>
    <xf numFmtId="165" fontId="10" fillId="7" borderId="1" xfId="1" applyNumberFormat="1" applyFont="1" applyFill="1" applyBorder="1" applyAlignment="1" applyProtection="1">
      <alignment horizontal="center" vertical="center"/>
    </xf>
    <xf numFmtId="0" fontId="9" fillId="3" borderId="1" xfId="1" applyFont="1" applyFill="1" applyBorder="1" applyAlignment="1" applyProtection="1">
      <alignment vertical="center"/>
    </xf>
    <xf numFmtId="0" fontId="9" fillId="4" borderId="1" xfId="1" applyFont="1" applyFill="1" applyBorder="1" applyAlignment="1" applyProtection="1">
      <alignment vertical="center"/>
    </xf>
    <xf numFmtId="0" fontId="11" fillId="5" borderId="1" xfId="1" applyFont="1" applyFill="1" applyBorder="1" applyAlignment="1" applyProtection="1">
      <alignment vertical="center"/>
    </xf>
    <xf numFmtId="0" fontId="2" fillId="6" borderId="1" xfId="1" applyFont="1" applyFill="1" applyBorder="1" applyAlignment="1" applyProtection="1">
      <alignment vertical="center"/>
    </xf>
    <xf numFmtId="0" fontId="2" fillId="3" borderId="1" xfId="1" applyFont="1" applyFill="1" applyBorder="1" applyAlignment="1" applyProtection="1">
      <alignment vertical="center"/>
    </xf>
    <xf numFmtId="0" fontId="2" fillId="4" borderId="1" xfId="1" applyFont="1" applyFill="1" applyBorder="1" applyAlignment="1" applyProtection="1">
      <alignment vertical="center"/>
    </xf>
    <xf numFmtId="0" fontId="2" fillId="4" borderId="1" xfId="1" applyFont="1" applyFill="1" applyBorder="1" applyAlignment="1" applyProtection="1">
      <alignment vertical="center" wrapText="1"/>
    </xf>
    <xf numFmtId="165" fontId="2" fillId="4" borderId="1" xfId="1" applyNumberFormat="1" applyFont="1" applyFill="1" applyBorder="1" applyAlignment="1" applyProtection="1">
      <alignment vertical="center"/>
    </xf>
    <xf numFmtId="165" fontId="2" fillId="4" borderId="1" xfId="1" applyNumberFormat="1" applyFont="1" applyFill="1" applyBorder="1" applyAlignment="1" applyProtection="1">
      <alignment horizontal="center" vertical="center"/>
    </xf>
    <xf numFmtId="165" fontId="8" fillId="4" borderId="1" xfId="1" applyNumberFormat="1" applyFont="1" applyFill="1" applyBorder="1" applyAlignment="1" applyProtection="1">
      <alignment horizontal="center" vertical="center"/>
    </xf>
    <xf numFmtId="0" fontId="2" fillId="5" borderId="1" xfId="1" applyFont="1" applyFill="1" applyBorder="1" applyAlignment="1" applyProtection="1">
      <alignment vertical="center" wrapText="1"/>
    </xf>
    <xf numFmtId="165" fontId="2" fillId="5" borderId="1" xfId="1" applyNumberFormat="1" applyFont="1" applyFill="1" applyBorder="1" applyAlignment="1" applyProtection="1">
      <alignment vertical="center"/>
    </xf>
    <xf numFmtId="165" fontId="2" fillId="5" borderId="1" xfId="1" applyNumberFormat="1" applyFont="1" applyFill="1" applyBorder="1" applyAlignment="1" applyProtection="1">
      <alignment horizontal="center" vertical="center"/>
    </xf>
    <xf numFmtId="0" fontId="2" fillId="6" borderId="1" xfId="1" applyFont="1" applyFill="1" applyBorder="1" applyAlignment="1" applyProtection="1">
      <alignment vertical="center" wrapText="1"/>
    </xf>
    <xf numFmtId="0" fontId="2" fillId="5" borderId="1" xfId="1" applyFont="1" applyFill="1" applyBorder="1" applyAlignment="1" applyProtection="1">
      <alignment vertical="center"/>
    </xf>
    <xf numFmtId="0" fontId="11" fillId="6" borderId="1" xfId="1" applyFont="1" applyFill="1" applyBorder="1" applyAlignment="1" applyProtection="1">
      <alignment vertical="center" wrapText="1"/>
    </xf>
    <xf numFmtId="164" fontId="2" fillId="6" borderId="1" xfId="1" applyNumberFormat="1" applyFont="1" applyFill="1" applyBorder="1" applyAlignment="1" applyProtection="1">
      <alignment vertical="center"/>
    </xf>
    <xf numFmtId="0" fontId="9" fillId="3" borderId="1" xfId="1" applyFont="1" applyFill="1" applyBorder="1" applyAlignment="1" applyProtection="1">
      <alignment horizontal="center" vertical="center"/>
    </xf>
    <xf numFmtId="0" fontId="9" fillId="4" borderId="1" xfId="1" applyFont="1" applyFill="1" applyBorder="1" applyAlignment="1" applyProtection="1">
      <alignment horizontal="center" vertical="center"/>
    </xf>
    <xf numFmtId="0" fontId="9" fillId="7" borderId="1" xfId="1" applyFont="1" applyFill="1" applyBorder="1" applyAlignment="1" applyProtection="1">
      <alignment horizontal="center" vertical="center"/>
    </xf>
    <xf numFmtId="0" fontId="9" fillId="7" borderId="1" xfId="1" applyFont="1" applyFill="1" applyBorder="1" applyAlignment="1" applyProtection="1">
      <alignment vertical="center"/>
    </xf>
    <xf numFmtId="0" fontId="9" fillId="7" borderId="1" xfId="1" applyFont="1" applyFill="1" applyBorder="1" applyAlignment="1" applyProtection="1">
      <alignment horizontal="center" vertical="center" wrapText="1"/>
    </xf>
    <xf numFmtId="165" fontId="8" fillId="5" borderId="1" xfId="1" applyNumberFormat="1" applyFont="1" applyFill="1" applyBorder="1" applyAlignment="1" applyProtection="1">
      <alignment horizontal="center"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0" fontId="2" fillId="0" borderId="0" xfId="4" applyFont="1" applyFill="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165" fontId="2" fillId="5" borderId="1" xfId="1" applyNumberFormat="1" applyFont="1" applyFill="1" applyBorder="1" applyAlignment="1">
      <alignment vertical="center" wrapText="1"/>
    </xf>
    <xf numFmtId="1" fontId="9" fillId="0" borderId="0" xfId="1" applyNumberFormat="1" applyFont="1" applyFill="1" applyAlignment="1">
      <alignment vertical="center"/>
    </xf>
    <xf numFmtId="1" fontId="8" fillId="0" borderId="0" xfId="1" applyNumberFormat="1" applyFont="1" applyFill="1" applyAlignment="1">
      <alignment vertical="center"/>
    </xf>
    <xf numFmtId="1" fontId="8" fillId="0" borderId="0" xfId="1" applyNumberFormat="1" applyFont="1" applyFill="1" applyBorder="1" applyAlignment="1">
      <alignment vertical="center"/>
    </xf>
    <xf numFmtId="1" fontId="10" fillId="0" borderId="0" xfId="1" applyNumberFormat="1" applyFont="1" applyFill="1" applyBorder="1" applyAlignment="1">
      <alignment vertical="center"/>
    </xf>
    <xf numFmtId="164" fontId="10" fillId="0" borderId="0" xfId="1" applyNumberFormat="1" applyFont="1" applyFill="1" applyBorder="1" applyAlignment="1">
      <alignment vertical="center"/>
    </xf>
    <xf numFmtId="164" fontId="8" fillId="0" borderId="0" xfId="1" applyNumberFormat="1" applyFont="1" applyFill="1" applyAlignment="1">
      <alignment vertical="center"/>
    </xf>
    <xf numFmtId="1" fontId="2" fillId="2" borderId="0" xfId="1" applyNumberFormat="1" applyFont="1" applyFill="1" applyAlignment="1">
      <alignment vertical="center"/>
    </xf>
    <xf numFmtId="164" fontId="3" fillId="0" borderId="0" xfId="1" applyNumberFormat="1" applyFont="1" applyFill="1" applyAlignment="1">
      <alignment horizontal="left" vertical="center"/>
    </xf>
    <xf numFmtId="1" fontId="4" fillId="0" borderId="0" xfId="1" applyNumberFormat="1" applyFont="1" applyFill="1" applyAlignment="1">
      <alignment horizontal="left" vertical="center"/>
    </xf>
    <xf numFmtId="1" fontId="5" fillId="0" borderId="0" xfId="1" applyNumberFormat="1" applyFont="1" applyFill="1" applyAlignment="1">
      <alignment horizontal="left" vertical="center"/>
    </xf>
    <xf numFmtId="1" fontId="7" fillId="0" borderId="0" xfId="1" applyNumberFormat="1" applyFont="1" applyFill="1" applyBorder="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4" fontId="2" fillId="6" borderId="1" xfId="4"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0" borderId="1" xfId="1" applyNumberFormat="1" applyFont="1" applyFill="1" applyBorder="1" applyAlignment="1">
      <alignment horizontal="center" vertical="center"/>
    </xf>
    <xf numFmtId="0" fontId="9" fillId="7" borderId="1" xfId="1" applyFont="1" applyFill="1" applyBorder="1" applyAlignment="1">
      <alignment horizontal="center" vertical="center" wrapText="1"/>
    </xf>
    <xf numFmtId="1" fontId="3" fillId="0" borderId="0" xfId="1" applyNumberFormat="1" applyFont="1" applyFill="1" applyAlignment="1">
      <alignment horizontal="center" vertical="center"/>
    </xf>
    <xf numFmtId="1" fontId="2" fillId="2" borderId="0" xfId="1" applyNumberFormat="1" applyFont="1" applyFill="1" applyAlignment="1">
      <alignment horizontal="center" vertical="center"/>
    </xf>
    <xf numFmtId="0" fontId="16" fillId="0" borderId="0" xfId="1" applyFont="1" applyFill="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165" fontId="2" fillId="6" borderId="2" xfId="1" applyNumberFormat="1" applyFont="1" applyFill="1" applyBorder="1" applyAlignment="1" applyProtection="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Fill="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0" fontId="9" fillId="0" borderId="0" xfId="1" applyFont="1" applyFill="1" applyAlignment="1">
      <alignment vertical="center" wrapText="1"/>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Fill="1" applyBorder="1" applyAlignment="1">
      <alignment horizontal="center" vertical="center"/>
    </xf>
    <xf numFmtId="165" fontId="11" fillId="0" borderId="1" xfId="3" applyNumberFormat="1" applyFont="1" applyFill="1" applyBorder="1" applyAlignment="1">
      <alignment horizontal="center" vertical="center"/>
    </xf>
    <xf numFmtId="164" fontId="2" fillId="0" borderId="4" xfId="3" applyNumberFormat="1" applyFont="1" applyFill="1" applyBorder="1" applyAlignment="1">
      <alignment horizontal="center" vertical="center"/>
    </xf>
    <xf numFmtId="164" fontId="17" fillId="0" borderId="2" xfId="2" applyNumberFormat="1" applyFont="1" applyFill="1" applyBorder="1" applyAlignment="1">
      <alignment horizontal="center" vertical="center"/>
    </xf>
    <xf numFmtId="164" fontId="11" fillId="0" borderId="2" xfId="2" applyNumberFormat="1" applyFont="1" applyFill="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Fill="1" applyAlignment="1">
      <alignment vertical="center" wrapText="1"/>
    </xf>
    <xf numFmtId="164" fontId="9" fillId="0" borderId="0" xfId="1" applyNumberFormat="1" applyFont="1" applyFill="1" applyAlignment="1">
      <alignment horizontal="center" vertical="center"/>
    </xf>
    <xf numFmtId="1" fontId="19" fillId="0" borderId="0" xfId="1" applyNumberFormat="1" applyFont="1" applyFill="1" applyAlignment="1">
      <alignment horizontal="center" vertical="center"/>
    </xf>
    <xf numFmtId="0" fontId="2" fillId="13" borderId="0" xfId="1" applyFont="1" applyFill="1" applyAlignment="1" applyProtection="1">
      <alignment vertical="center"/>
      <protection locked="0"/>
    </xf>
    <xf numFmtId="0" fontId="7" fillId="13" borderId="0" xfId="1" applyFont="1" applyFill="1" applyBorder="1" applyAlignment="1" applyProtection="1">
      <alignment vertical="center"/>
      <protection locked="0"/>
    </xf>
    <xf numFmtId="0" fontId="7" fillId="13" borderId="0" xfId="1" applyFont="1" applyFill="1" applyBorder="1" applyAlignment="1" applyProtection="1">
      <alignment vertical="center" wrapText="1"/>
      <protection locked="0"/>
    </xf>
    <xf numFmtId="14" fontId="7" fillId="13" borderId="0" xfId="1" applyNumberFormat="1" applyFont="1" applyFill="1" applyBorder="1" applyAlignment="1" applyProtection="1">
      <alignment vertical="center"/>
      <protection locked="0"/>
    </xf>
    <xf numFmtId="0" fontId="7" fillId="13" borderId="0" xfId="1" applyFont="1" applyFill="1" applyBorder="1" applyAlignment="1" applyProtection="1">
      <alignment horizontal="center" vertical="center" wrapText="1"/>
      <protection locked="0"/>
    </xf>
    <xf numFmtId="1" fontId="7" fillId="13" borderId="0" xfId="1" applyNumberFormat="1" applyFont="1" applyFill="1" applyBorder="1" applyAlignment="1" applyProtection="1">
      <alignment horizontal="center" vertical="center"/>
      <protection locked="0"/>
    </xf>
    <xf numFmtId="1" fontId="2" fillId="13" borderId="0" xfId="1" applyNumberFormat="1" applyFont="1" applyFill="1" applyBorder="1" applyAlignment="1" applyProtection="1">
      <alignment horizontal="center" vertical="center"/>
      <protection locked="0"/>
    </xf>
    <xf numFmtId="49" fontId="2" fillId="13" borderId="1" xfId="1" applyNumberFormat="1" applyFont="1" applyFill="1" applyBorder="1" applyAlignment="1">
      <alignment vertical="center"/>
    </xf>
    <xf numFmtId="1" fontId="2" fillId="13" borderId="5" xfId="1" applyNumberFormat="1" applyFont="1" applyFill="1" applyBorder="1" applyAlignment="1">
      <alignment horizontal="center" vertical="center"/>
    </xf>
    <xf numFmtId="1" fontId="2" fillId="13" borderId="1" xfId="1" applyNumberFormat="1" applyFont="1" applyFill="1" applyBorder="1" applyAlignment="1">
      <alignment horizontal="center" vertical="center"/>
    </xf>
    <xf numFmtId="49" fontId="9" fillId="13" borderId="1" xfId="1" applyNumberFormat="1" applyFont="1" applyFill="1" applyBorder="1" applyAlignment="1">
      <alignment horizontal="right" vertical="center"/>
    </xf>
    <xf numFmtId="0" fontId="9" fillId="13" borderId="1" xfId="1" applyFont="1" applyFill="1" applyBorder="1" applyAlignment="1">
      <alignment horizontal="left" vertical="center" wrapText="1"/>
    </xf>
    <xf numFmtId="165" fontId="9" fillId="13" borderId="1" xfId="1" applyNumberFormat="1" applyFont="1" applyFill="1" applyBorder="1" applyAlignment="1" applyProtection="1">
      <alignment vertical="center"/>
    </xf>
    <xf numFmtId="0" fontId="9" fillId="13" borderId="1" xfId="1" applyFont="1" applyFill="1" applyBorder="1" applyAlignment="1">
      <alignment vertical="center"/>
    </xf>
    <xf numFmtId="0" fontId="11" fillId="13" borderId="1" xfId="1" applyFont="1" applyFill="1" applyBorder="1" applyAlignment="1">
      <alignment vertical="center"/>
    </xf>
    <xf numFmtId="0" fontId="2" fillId="13" borderId="1" xfId="1" applyFont="1" applyFill="1" applyBorder="1" applyAlignment="1">
      <alignment vertical="center"/>
    </xf>
    <xf numFmtId="0" fontId="9" fillId="13" borderId="1" xfId="1" applyFont="1" applyFill="1" applyBorder="1" applyAlignment="1">
      <alignment vertical="center" wrapText="1"/>
    </xf>
    <xf numFmtId="0" fontId="2" fillId="13" borderId="1" xfId="1" applyFont="1" applyFill="1" applyBorder="1" applyAlignment="1" applyProtection="1">
      <alignment vertical="center" wrapText="1"/>
      <protection locked="0"/>
    </xf>
    <xf numFmtId="165" fontId="2" fillId="13" borderId="1" xfId="1" applyNumberFormat="1" applyFont="1" applyFill="1" applyBorder="1" applyAlignment="1" applyProtection="1">
      <alignment vertical="center"/>
    </xf>
    <xf numFmtId="0" fontId="2" fillId="13" borderId="1" xfId="1" applyFont="1" applyFill="1" applyBorder="1" applyAlignment="1" applyProtection="1">
      <alignment vertical="center"/>
      <protection locked="0"/>
    </xf>
    <xf numFmtId="0" fontId="11" fillId="13" borderId="1" xfId="1" applyFont="1" applyFill="1" applyBorder="1" applyAlignment="1" applyProtection="1">
      <alignment vertical="center" wrapText="1"/>
      <protection locked="0"/>
    </xf>
    <xf numFmtId="0" fontId="20" fillId="13" borderId="1" xfId="1" applyFont="1" applyFill="1" applyBorder="1" applyAlignment="1">
      <alignment vertical="center"/>
    </xf>
    <xf numFmtId="0" fontId="2" fillId="13" borderId="1" xfId="1" applyFont="1" applyFill="1" applyBorder="1" applyAlignment="1">
      <alignment vertical="center" wrapText="1"/>
    </xf>
    <xf numFmtId="0" fontId="2" fillId="13" borderId="1" xfId="4" applyFont="1" applyFill="1" applyBorder="1" applyAlignment="1">
      <alignment vertical="center"/>
    </xf>
    <xf numFmtId="0" fontId="11" fillId="13" borderId="1" xfId="4" applyFont="1" applyFill="1" applyBorder="1" applyAlignment="1">
      <alignment vertical="center"/>
    </xf>
    <xf numFmtId="0" fontId="2" fillId="13" borderId="1" xfId="4" applyFont="1" applyFill="1" applyBorder="1" applyAlignment="1">
      <alignment vertical="center" wrapText="1"/>
    </xf>
    <xf numFmtId="0" fontId="9" fillId="13" borderId="1" xfId="1" applyFont="1" applyFill="1" applyBorder="1" applyAlignment="1">
      <alignment horizontal="center" vertical="center"/>
    </xf>
    <xf numFmtId="1" fontId="2" fillId="13" borderId="1" xfId="1" applyNumberFormat="1" applyFont="1" applyFill="1" applyBorder="1" applyAlignment="1">
      <alignment vertical="center"/>
    </xf>
    <xf numFmtId="0" fontId="9" fillId="13" borderId="3" xfId="1" applyFont="1" applyFill="1" applyBorder="1" applyAlignment="1">
      <alignment vertical="center" wrapText="1"/>
    </xf>
    <xf numFmtId="165" fontId="2" fillId="13" borderId="1" xfId="1" applyNumberFormat="1" applyFont="1" applyFill="1" applyBorder="1" applyAlignment="1">
      <alignment vertical="center"/>
    </xf>
    <xf numFmtId="165" fontId="2" fillId="13" borderId="1" xfId="1" applyNumberFormat="1" applyFont="1" applyFill="1" applyBorder="1" applyAlignment="1">
      <alignment vertical="center" wrapText="1"/>
    </xf>
    <xf numFmtId="0" fontId="2" fillId="13" borderId="1" xfId="1" applyFont="1" applyFill="1" applyBorder="1" applyAlignment="1">
      <alignment horizontal="left" vertical="center"/>
    </xf>
    <xf numFmtId="1" fontId="2" fillId="13" borderId="1" xfId="1" applyNumberFormat="1" applyFont="1" applyFill="1" applyBorder="1" applyAlignment="1">
      <alignment horizontal="center" vertical="center" wrapText="1"/>
    </xf>
    <xf numFmtId="0" fontId="2" fillId="13" borderId="1" xfId="1" applyFont="1" applyFill="1" applyBorder="1" applyAlignment="1">
      <alignment horizontal="center" vertical="center"/>
    </xf>
    <xf numFmtId="165" fontId="9" fillId="13" borderId="1" xfId="1" applyNumberFormat="1" applyFont="1" applyFill="1" applyBorder="1" applyAlignment="1" applyProtection="1">
      <alignment horizontal="center" vertical="center"/>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Fill="1" applyAlignment="1">
      <alignment horizontal="center" vertical="center"/>
    </xf>
    <xf numFmtId="0" fontId="6" fillId="0" borderId="0" xfId="1" applyFont="1" applyFill="1" applyAlignment="1">
      <alignment horizontal="center"/>
    </xf>
    <xf numFmtId="0" fontId="2" fillId="3" borderId="1" xfId="1" applyFont="1" applyFill="1" applyBorder="1" applyAlignment="1">
      <alignment horizontal="left" vertical="center"/>
    </xf>
    <xf numFmtId="1" fontId="2" fillId="0" borderId="1" xfId="1" applyNumberFormat="1" applyFont="1" applyFill="1" applyBorder="1" applyAlignment="1">
      <alignment horizontal="center" vertical="center"/>
    </xf>
    <xf numFmtId="0" fontId="2" fillId="0" borderId="1" xfId="1" applyFont="1" applyFill="1" applyBorder="1" applyAlignment="1">
      <alignment horizontal="center" vertical="center"/>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0" fontId="2" fillId="6" borderId="1" xfId="1" applyFont="1" applyFill="1" applyBorder="1" applyAlignment="1">
      <alignment horizontal="left" vertical="center"/>
    </xf>
    <xf numFmtId="0" fontId="13" fillId="0" borderId="0" xfId="3" applyAlignment="1"/>
    <xf numFmtId="0" fontId="9" fillId="7" borderId="1" xfId="1" applyFont="1" applyFill="1" applyBorder="1" applyAlignment="1" applyProtection="1">
      <alignment horizontal="center" vertical="center" wrapText="1"/>
    </xf>
    <xf numFmtId="0" fontId="2" fillId="0" borderId="1" xfId="1" applyFont="1" applyBorder="1" applyAlignment="1" applyProtection="1">
      <alignment horizontal="center"/>
    </xf>
    <xf numFmtId="0" fontId="15" fillId="0" borderId="0" xfId="1" applyFont="1" applyFill="1" applyAlignment="1">
      <alignment horizontal="center"/>
    </xf>
    <xf numFmtId="0" fontId="14" fillId="8" borderId="0" xfId="1" applyFont="1" applyFill="1" applyAlignment="1">
      <alignment horizontal="left" vertical="center"/>
    </xf>
    <xf numFmtId="0" fontId="2" fillId="3" borderId="1" xfId="1" applyFont="1" applyFill="1" applyBorder="1" applyAlignment="1" applyProtection="1">
      <alignment horizontal="left" vertical="center"/>
    </xf>
    <xf numFmtId="1" fontId="2" fillId="0" borderId="1" xfId="1" applyNumberFormat="1" applyFont="1" applyFill="1" applyBorder="1" applyAlignment="1" applyProtection="1">
      <alignment horizontal="center" vertical="center"/>
    </xf>
    <xf numFmtId="0" fontId="2" fillId="0" borderId="1" xfId="1" applyFont="1" applyFill="1" applyBorder="1" applyAlignment="1" applyProtection="1">
      <alignment horizontal="center" vertical="center"/>
    </xf>
    <xf numFmtId="0" fontId="2" fillId="4" borderId="1" xfId="1" applyFont="1" applyFill="1" applyBorder="1" applyAlignment="1" applyProtection="1">
      <alignment horizontal="left" vertical="center"/>
    </xf>
    <xf numFmtId="0" fontId="2" fillId="5" borderId="1" xfId="1" applyFont="1" applyFill="1" applyBorder="1" applyAlignment="1" applyProtection="1">
      <alignment horizontal="left" vertical="center"/>
    </xf>
    <xf numFmtId="0" fontId="2" fillId="6" borderId="1" xfId="1" applyFont="1" applyFill="1" applyBorder="1" applyAlignment="1" applyProtection="1">
      <alignment horizontal="left" vertical="center"/>
    </xf>
    <xf numFmtId="0" fontId="6" fillId="13" borderId="0" xfId="1" applyFont="1" applyFill="1" applyAlignment="1" applyProtection="1">
      <alignment horizontal="center" vertical="center" wrapText="1"/>
      <protection locked="0"/>
    </xf>
    <xf numFmtId="1" fontId="2" fillId="13" borderId="6" xfId="1" applyNumberFormat="1" applyFont="1" applyFill="1" applyBorder="1" applyAlignment="1">
      <alignment horizontal="center" vertical="center" wrapText="1"/>
    </xf>
    <xf numFmtId="1" fontId="2" fillId="13" borderId="2" xfId="1" applyNumberFormat="1" applyFont="1" applyFill="1" applyBorder="1" applyAlignment="1">
      <alignment horizontal="center" vertical="center" wrapText="1"/>
    </xf>
    <xf numFmtId="0" fontId="2" fillId="13" borderId="7" xfId="1" applyFont="1" applyFill="1" applyBorder="1" applyAlignment="1">
      <alignment horizontal="center" vertical="center"/>
    </xf>
    <xf numFmtId="0" fontId="2" fillId="13" borderId="8" xfId="1" applyFont="1" applyFill="1" applyBorder="1" applyAlignment="1">
      <alignment horizontal="center" vertical="center"/>
    </xf>
    <xf numFmtId="0" fontId="2" fillId="13" borderId="9" xfId="1" applyFont="1" applyFill="1" applyBorder="1" applyAlignment="1">
      <alignment horizontal="center" vertical="center"/>
    </xf>
    <xf numFmtId="0" fontId="2" fillId="13" borderId="10" xfId="1" applyFont="1" applyFill="1" applyBorder="1" applyAlignment="1">
      <alignment horizontal="center" vertical="center"/>
    </xf>
  </cellXfs>
  <cellStyles count="5">
    <cellStyle name="Normal 2" xfId="2"/>
    <cellStyle name="Обычный" xfId="0" builtinId="0"/>
    <cellStyle name="Обычный 2" xfId="1"/>
    <cellStyle name="Обычный 3" xfId="3"/>
    <cellStyle name="Обычный_атбасар (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115"/>
  <sheetViews>
    <sheetView workbookViewId="0">
      <selection activeCell="F4" sqref="F4"/>
    </sheetView>
  </sheetViews>
  <sheetFormatPr defaultColWidth="9.140625" defaultRowHeight="11.25" x14ac:dyDescent="0.25"/>
  <cols>
    <col min="1" max="1" width="2.140625" style="60" bestFit="1" customWidth="1"/>
    <col min="2" max="3" width="2" style="60" bestFit="1" customWidth="1"/>
    <col min="4" max="4" width="2.85546875" style="60" customWidth="1"/>
    <col min="5" max="5" width="45" style="61" customWidth="1"/>
    <col min="6" max="6" width="10" style="62" customWidth="1"/>
    <col min="7" max="7" width="9.140625" style="30" customWidth="1"/>
    <col min="8" max="13" width="9.140625" style="62" customWidth="1"/>
    <col min="14" max="14" width="9.140625" style="128" customWidth="1"/>
    <col min="15" max="18" width="9.140625"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33"/>
      <c r="R1" s="133"/>
    </row>
    <row r="2" spans="1:32" x14ac:dyDescent="0.25">
      <c r="A2" s="2"/>
      <c r="B2" s="2"/>
      <c r="C2" s="2"/>
      <c r="D2" s="3"/>
      <c r="E2" s="4"/>
      <c r="F2" s="5"/>
      <c r="G2" s="134"/>
      <c r="H2" s="5"/>
      <c r="I2" s="5"/>
      <c r="J2" s="5"/>
      <c r="K2" s="5"/>
      <c r="L2" s="135"/>
      <c r="M2" s="135"/>
      <c r="N2" s="136"/>
      <c r="O2" s="135"/>
      <c r="P2" s="221" t="s">
        <v>1</v>
      </c>
      <c r="Q2" s="221"/>
      <c r="R2" s="221"/>
    </row>
    <row r="3" spans="1:32" ht="15.75" x14ac:dyDescent="0.25">
      <c r="A3" s="2"/>
      <c r="B3" s="2"/>
      <c r="C3" s="2"/>
      <c r="D3" s="2"/>
      <c r="E3" s="222" t="s">
        <v>115</v>
      </c>
      <c r="F3" s="222"/>
      <c r="G3" s="222"/>
      <c r="H3" s="222"/>
      <c r="I3" s="222"/>
      <c r="J3" s="222"/>
      <c r="K3" s="222"/>
      <c r="L3" s="222"/>
      <c r="M3" s="222"/>
      <c r="N3" s="222"/>
      <c r="O3" s="222"/>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37"/>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24" t="s">
        <v>9</v>
      </c>
      <c r="I9" s="24" t="s">
        <v>10</v>
      </c>
      <c r="J9" s="24" t="s">
        <v>11</v>
      </c>
      <c r="K9" s="24" t="s">
        <v>12</v>
      </c>
      <c r="L9" s="24" t="s">
        <v>13</v>
      </c>
      <c r="M9" s="24" t="s">
        <v>14</v>
      </c>
      <c r="N9" s="25" t="s">
        <v>15</v>
      </c>
      <c r="O9" s="24" t="s">
        <v>16</v>
      </c>
      <c r="P9" s="24" t="s">
        <v>17</v>
      </c>
      <c r="Q9" s="24" t="s">
        <v>18</v>
      </c>
      <c r="R9" s="24" t="s">
        <v>19</v>
      </c>
    </row>
    <row r="10" spans="1:32" ht="13.7" customHeight="1" x14ac:dyDescent="0.25">
      <c r="A10" s="26"/>
      <c r="B10" s="27"/>
      <c r="C10" s="26"/>
      <c r="D10" s="26"/>
      <c r="E10" s="28" t="s">
        <v>20</v>
      </c>
      <c r="F10" s="29">
        <f t="shared" ref="F10:R10" si="0">F11+F51+F93</f>
        <v>2980574</v>
      </c>
      <c r="G10" s="29">
        <f t="shared" si="0"/>
        <v>23481</v>
      </c>
      <c r="H10" s="29">
        <f t="shared" si="0"/>
        <v>402103</v>
      </c>
      <c r="I10" s="29">
        <f t="shared" si="0"/>
        <v>408650</v>
      </c>
      <c r="J10" s="29">
        <f t="shared" si="0"/>
        <v>409718</v>
      </c>
      <c r="K10" s="29">
        <f t="shared" si="0"/>
        <v>266502</v>
      </c>
      <c r="L10" s="29">
        <f t="shared" si="0"/>
        <v>26966</v>
      </c>
      <c r="M10" s="29">
        <f t="shared" si="0"/>
        <v>206716</v>
      </c>
      <c r="N10" s="138">
        <f t="shared" si="0"/>
        <v>274615</v>
      </c>
      <c r="O10" s="29">
        <f t="shared" si="0"/>
        <v>200994</v>
      </c>
      <c r="P10" s="29">
        <f t="shared" si="0"/>
        <v>145769</v>
      </c>
      <c r="Q10" s="29">
        <f t="shared" si="0"/>
        <v>242898</v>
      </c>
      <c r="R10" s="29">
        <f t="shared" si="0"/>
        <v>372162</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 t="shared" ref="F11:R11" si="1">F12+F16+F19+F30+F45+F48</f>
        <v>2839130</v>
      </c>
      <c r="G11" s="29">
        <f t="shared" si="1"/>
        <v>16054</v>
      </c>
      <c r="H11" s="29">
        <f t="shared" si="1"/>
        <v>392384.2</v>
      </c>
      <c r="I11" s="29">
        <f t="shared" si="1"/>
        <v>397232.8</v>
      </c>
      <c r="J11" s="29">
        <f t="shared" si="1"/>
        <v>399510</v>
      </c>
      <c r="K11" s="29">
        <f t="shared" si="1"/>
        <v>256545</v>
      </c>
      <c r="L11" s="29">
        <f t="shared" si="1"/>
        <v>25007</v>
      </c>
      <c r="M11" s="29">
        <f t="shared" si="1"/>
        <v>194321</v>
      </c>
      <c r="N11" s="138">
        <f t="shared" si="1"/>
        <v>260758</v>
      </c>
      <c r="O11" s="29">
        <f t="shared" si="1"/>
        <v>182536</v>
      </c>
      <c r="P11" s="29">
        <f t="shared" si="1"/>
        <v>130339</v>
      </c>
      <c r="Q11" s="29">
        <f t="shared" si="1"/>
        <v>231040</v>
      </c>
      <c r="R11" s="29">
        <f t="shared" si="1"/>
        <v>353403</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24290</v>
      </c>
      <c r="G12" s="39">
        <f t="shared" ref="G12:R12" si="2">G13</f>
        <v>1027</v>
      </c>
      <c r="H12" s="39">
        <f t="shared" si="2"/>
        <v>2573</v>
      </c>
      <c r="I12" s="39">
        <f t="shared" si="2"/>
        <v>2790</v>
      </c>
      <c r="J12" s="39">
        <f t="shared" si="2"/>
        <v>1400</v>
      </c>
      <c r="K12" s="39">
        <f t="shared" si="2"/>
        <v>2700</v>
      </c>
      <c r="L12" s="39">
        <f t="shared" si="2"/>
        <v>2550</v>
      </c>
      <c r="M12" s="39">
        <f t="shared" si="2"/>
        <v>2550</v>
      </c>
      <c r="N12" s="139">
        <f t="shared" si="2"/>
        <v>2450</v>
      </c>
      <c r="O12" s="39">
        <f t="shared" si="2"/>
        <v>2450</v>
      </c>
      <c r="P12" s="39">
        <f t="shared" si="2"/>
        <v>1800</v>
      </c>
      <c r="Q12" s="39">
        <f t="shared" si="2"/>
        <v>1000</v>
      </c>
      <c r="R12" s="39">
        <f t="shared" si="2"/>
        <v>1000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SUM(F14:F15)</f>
        <v>24290</v>
      </c>
      <c r="G13" s="42">
        <f t="shared" si="3"/>
        <v>1027</v>
      </c>
      <c r="H13" s="42">
        <f t="shared" si="3"/>
        <v>2573</v>
      </c>
      <c r="I13" s="42">
        <f t="shared" si="3"/>
        <v>2790</v>
      </c>
      <c r="J13" s="42">
        <f t="shared" si="3"/>
        <v>1400</v>
      </c>
      <c r="K13" s="42">
        <f t="shared" si="3"/>
        <v>2700</v>
      </c>
      <c r="L13" s="42">
        <f t="shared" si="3"/>
        <v>2550</v>
      </c>
      <c r="M13" s="42">
        <f t="shared" si="3"/>
        <v>2550</v>
      </c>
      <c r="N13" s="42">
        <f t="shared" si="3"/>
        <v>2450</v>
      </c>
      <c r="O13" s="42">
        <f t="shared" si="3"/>
        <v>2450</v>
      </c>
      <c r="P13" s="42">
        <f t="shared" si="3"/>
        <v>1800</v>
      </c>
      <c r="Q13" s="42">
        <f t="shared" si="3"/>
        <v>1000</v>
      </c>
      <c r="R13" s="42">
        <f t="shared" si="3"/>
        <v>1000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0</v>
      </c>
      <c r="G14" s="140"/>
      <c r="H14" s="140"/>
      <c r="I14" s="140"/>
      <c r="J14" s="140"/>
      <c r="K14" s="140"/>
      <c r="L14" s="140"/>
      <c r="M14" s="140"/>
      <c r="N14" s="141"/>
      <c r="O14" s="140"/>
      <c r="P14" s="140"/>
      <c r="Q14" s="140"/>
      <c r="R14" s="140"/>
      <c r="S14" s="30"/>
      <c r="T14" s="31"/>
      <c r="U14" s="31"/>
      <c r="V14" s="31"/>
      <c r="W14" s="31"/>
      <c r="X14" s="31"/>
      <c r="Y14" s="31"/>
      <c r="Z14" s="31"/>
      <c r="AA14" s="31"/>
      <c r="AB14" s="31"/>
      <c r="AC14" s="31"/>
      <c r="AD14" s="31"/>
      <c r="AE14" s="31"/>
      <c r="AF14" s="31"/>
    </row>
    <row r="15" spans="1:32" ht="22.5" x14ac:dyDescent="0.25">
      <c r="A15" s="36">
        <v>1</v>
      </c>
      <c r="B15" s="37">
        <v>1</v>
      </c>
      <c r="C15" s="34">
        <v>2</v>
      </c>
      <c r="D15" s="40">
        <v>5</v>
      </c>
      <c r="E15" s="50" t="s">
        <v>65</v>
      </c>
      <c r="F15" s="52">
        <f>SUM(G15:R15)</f>
        <v>24290</v>
      </c>
      <c r="G15" s="140">
        <v>1027</v>
      </c>
      <c r="H15" s="140">
        <v>2573</v>
      </c>
      <c r="I15" s="140">
        <v>2790</v>
      </c>
      <c r="J15" s="140">
        <v>1400</v>
      </c>
      <c r="K15" s="140">
        <v>2700</v>
      </c>
      <c r="L15" s="140">
        <v>2550</v>
      </c>
      <c r="M15" s="140">
        <v>2550</v>
      </c>
      <c r="N15" s="141">
        <v>2450</v>
      </c>
      <c r="O15" s="140">
        <v>2450</v>
      </c>
      <c r="P15" s="140">
        <v>1800</v>
      </c>
      <c r="Q15" s="140">
        <v>1000</v>
      </c>
      <c r="R15" s="140">
        <v>1000</v>
      </c>
      <c r="S15" s="30"/>
      <c r="T15" s="31"/>
      <c r="U15" s="31"/>
      <c r="V15" s="31"/>
      <c r="W15" s="31"/>
      <c r="X15" s="31"/>
      <c r="Y15" s="31"/>
      <c r="Z15" s="31"/>
      <c r="AA15" s="31"/>
      <c r="AB15" s="31"/>
      <c r="AC15" s="31"/>
      <c r="AD15" s="31"/>
      <c r="AE15" s="31"/>
      <c r="AF15" s="31"/>
    </row>
    <row r="16" spans="1:32" x14ac:dyDescent="0.25">
      <c r="A16" s="36">
        <v>1</v>
      </c>
      <c r="B16" s="37">
        <v>3</v>
      </c>
      <c r="C16" s="117"/>
      <c r="D16" s="37"/>
      <c r="E16" s="38" t="s">
        <v>66</v>
      </c>
      <c r="F16" s="39">
        <f>F17</f>
        <v>1647934</v>
      </c>
      <c r="G16" s="39">
        <f t="shared" ref="G16:R16" si="4">G17</f>
        <v>7845</v>
      </c>
      <c r="H16" s="39">
        <f t="shared" si="4"/>
        <v>165030</v>
      </c>
      <c r="I16" s="39">
        <f t="shared" si="4"/>
        <v>353603</v>
      </c>
      <c r="J16" s="39">
        <f t="shared" si="4"/>
        <v>372560</v>
      </c>
      <c r="K16" s="39">
        <f t="shared" si="4"/>
        <v>20795</v>
      </c>
      <c r="L16" s="39">
        <f t="shared" si="4"/>
        <v>9000</v>
      </c>
      <c r="M16" s="39">
        <f t="shared" si="4"/>
        <v>161457</v>
      </c>
      <c r="N16" s="139">
        <f t="shared" si="4"/>
        <v>25868</v>
      </c>
      <c r="O16" s="39">
        <f t="shared" si="4"/>
        <v>129686</v>
      </c>
      <c r="P16" s="39">
        <f t="shared" si="4"/>
        <v>115610</v>
      </c>
      <c r="Q16" s="39">
        <f t="shared" si="4"/>
        <v>10000</v>
      </c>
      <c r="R16" s="39">
        <f t="shared" si="4"/>
        <v>276480</v>
      </c>
      <c r="S16" s="30"/>
      <c r="T16" s="31"/>
      <c r="U16" s="31"/>
      <c r="V16" s="31"/>
      <c r="W16" s="31"/>
      <c r="X16" s="31"/>
      <c r="Y16" s="31"/>
      <c r="Z16" s="31"/>
      <c r="AA16" s="31"/>
      <c r="AB16" s="31"/>
      <c r="AC16" s="31"/>
      <c r="AD16" s="31"/>
      <c r="AE16" s="31"/>
      <c r="AF16" s="31"/>
    </row>
    <row r="17" spans="1:32" x14ac:dyDescent="0.25">
      <c r="A17" s="36">
        <v>1</v>
      </c>
      <c r="B17" s="37">
        <v>3</v>
      </c>
      <c r="C17" s="34">
        <v>1</v>
      </c>
      <c r="D17" s="47"/>
      <c r="E17" s="48" t="s">
        <v>66</v>
      </c>
      <c r="F17" s="42">
        <f>SUM(F18)</f>
        <v>1647934</v>
      </c>
      <c r="G17" s="42">
        <f>SUM(G18)</f>
        <v>7845</v>
      </c>
      <c r="H17" s="42">
        <f t="shared" ref="H17:R17" si="5">SUM(H18)</f>
        <v>165030</v>
      </c>
      <c r="I17" s="42">
        <f t="shared" si="5"/>
        <v>353603</v>
      </c>
      <c r="J17" s="42">
        <f t="shared" si="5"/>
        <v>372560</v>
      </c>
      <c r="K17" s="42">
        <f t="shared" si="5"/>
        <v>20795</v>
      </c>
      <c r="L17" s="42">
        <f t="shared" si="5"/>
        <v>9000</v>
      </c>
      <c r="M17" s="42">
        <f t="shared" si="5"/>
        <v>161457</v>
      </c>
      <c r="N17" s="142">
        <f>SUM(N18)</f>
        <v>25868</v>
      </c>
      <c r="O17" s="42">
        <f t="shared" si="5"/>
        <v>129686</v>
      </c>
      <c r="P17" s="42">
        <f t="shared" si="5"/>
        <v>115610</v>
      </c>
      <c r="Q17" s="42">
        <f t="shared" si="5"/>
        <v>10000</v>
      </c>
      <c r="R17" s="42">
        <f t="shared" si="5"/>
        <v>276480</v>
      </c>
      <c r="S17" s="30"/>
      <c r="T17" s="31"/>
      <c r="U17" s="31"/>
      <c r="V17" s="31"/>
      <c r="W17" s="31"/>
      <c r="X17" s="31"/>
      <c r="Y17" s="31"/>
      <c r="Z17" s="31"/>
      <c r="AA17" s="31"/>
      <c r="AB17" s="31"/>
      <c r="AC17" s="31"/>
      <c r="AD17" s="31"/>
      <c r="AE17" s="31"/>
      <c r="AF17" s="31"/>
    </row>
    <row r="18" spans="1:32" x14ac:dyDescent="0.25">
      <c r="A18" s="36">
        <v>1</v>
      </c>
      <c r="B18" s="37">
        <v>3</v>
      </c>
      <c r="C18" s="34">
        <v>1</v>
      </c>
      <c r="D18" s="40">
        <v>1</v>
      </c>
      <c r="E18" s="44" t="s">
        <v>66</v>
      </c>
      <c r="F18" s="45">
        <f>SUM(G18:R18)</f>
        <v>1647934</v>
      </c>
      <c r="G18" s="140">
        <v>7845</v>
      </c>
      <c r="H18" s="140">
        <v>165030</v>
      </c>
      <c r="I18" s="140">
        <v>353603</v>
      </c>
      <c r="J18" s="140">
        <v>372560</v>
      </c>
      <c r="K18" s="140">
        <v>20795</v>
      </c>
      <c r="L18" s="140">
        <v>9000</v>
      </c>
      <c r="M18" s="140">
        <v>161457</v>
      </c>
      <c r="N18" s="141">
        <v>25868</v>
      </c>
      <c r="O18" s="140">
        <v>129686</v>
      </c>
      <c r="P18" s="140">
        <v>115610</v>
      </c>
      <c r="Q18" s="140">
        <v>10000</v>
      </c>
      <c r="R18" s="140">
        <v>276480</v>
      </c>
      <c r="S18" s="30"/>
      <c r="T18" s="31"/>
      <c r="U18" s="31"/>
      <c r="V18" s="31"/>
      <c r="W18" s="31"/>
      <c r="X18" s="31"/>
      <c r="Y18" s="31"/>
      <c r="Z18" s="31"/>
      <c r="AA18" s="31"/>
      <c r="AB18" s="31"/>
      <c r="AC18" s="31"/>
      <c r="AD18" s="31"/>
      <c r="AE18" s="31"/>
      <c r="AF18" s="31"/>
    </row>
    <row r="19" spans="1:32" x14ac:dyDescent="0.25">
      <c r="A19" s="36">
        <v>1</v>
      </c>
      <c r="B19" s="37">
        <v>4</v>
      </c>
      <c r="C19" s="37"/>
      <c r="D19" s="37"/>
      <c r="E19" s="38" t="s">
        <v>25</v>
      </c>
      <c r="F19" s="39">
        <f t="shared" ref="F19:R19" si="6">F20+F23+F25+F28</f>
        <v>940566</v>
      </c>
      <c r="G19" s="39">
        <f t="shared" si="6"/>
        <v>2233</v>
      </c>
      <c r="H19" s="39">
        <f t="shared" si="6"/>
        <v>199881.2</v>
      </c>
      <c r="I19" s="39">
        <f t="shared" si="6"/>
        <v>23000</v>
      </c>
      <c r="J19" s="39">
        <f t="shared" si="6"/>
        <v>17000</v>
      </c>
      <c r="K19" s="39">
        <f t="shared" si="6"/>
        <v>210000</v>
      </c>
      <c r="L19" s="39">
        <f t="shared" si="6"/>
        <v>4000</v>
      </c>
      <c r="M19" s="39">
        <f t="shared" si="6"/>
        <v>20000</v>
      </c>
      <c r="N19" s="139">
        <f t="shared" si="6"/>
        <v>202000</v>
      </c>
      <c r="O19" s="39">
        <f t="shared" si="6"/>
        <v>22000</v>
      </c>
      <c r="P19" s="39">
        <f t="shared" si="6"/>
        <v>5000</v>
      </c>
      <c r="Q19" s="39">
        <f t="shared" si="6"/>
        <v>194140</v>
      </c>
      <c r="R19" s="39">
        <f t="shared" si="6"/>
        <v>41311.800000000003</v>
      </c>
      <c r="S19" s="30"/>
      <c r="T19" s="31"/>
      <c r="U19" s="31"/>
      <c r="V19" s="31"/>
      <c r="W19" s="31"/>
      <c r="X19" s="31"/>
      <c r="Y19" s="31"/>
      <c r="Z19" s="31"/>
      <c r="AA19" s="31"/>
      <c r="AB19" s="31"/>
      <c r="AC19" s="31"/>
      <c r="AD19" s="31"/>
      <c r="AE19" s="31"/>
      <c r="AF19" s="31"/>
    </row>
    <row r="20" spans="1:32" x14ac:dyDescent="0.25">
      <c r="A20" s="36">
        <v>1</v>
      </c>
      <c r="B20" s="37">
        <v>4</v>
      </c>
      <c r="C20" s="34">
        <v>1</v>
      </c>
      <c r="D20" s="47"/>
      <c r="E20" s="48" t="s">
        <v>26</v>
      </c>
      <c r="F20" s="42">
        <f>SUM(F21:F22)</f>
        <v>940566</v>
      </c>
      <c r="G20" s="42">
        <f>SUM(G21:G22)</f>
        <v>2233</v>
      </c>
      <c r="H20" s="42">
        <f t="shared" ref="H20:R20" si="7">SUM(H21:H22)</f>
        <v>199881.2</v>
      </c>
      <c r="I20" s="42">
        <f t="shared" si="7"/>
        <v>23000</v>
      </c>
      <c r="J20" s="42">
        <f t="shared" si="7"/>
        <v>17000</v>
      </c>
      <c r="K20" s="42">
        <f t="shared" si="7"/>
        <v>210000</v>
      </c>
      <c r="L20" s="42">
        <f t="shared" si="7"/>
        <v>4000</v>
      </c>
      <c r="M20" s="42">
        <f t="shared" si="7"/>
        <v>20000</v>
      </c>
      <c r="N20" s="142">
        <f t="shared" si="7"/>
        <v>202000</v>
      </c>
      <c r="O20" s="42">
        <f t="shared" si="7"/>
        <v>22000</v>
      </c>
      <c r="P20" s="42">
        <f t="shared" si="7"/>
        <v>5000</v>
      </c>
      <c r="Q20" s="42">
        <f t="shared" si="7"/>
        <v>194140</v>
      </c>
      <c r="R20" s="42">
        <f t="shared" si="7"/>
        <v>41311.800000000003</v>
      </c>
      <c r="S20" s="30"/>
      <c r="T20" s="31"/>
      <c r="U20" s="31"/>
      <c r="V20" s="31"/>
      <c r="W20" s="31"/>
      <c r="X20" s="31"/>
      <c r="Y20" s="31"/>
      <c r="Z20" s="31"/>
      <c r="AA20" s="31"/>
      <c r="AB20" s="31"/>
      <c r="AC20" s="31"/>
      <c r="AD20" s="31"/>
      <c r="AE20" s="31"/>
      <c r="AF20" s="31"/>
    </row>
    <row r="21" spans="1:32" ht="22.5" x14ac:dyDescent="0.25">
      <c r="A21" s="36">
        <v>1</v>
      </c>
      <c r="B21" s="37">
        <v>4</v>
      </c>
      <c r="C21" s="34">
        <v>1</v>
      </c>
      <c r="D21" s="40">
        <v>1</v>
      </c>
      <c r="E21" s="50" t="s">
        <v>67</v>
      </c>
      <c r="F21" s="45">
        <f>SUM(G21:R21)</f>
        <v>940566</v>
      </c>
      <c r="G21" s="140">
        <v>2233</v>
      </c>
      <c r="H21" s="140">
        <v>199881.2</v>
      </c>
      <c r="I21" s="140">
        <v>23000</v>
      </c>
      <c r="J21" s="140">
        <v>17000</v>
      </c>
      <c r="K21" s="140">
        <v>210000</v>
      </c>
      <c r="L21" s="140">
        <v>4000</v>
      </c>
      <c r="M21" s="140">
        <v>20000</v>
      </c>
      <c r="N21" s="141">
        <v>202000</v>
      </c>
      <c r="O21" s="140">
        <v>22000</v>
      </c>
      <c r="P21" s="140">
        <v>5000</v>
      </c>
      <c r="Q21" s="140">
        <v>194140</v>
      </c>
      <c r="R21" s="140">
        <v>41311.800000000003</v>
      </c>
      <c r="S21" s="30"/>
      <c r="T21" s="31"/>
      <c r="U21" s="31"/>
      <c r="V21" s="31"/>
      <c r="W21" s="31"/>
      <c r="X21" s="31"/>
      <c r="Y21" s="31"/>
      <c r="Z21" s="31"/>
      <c r="AA21" s="31"/>
      <c r="AB21" s="31"/>
      <c r="AC21" s="31"/>
      <c r="AD21" s="31"/>
      <c r="AE21" s="31"/>
      <c r="AF21" s="31"/>
    </row>
    <row r="22" spans="1:32" x14ac:dyDescent="0.25">
      <c r="A22" s="36">
        <v>1</v>
      </c>
      <c r="B22" s="37">
        <v>4</v>
      </c>
      <c r="C22" s="34">
        <v>1</v>
      </c>
      <c r="D22" s="40">
        <v>2</v>
      </c>
      <c r="E22" s="50" t="s">
        <v>27</v>
      </c>
      <c r="F22" s="45">
        <f>SUM(G22:R22)</f>
        <v>0</v>
      </c>
      <c r="G22" s="140"/>
      <c r="H22" s="140"/>
      <c r="I22" s="140"/>
      <c r="J22" s="140"/>
      <c r="K22" s="140"/>
      <c r="L22" s="140"/>
      <c r="M22" s="140"/>
      <c r="N22" s="140"/>
      <c r="O22" s="140"/>
      <c r="P22" s="140"/>
      <c r="Q22" s="140"/>
      <c r="R22" s="140"/>
      <c r="S22" s="30"/>
      <c r="T22" s="31"/>
      <c r="U22" s="31"/>
      <c r="V22" s="31"/>
      <c r="W22" s="31"/>
      <c r="X22" s="31"/>
      <c r="Y22" s="31"/>
      <c r="Z22" s="31"/>
      <c r="AA22" s="31"/>
      <c r="AB22" s="31"/>
      <c r="AC22" s="31"/>
      <c r="AD22" s="31"/>
      <c r="AE22" s="31"/>
      <c r="AF22" s="31"/>
    </row>
    <row r="23" spans="1:32" x14ac:dyDescent="0.25">
      <c r="A23" s="36">
        <v>1</v>
      </c>
      <c r="B23" s="37">
        <v>4</v>
      </c>
      <c r="C23" s="34">
        <v>3</v>
      </c>
      <c r="D23" s="47"/>
      <c r="E23" s="48" t="s">
        <v>28</v>
      </c>
      <c r="F23" s="42">
        <f t="shared" ref="F23:R23" si="8">SUM(F24:F24)</f>
        <v>0</v>
      </c>
      <c r="G23" s="42">
        <f t="shared" si="8"/>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30"/>
      <c r="T23" s="31"/>
      <c r="U23" s="31"/>
      <c r="V23" s="31"/>
      <c r="W23" s="31"/>
      <c r="X23" s="31"/>
      <c r="Y23" s="31"/>
      <c r="Z23" s="31"/>
      <c r="AA23" s="31"/>
      <c r="AB23" s="31"/>
      <c r="AC23" s="31"/>
      <c r="AD23" s="31"/>
      <c r="AE23" s="31"/>
      <c r="AF23" s="31"/>
    </row>
    <row r="24" spans="1:32" x14ac:dyDescent="0.25">
      <c r="A24" s="36">
        <v>1</v>
      </c>
      <c r="B24" s="37">
        <v>4</v>
      </c>
      <c r="C24" s="34">
        <v>3</v>
      </c>
      <c r="D24" s="35">
        <v>2</v>
      </c>
      <c r="E24" s="51" t="s">
        <v>28</v>
      </c>
      <c r="F24" s="52">
        <f>SUM(G24:R24)</f>
        <v>0</v>
      </c>
      <c r="G24" s="140"/>
      <c r="H24" s="140"/>
      <c r="I24" s="140"/>
      <c r="J24" s="140"/>
      <c r="K24" s="140"/>
      <c r="L24" s="140"/>
      <c r="M24" s="140"/>
      <c r="N24" s="141"/>
      <c r="O24" s="140"/>
      <c r="P24" s="140"/>
      <c r="Q24" s="140"/>
      <c r="R24" s="140"/>
      <c r="S24" s="30"/>
      <c r="T24" s="31"/>
      <c r="U24" s="31"/>
      <c r="V24" s="31"/>
      <c r="W24" s="31"/>
      <c r="X24" s="31"/>
      <c r="Y24" s="31"/>
      <c r="Z24" s="31"/>
      <c r="AA24" s="31"/>
      <c r="AB24" s="31"/>
      <c r="AC24" s="31"/>
      <c r="AD24" s="31"/>
      <c r="AE24" s="31"/>
      <c r="AF24" s="31"/>
    </row>
    <row r="25" spans="1:32" x14ac:dyDescent="0.25">
      <c r="A25" s="36">
        <v>1</v>
      </c>
      <c r="B25" s="37">
        <v>4</v>
      </c>
      <c r="C25" s="34">
        <v>4</v>
      </c>
      <c r="D25" s="47"/>
      <c r="E25" s="48" t="s">
        <v>29</v>
      </c>
      <c r="F25" s="42">
        <f>SUM(F26:F27)</f>
        <v>0</v>
      </c>
      <c r="G25" s="42">
        <f>SUM(G26:G27)</f>
        <v>0</v>
      </c>
      <c r="H25" s="42">
        <f t="shared" ref="H25:R25" si="9">SUM(H26:H27)</f>
        <v>0</v>
      </c>
      <c r="I25" s="42">
        <f t="shared" si="9"/>
        <v>0</v>
      </c>
      <c r="J25" s="42">
        <f t="shared" si="9"/>
        <v>0</v>
      </c>
      <c r="K25" s="42">
        <f t="shared" si="9"/>
        <v>0</v>
      </c>
      <c r="L25" s="42">
        <f t="shared" si="9"/>
        <v>0</v>
      </c>
      <c r="M25" s="42">
        <f t="shared" si="9"/>
        <v>0</v>
      </c>
      <c r="N25" s="42">
        <f t="shared" si="9"/>
        <v>0</v>
      </c>
      <c r="O25" s="42">
        <f t="shared" si="9"/>
        <v>0</v>
      </c>
      <c r="P25" s="42">
        <f t="shared" si="9"/>
        <v>0</v>
      </c>
      <c r="Q25" s="42">
        <f t="shared" si="9"/>
        <v>0</v>
      </c>
      <c r="R25" s="42">
        <f t="shared" si="9"/>
        <v>0</v>
      </c>
      <c r="S25" s="30"/>
      <c r="T25" s="31"/>
      <c r="U25" s="31"/>
      <c r="V25" s="31"/>
      <c r="W25" s="31"/>
      <c r="X25" s="31"/>
      <c r="Y25" s="31"/>
      <c r="Z25" s="31"/>
      <c r="AA25" s="31"/>
      <c r="AB25" s="31"/>
      <c r="AC25" s="31"/>
      <c r="AD25" s="31"/>
      <c r="AE25" s="31"/>
      <c r="AF25" s="31"/>
    </row>
    <row r="26" spans="1:32" x14ac:dyDescent="0.25">
      <c r="A26" s="36">
        <v>1</v>
      </c>
      <c r="B26" s="37">
        <v>4</v>
      </c>
      <c r="C26" s="34">
        <v>4</v>
      </c>
      <c r="D26" s="35">
        <v>1</v>
      </c>
      <c r="E26" s="51" t="s">
        <v>30</v>
      </c>
      <c r="F26" s="52">
        <f>SUM(G26:R26)</f>
        <v>0</v>
      </c>
      <c r="G26" s="140"/>
      <c r="H26" s="140"/>
      <c r="I26" s="140"/>
      <c r="J26" s="140"/>
      <c r="K26" s="140"/>
      <c r="L26" s="140"/>
      <c r="M26" s="140"/>
      <c r="N26" s="141"/>
      <c r="O26" s="140"/>
      <c r="P26" s="140"/>
      <c r="Q26" s="140"/>
      <c r="R26" s="140"/>
      <c r="S26" s="30"/>
      <c r="T26" s="31"/>
      <c r="U26" s="31"/>
      <c r="V26" s="31"/>
      <c r="W26" s="31"/>
      <c r="X26" s="31"/>
      <c r="Y26" s="31"/>
      <c r="Z26" s="31"/>
      <c r="AA26" s="31"/>
      <c r="AB26" s="31"/>
      <c r="AC26" s="31"/>
      <c r="AD26" s="31"/>
      <c r="AE26" s="31"/>
      <c r="AF26" s="31"/>
    </row>
    <row r="27" spans="1:32" x14ac:dyDescent="0.25">
      <c r="A27" s="36">
        <v>1</v>
      </c>
      <c r="B27" s="37">
        <v>4</v>
      </c>
      <c r="C27" s="34">
        <v>4</v>
      </c>
      <c r="D27" s="35">
        <v>2</v>
      </c>
      <c r="E27" s="51" t="s">
        <v>31</v>
      </c>
      <c r="F27" s="45">
        <f>SUM(G27:R27)</f>
        <v>0</v>
      </c>
      <c r="G27" s="140"/>
      <c r="H27" s="140"/>
      <c r="I27" s="140"/>
      <c r="J27" s="140"/>
      <c r="K27" s="140"/>
      <c r="L27" s="140"/>
      <c r="M27" s="140"/>
      <c r="N27" s="141"/>
      <c r="O27" s="140"/>
      <c r="P27" s="140"/>
      <c r="Q27" s="140"/>
      <c r="R27" s="140"/>
      <c r="S27" s="30"/>
      <c r="T27" s="31"/>
      <c r="U27" s="31"/>
      <c r="V27" s="31"/>
      <c r="W27" s="31"/>
      <c r="X27" s="31"/>
      <c r="Y27" s="31"/>
      <c r="Z27" s="31"/>
      <c r="AA27" s="31"/>
      <c r="AB27" s="31"/>
      <c r="AC27" s="31"/>
      <c r="AD27" s="31"/>
      <c r="AE27" s="31"/>
      <c r="AF27" s="31"/>
    </row>
    <row r="28" spans="1:32" x14ac:dyDescent="0.25">
      <c r="A28" s="36">
        <v>1</v>
      </c>
      <c r="B28" s="37">
        <v>4</v>
      </c>
      <c r="C28" s="34">
        <v>5</v>
      </c>
      <c r="D28" s="47"/>
      <c r="E28" s="48" t="s">
        <v>68</v>
      </c>
      <c r="F28" s="42">
        <f>F29</f>
        <v>0</v>
      </c>
      <c r="G28" s="42">
        <f>G29</f>
        <v>0</v>
      </c>
      <c r="H28" s="42">
        <f t="shared" ref="H28:R28" si="10">H29</f>
        <v>0</v>
      </c>
      <c r="I28" s="42">
        <f t="shared" si="10"/>
        <v>0</v>
      </c>
      <c r="J28" s="42">
        <f t="shared" si="10"/>
        <v>0</v>
      </c>
      <c r="K28" s="42">
        <f t="shared" si="10"/>
        <v>0</v>
      </c>
      <c r="L28" s="42">
        <f t="shared" si="10"/>
        <v>0</v>
      </c>
      <c r="M28" s="42">
        <f t="shared" si="10"/>
        <v>0</v>
      </c>
      <c r="N28" s="142">
        <f t="shared" si="10"/>
        <v>0</v>
      </c>
      <c r="O28" s="42">
        <f t="shared" si="10"/>
        <v>0</v>
      </c>
      <c r="P28" s="42">
        <f t="shared" si="10"/>
        <v>0</v>
      </c>
      <c r="Q28" s="42">
        <f t="shared" si="10"/>
        <v>0</v>
      </c>
      <c r="R28" s="42">
        <f t="shared" si="10"/>
        <v>0</v>
      </c>
      <c r="S28" s="30"/>
      <c r="T28" s="31"/>
      <c r="U28" s="31"/>
      <c r="V28" s="31"/>
      <c r="W28" s="31"/>
      <c r="X28" s="31"/>
      <c r="Y28" s="31"/>
      <c r="Z28" s="31"/>
      <c r="AA28" s="31"/>
      <c r="AB28" s="31"/>
      <c r="AC28" s="31"/>
      <c r="AD28" s="31"/>
      <c r="AE28" s="31"/>
      <c r="AF28" s="31"/>
    </row>
    <row r="29" spans="1:32" x14ac:dyDescent="0.25">
      <c r="A29" s="36">
        <v>1</v>
      </c>
      <c r="B29" s="37">
        <v>4</v>
      </c>
      <c r="C29" s="34">
        <v>5</v>
      </c>
      <c r="D29" s="35">
        <v>1</v>
      </c>
      <c r="E29" s="51" t="s">
        <v>68</v>
      </c>
      <c r="F29" s="52">
        <f>SUM(G29:R29)</f>
        <v>0</v>
      </c>
      <c r="G29" s="140"/>
      <c r="H29" s="140"/>
      <c r="I29" s="140"/>
      <c r="J29" s="140"/>
      <c r="K29" s="140"/>
      <c r="L29" s="140"/>
      <c r="M29" s="140"/>
      <c r="N29" s="141"/>
      <c r="O29" s="140"/>
      <c r="P29" s="140"/>
      <c r="Q29" s="140"/>
      <c r="R29" s="140"/>
      <c r="S29" s="30"/>
      <c r="T29" s="31"/>
      <c r="U29" s="31"/>
      <c r="V29" s="31"/>
      <c r="W29" s="31"/>
      <c r="X29" s="31"/>
      <c r="Y29" s="31"/>
      <c r="Z29" s="31"/>
      <c r="AA29" s="31"/>
      <c r="AB29" s="31"/>
      <c r="AC29" s="31"/>
      <c r="AD29" s="31"/>
      <c r="AE29" s="31"/>
      <c r="AF29" s="31"/>
    </row>
    <row r="30" spans="1:32" x14ac:dyDescent="0.25">
      <c r="A30" s="36">
        <v>1</v>
      </c>
      <c r="B30" s="37">
        <v>5</v>
      </c>
      <c r="C30" s="117"/>
      <c r="D30" s="37"/>
      <c r="E30" s="38" t="s">
        <v>69</v>
      </c>
      <c r="F30" s="39">
        <f t="shared" ref="F30:R30" si="11">F31+F35+F37+F43</f>
        <v>202741</v>
      </c>
      <c r="G30" s="39">
        <f t="shared" si="11"/>
        <v>3505</v>
      </c>
      <c r="H30" s="39">
        <f t="shared" si="11"/>
        <v>22700</v>
      </c>
      <c r="I30" s="39">
        <f t="shared" si="11"/>
        <v>15400</v>
      </c>
      <c r="J30" s="39">
        <f t="shared" si="11"/>
        <v>6333.8</v>
      </c>
      <c r="K30" s="39">
        <f t="shared" si="11"/>
        <v>20850</v>
      </c>
      <c r="L30" s="39">
        <f t="shared" si="11"/>
        <v>9158</v>
      </c>
      <c r="M30" s="39">
        <f t="shared" si="11"/>
        <v>8114</v>
      </c>
      <c r="N30" s="139">
        <f t="shared" si="11"/>
        <v>28240</v>
      </c>
      <c r="O30" s="39">
        <f t="shared" si="11"/>
        <v>26300</v>
      </c>
      <c r="P30" s="39">
        <f t="shared" si="11"/>
        <v>5929</v>
      </c>
      <c r="Q30" s="39">
        <f t="shared" si="11"/>
        <v>23900</v>
      </c>
      <c r="R30" s="39">
        <f t="shared" si="11"/>
        <v>32311.200000000001</v>
      </c>
      <c r="S30" s="30"/>
      <c r="T30" s="31"/>
      <c r="U30" s="31"/>
      <c r="V30" s="31"/>
      <c r="W30" s="31"/>
      <c r="X30" s="31"/>
      <c r="Y30" s="31"/>
      <c r="Z30" s="31"/>
      <c r="AA30" s="31"/>
      <c r="AB30" s="31"/>
      <c r="AC30" s="31"/>
      <c r="AD30" s="31"/>
      <c r="AE30" s="31"/>
      <c r="AF30" s="31"/>
    </row>
    <row r="31" spans="1:32" x14ac:dyDescent="0.25">
      <c r="A31" s="36">
        <v>1</v>
      </c>
      <c r="B31" s="37">
        <v>5</v>
      </c>
      <c r="C31" s="34">
        <v>2</v>
      </c>
      <c r="D31" s="47"/>
      <c r="E31" s="48" t="s">
        <v>70</v>
      </c>
      <c r="F31" s="42">
        <f t="shared" ref="F31:R31" si="12">SUM(F32:F34)</f>
        <v>14381</v>
      </c>
      <c r="G31" s="42">
        <f>SUM(G32:G34)</f>
        <v>1115</v>
      </c>
      <c r="H31" s="42">
        <f t="shared" si="12"/>
        <v>850</v>
      </c>
      <c r="I31" s="42">
        <f t="shared" si="12"/>
        <v>800</v>
      </c>
      <c r="J31" s="42">
        <f t="shared" si="12"/>
        <v>900</v>
      </c>
      <c r="K31" s="42">
        <f t="shared" si="12"/>
        <v>1000</v>
      </c>
      <c r="L31" s="42">
        <f t="shared" si="12"/>
        <v>1200</v>
      </c>
      <c r="M31" s="42">
        <f t="shared" si="12"/>
        <v>1240</v>
      </c>
      <c r="N31" s="142">
        <f t="shared" si="12"/>
        <v>1500</v>
      </c>
      <c r="O31" s="42">
        <f t="shared" si="12"/>
        <v>1900</v>
      </c>
      <c r="P31" s="42">
        <f t="shared" si="12"/>
        <v>1200</v>
      </c>
      <c r="Q31" s="42">
        <f t="shared" si="12"/>
        <v>1416.8</v>
      </c>
      <c r="R31" s="42">
        <f t="shared" si="12"/>
        <v>1259.2</v>
      </c>
      <c r="S31" s="30"/>
      <c r="T31" s="31"/>
      <c r="U31" s="31"/>
      <c r="V31" s="31"/>
      <c r="W31" s="31"/>
      <c r="X31" s="31"/>
      <c r="Y31" s="31"/>
      <c r="Z31" s="31"/>
      <c r="AA31" s="31"/>
      <c r="AB31" s="31"/>
      <c r="AC31" s="31"/>
      <c r="AD31" s="31"/>
      <c r="AE31" s="31"/>
      <c r="AF31" s="31"/>
    </row>
    <row r="32" spans="1:32" ht="33.75" x14ac:dyDescent="0.25">
      <c r="A32" s="36">
        <v>1</v>
      </c>
      <c r="B32" s="37">
        <v>5</v>
      </c>
      <c r="C32" s="34">
        <v>2</v>
      </c>
      <c r="D32" s="35">
        <v>74</v>
      </c>
      <c r="E32" s="51" t="s">
        <v>71</v>
      </c>
      <c r="F32" s="53">
        <f>SUM(G32:R32)</f>
        <v>0</v>
      </c>
      <c r="G32" s="52"/>
      <c r="H32" s="52"/>
      <c r="I32" s="52"/>
      <c r="J32" s="52"/>
      <c r="K32" s="52"/>
      <c r="L32" s="52"/>
      <c r="M32" s="52"/>
      <c r="N32" s="52"/>
      <c r="O32" s="52"/>
      <c r="P32" s="143"/>
      <c r="Q32" s="52"/>
      <c r="R32" s="52"/>
      <c r="S32" s="30"/>
      <c r="T32" s="31"/>
      <c r="U32" s="31"/>
      <c r="V32" s="31"/>
      <c r="W32" s="31"/>
      <c r="X32" s="31"/>
      <c r="Y32" s="31"/>
      <c r="Z32" s="31"/>
      <c r="AA32" s="31"/>
      <c r="AB32" s="31"/>
      <c r="AC32" s="31"/>
      <c r="AD32" s="31"/>
      <c r="AE32" s="31"/>
      <c r="AF32" s="31"/>
    </row>
    <row r="33" spans="1:32" ht="45" x14ac:dyDescent="0.25">
      <c r="A33" s="36">
        <v>1</v>
      </c>
      <c r="B33" s="37">
        <v>5</v>
      </c>
      <c r="C33" s="34">
        <v>2</v>
      </c>
      <c r="D33" s="35">
        <v>75</v>
      </c>
      <c r="E33" s="51" t="s">
        <v>72</v>
      </c>
      <c r="F33" s="53">
        <f>SUM(G33:R33)</f>
        <v>0</v>
      </c>
      <c r="G33" s="52"/>
      <c r="H33" s="52"/>
      <c r="I33" s="52"/>
      <c r="J33" s="52"/>
      <c r="K33" s="52"/>
      <c r="L33" s="52"/>
      <c r="M33" s="52"/>
      <c r="N33" s="52"/>
      <c r="O33" s="52"/>
      <c r="P33" s="143"/>
      <c r="Q33" s="52"/>
      <c r="R33" s="52"/>
      <c r="S33" s="30"/>
      <c r="T33" s="31"/>
      <c r="U33" s="31"/>
      <c r="V33" s="31"/>
      <c r="W33" s="31"/>
      <c r="X33" s="31"/>
      <c r="Y33" s="31"/>
      <c r="Z33" s="31"/>
      <c r="AA33" s="31"/>
      <c r="AB33" s="31"/>
      <c r="AC33" s="31"/>
      <c r="AD33" s="31"/>
      <c r="AE33" s="31"/>
      <c r="AF33" s="31"/>
    </row>
    <row r="34" spans="1:32" s="123" customFormat="1" ht="22.5" x14ac:dyDescent="0.25">
      <c r="A34" s="118">
        <v>1</v>
      </c>
      <c r="B34" s="119">
        <v>5</v>
      </c>
      <c r="C34" s="120">
        <v>2</v>
      </c>
      <c r="D34" s="121">
        <v>84</v>
      </c>
      <c r="E34" s="122" t="s">
        <v>73</v>
      </c>
      <c r="F34" s="144">
        <f>SUM(G34:R34)</f>
        <v>14381</v>
      </c>
      <c r="G34" s="140">
        <v>1115</v>
      </c>
      <c r="H34" s="140">
        <v>850</v>
      </c>
      <c r="I34" s="140">
        <v>800</v>
      </c>
      <c r="J34" s="140">
        <v>900</v>
      </c>
      <c r="K34" s="140">
        <v>1000</v>
      </c>
      <c r="L34" s="140">
        <v>1200</v>
      </c>
      <c r="M34" s="140">
        <v>1240</v>
      </c>
      <c r="N34" s="141">
        <v>1500</v>
      </c>
      <c r="O34" s="140">
        <v>1900</v>
      </c>
      <c r="P34" s="140">
        <v>1200</v>
      </c>
      <c r="Q34" s="140">
        <v>1416.8</v>
      </c>
      <c r="R34" s="140">
        <v>1259.2</v>
      </c>
      <c r="S34" s="30"/>
      <c r="T34" s="31"/>
      <c r="U34" s="31"/>
      <c r="V34" s="31"/>
      <c r="W34" s="31"/>
      <c r="X34" s="31"/>
      <c r="Y34" s="31"/>
      <c r="Z34" s="31"/>
      <c r="AA34" s="31"/>
      <c r="AB34" s="31"/>
      <c r="AC34" s="31"/>
      <c r="AD34" s="31"/>
      <c r="AE34" s="31"/>
      <c r="AF34" s="31"/>
    </row>
    <row r="35" spans="1:32" x14ac:dyDescent="0.25">
      <c r="A35" s="36">
        <v>1</v>
      </c>
      <c r="B35" s="37">
        <v>5</v>
      </c>
      <c r="C35" s="47">
        <v>3</v>
      </c>
      <c r="D35" s="47" t="s">
        <v>49</v>
      </c>
      <c r="E35" s="48" t="s">
        <v>74</v>
      </c>
      <c r="F35" s="42">
        <f t="shared" ref="F35:R35" si="13">SUM(F36:F36)</f>
        <v>99910</v>
      </c>
      <c r="G35" s="42">
        <f t="shared" si="13"/>
        <v>158</v>
      </c>
      <c r="H35" s="42">
        <f t="shared" si="13"/>
        <v>17000</v>
      </c>
      <c r="I35" s="42">
        <f t="shared" si="13"/>
        <v>1000</v>
      </c>
      <c r="J35" s="42">
        <f t="shared" si="13"/>
        <v>1600</v>
      </c>
      <c r="K35" s="42">
        <f t="shared" si="13"/>
        <v>14000</v>
      </c>
      <c r="L35" s="42">
        <f t="shared" si="13"/>
        <v>4308</v>
      </c>
      <c r="M35" s="42">
        <f t="shared" si="13"/>
        <v>1479.8</v>
      </c>
      <c r="N35" s="142">
        <f t="shared" si="13"/>
        <v>22300</v>
      </c>
      <c r="O35" s="42">
        <f t="shared" si="13"/>
        <v>10200</v>
      </c>
      <c r="P35" s="42">
        <f t="shared" si="13"/>
        <v>1829</v>
      </c>
      <c r="Q35" s="42">
        <f t="shared" si="13"/>
        <v>19133.2</v>
      </c>
      <c r="R35" s="42">
        <f t="shared" si="13"/>
        <v>6902</v>
      </c>
      <c r="S35" s="30"/>
      <c r="T35" s="31"/>
      <c r="U35" s="31"/>
      <c r="V35" s="31"/>
      <c r="W35" s="31"/>
      <c r="X35" s="31"/>
      <c r="Y35" s="31"/>
      <c r="Z35" s="31"/>
      <c r="AA35" s="31"/>
      <c r="AB35" s="31"/>
      <c r="AC35" s="31"/>
      <c r="AD35" s="31"/>
      <c r="AE35" s="31"/>
      <c r="AF35" s="31"/>
    </row>
    <row r="36" spans="1:32" x14ac:dyDescent="0.25">
      <c r="A36" s="36">
        <v>1</v>
      </c>
      <c r="B36" s="37">
        <v>5</v>
      </c>
      <c r="C36" s="47">
        <v>3</v>
      </c>
      <c r="D36" s="35">
        <v>15</v>
      </c>
      <c r="E36" s="51" t="s">
        <v>75</v>
      </c>
      <c r="F36" s="52">
        <f t="shared" ref="F36:F44" si="14">SUM(G36:R36)</f>
        <v>99910</v>
      </c>
      <c r="G36" s="140">
        <v>158</v>
      </c>
      <c r="H36" s="140">
        <v>17000</v>
      </c>
      <c r="I36" s="140">
        <v>1000</v>
      </c>
      <c r="J36" s="140">
        <v>1600</v>
      </c>
      <c r="K36" s="140">
        <v>14000</v>
      </c>
      <c r="L36" s="140">
        <v>4308</v>
      </c>
      <c r="M36" s="140">
        <v>1479.8</v>
      </c>
      <c r="N36" s="141">
        <v>22300</v>
      </c>
      <c r="O36" s="140">
        <v>10200</v>
      </c>
      <c r="P36" s="140">
        <v>1829</v>
      </c>
      <c r="Q36" s="140">
        <v>19133.2</v>
      </c>
      <c r="R36" s="140">
        <v>6902</v>
      </c>
      <c r="S36" s="30"/>
      <c r="T36" s="31"/>
      <c r="U36" s="31"/>
      <c r="V36" s="31"/>
      <c r="W36" s="31"/>
      <c r="X36" s="31"/>
      <c r="Y36" s="31"/>
      <c r="Z36" s="31"/>
      <c r="AA36" s="31"/>
      <c r="AB36" s="31"/>
      <c r="AC36" s="31"/>
      <c r="AD36" s="31"/>
      <c r="AE36" s="31"/>
      <c r="AF36" s="31"/>
    </row>
    <row r="37" spans="1:32" ht="22.5" x14ac:dyDescent="0.25">
      <c r="A37" s="36">
        <v>1</v>
      </c>
      <c r="B37" s="37">
        <v>5</v>
      </c>
      <c r="C37" s="47">
        <v>4</v>
      </c>
      <c r="D37" s="47"/>
      <c r="E37" s="48" t="s">
        <v>32</v>
      </c>
      <c r="F37" s="42">
        <f>SUM(G37:R37)</f>
        <v>80050</v>
      </c>
      <c r="G37" s="42">
        <f>SUM(G38:G42)</f>
        <v>1816</v>
      </c>
      <c r="H37" s="42">
        <f t="shared" ref="H37:R37" si="15">SUM(H38:H42)</f>
        <v>3650</v>
      </c>
      <c r="I37" s="42">
        <f t="shared" si="15"/>
        <v>13300</v>
      </c>
      <c r="J37" s="42">
        <f t="shared" si="15"/>
        <v>3299.8</v>
      </c>
      <c r="K37" s="42">
        <f t="shared" si="15"/>
        <v>4450</v>
      </c>
      <c r="L37" s="42">
        <f t="shared" si="15"/>
        <v>3300</v>
      </c>
      <c r="M37" s="42">
        <f t="shared" si="15"/>
        <v>4944.2</v>
      </c>
      <c r="N37" s="42">
        <f t="shared" si="15"/>
        <v>3240</v>
      </c>
      <c r="O37" s="42">
        <f t="shared" si="15"/>
        <v>13600</v>
      </c>
      <c r="P37" s="42">
        <f t="shared" si="15"/>
        <v>2300</v>
      </c>
      <c r="Q37" s="42">
        <f t="shared" si="15"/>
        <v>2250</v>
      </c>
      <c r="R37" s="42">
        <f t="shared" si="15"/>
        <v>23900</v>
      </c>
      <c r="S37" s="30"/>
      <c r="T37" s="31"/>
      <c r="U37" s="31"/>
      <c r="V37" s="31"/>
      <c r="W37" s="31"/>
      <c r="X37" s="31"/>
      <c r="Y37" s="31"/>
      <c r="Z37" s="31"/>
      <c r="AA37" s="31"/>
      <c r="AB37" s="31"/>
      <c r="AC37" s="31"/>
      <c r="AD37" s="31"/>
      <c r="AE37" s="31"/>
      <c r="AF37" s="31"/>
    </row>
    <row r="38" spans="1:32" ht="22.5" x14ac:dyDescent="0.25">
      <c r="A38" s="36">
        <v>1</v>
      </c>
      <c r="B38" s="37">
        <v>5</v>
      </c>
      <c r="C38" s="47">
        <v>4</v>
      </c>
      <c r="D38" s="35">
        <v>2</v>
      </c>
      <c r="E38" s="51" t="s">
        <v>76</v>
      </c>
      <c r="F38" s="52">
        <f t="shared" si="14"/>
        <v>9450</v>
      </c>
      <c r="G38" s="140">
        <v>569</v>
      </c>
      <c r="H38" s="140">
        <v>1300</v>
      </c>
      <c r="I38" s="140">
        <v>1000</v>
      </c>
      <c r="J38" s="140">
        <v>300</v>
      </c>
      <c r="K38" s="140">
        <v>1746.8</v>
      </c>
      <c r="L38" s="140">
        <v>950</v>
      </c>
      <c r="M38" s="140">
        <v>1284.2</v>
      </c>
      <c r="N38" s="141">
        <v>1000</v>
      </c>
      <c r="O38" s="140">
        <v>250</v>
      </c>
      <c r="P38" s="140">
        <v>450</v>
      </c>
      <c r="Q38" s="140">
        <v>350</v>
      </c>
      <c r="R38" s="140">
        <v>250</v>
      </c>
      <c r="S38" s="30"/>
      <c r="T38" s="31"/>
      <c r="U38" s="31"/>
      <c r="V38" s="31"/>
      <c r="W38" s="31"/>
      <c r="X38" s="31"/>
      <c r="Y38" s="31"/>
      <c r="Z38" s="31"/>
      <c r="AA38" s="31"/>
      <c r="AB38" s="31"/>
      <c r="AC38" s="31"/>
      <c r="AD38" s="31"/>
      <c r="AE38" s="31"/>
      <c r="AF38" s="31"/>
    </row>
    <row r="39" spans="1:32" x14ac:dyDescent="0.25">
      <c r="A39" s="36">
        <v>1</v>
      </c>
      <c r="B39" s="37">
        <v>5</v>
      </c>
      <c r="C39" s="47">
        <v>4</v>
      </c>
      <c r="D39" s="35">
        <v>4</v>
      </c>
      <c r="E39" s="51" t="s">
        <v>77</v>
      </c>
      <c r="F39" s="52">
        <f t="shared" si="14"/>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90" x14ac:dyDescent="0.25">
      <c r="A40" s="36">
        <v>1</v>
      </c>
      <c r="B40" s="37">
        <v>5</v>
      </c>
      <c r="C40" s="47">
        <v>4</v>
      </c>
      <c r="D40" s="35">
        <v>25</v>
      </c>
      <c r="E40" s="51" t="s">
        <v>78</v>
      </c>
      <c r="F40" s="52">
        <f t="shared" si="14"/>
        <v>0</v>
      </c>
      <c r="G40" s="52"/>
      <c r="H40" s="52"/>
      <c r="I40" s="52"/>
      <c r="J40" s="52"/>
      <c r="K40" s="52"/>
      <c r="L40" s="52"/>
      <c r="M40" s="52"/>
      <c r="N40" s="143"/>
      <c r="O40" s="52"/>
      <c r="P40" s="52"/>
      <c r="Q40" s="52"/>
      <c r="R40" s="52"/>
      <c r="S40" s="30"/>
      <c r="T40" s="31"/>
      <c r="U40" s="31"/>
      <c r="V40" s="31"/>
      <c r="W40" s="31"/>
      <c r="X40" s="31"/>
      <c r="Y40" s="31"/>
      <c r="Z40" s="31"/>
      <c r="AA40" s="31"/>
      <c r="AB40" s="31"/>
      <c r="AC40" s="31"/>
      <c r="AD40" s="31"/>
      <c r="AE40" s="31"/>
      <c r="AF40" s="31"/>
    </row>
    <row r="41" spans="1:32" x14ac:dyDescent="0.25">
      <c r="A41" s="36">
        <v>1</v>
      </c>
      <c r="B41" s="37">
        <v>5</v>
      </c>
      <c r="C41" s="47">
        <v>4</v>
      </c>
      <c r="D41" s="35">
        <v>29</v>
      </c>
      <c r="E41" s="51" t="s">
        <v>79</v>
      </c>
      <c r="F41" s="53">
        <f t="shared" si="14"/>
        <v>3800</v>
      </c>
      <c r="G41" s="140">
        <v>71</v>
      </c>
      <c r="H41" s="140">
        <v>350</v>
      </c>
      <c r="I41" s="140">
        <v>300</v>
      </c>
      <c r="J41" s="140">
        <v>350</v>
      </c>
      <c r="K41" s="140">
        <v>529</v>
      </c>
      <c r="L41" s="140">
        <v>350</v>
      </c>
      <c r="M41" s="140">
        <v>360</v>
      </c>
      <c r="N41" s="141">
        <v>240</v>
      </c>
      <c r="O41" s="140">
        <v>350</v>
      </c>
      <c r="P41" s="140">
        <v>350</v>
      </c>
      <c r="Q41" s="140">
        <v>400</v>
      </c>
      <c r="R41" s="140">
        <v>150</v>
      </c>
      <c r="S41" s="30"/>
      <c r="T41" s="31"/>
      <c r="U41" s="31"/>
      <c r="V41" s="31"/>
      <c r="W41" s="31"/>
      <c r="X41" s="31"/>
      <c r="Y41" s="31"/>
      <c r="Z41" s="31"/>
      <c r="AA41" s="31"/>
      <c r="AB41" s="31"/>
      <c r="AC41" s="31"/>
      <c r="AD41" s="31"/>
      <c r="AE41" s="31"/>
      <c r="AF41" s="31"/>
    </row>
    <row r="42" spans="1:32" ht="22.5" x14ac:dyDescent="0.25">
      <c r="A42" s="36">
        <v>1</v>
      </c>
      <c r="B42" s="37">
        <v>5</v>
      </c>
      <c r="C42" s="47">
        <v>4</v>
      </c>
      <c r="D42" s="35">
        <v>34</v>
      </c>
      <c r="E42" s="51" t="s">
        <v>80</v>
      </c>
      <c r="F42" s="53">
        <f t="shared" si="14"/>
        <v>66800</v>
      </c>
      <c r="G42" s="140">
        <v>1176</v>
      </c>
      <c r="H42" s="140">
        <v>2000</v>
      </c>
      <c r="I42" s="140">
        <v>12000</v>
      </c>
      <c r="J42" s="140">
        <v>2649.8</v>
      </c>
      <c r="K42" s="140">
        <v>2174.1999999999998</v>
      </c>
      <c r="L42" s="140">
        <v>2000</v>
      </c>
      <c r="M42" s="140">
        <v>3300</v>
      </c>
      <c r="N42" s="141">
        <v>2000</v>
      </c>
      <c r="O42" s="140">
        <v>13000</v>
      </c>
      <c r="P42" s="140">
        <v>1500</v>
      </c>
      <c r="Q42" s="140">
        <v>1500</v>
      </c>
      <c r="R42" s="140">
        <v>23500</v>
      </c>
      <c r="S42" s="30"/>
      <c r="T42" s="31"/>
      <c r="U42" s="31"/>
      <c r="V42" s="31"/>
      <c r="W42" s="31"/>
      <c r="X42" s="31"/>
      <c r="Y42" s="31"/>
      <c r="Z42" s="31"/>
      <c r="AA42" s="31"/>
      <c r="AB42" s="31"/>
      <c r="AC42" s="31"/>
      <c r="AD42" s="31"/>
      <c r="AE42" s="31"/>
      <c r="AF42" s="31"/>
    </row>
    <row r="43" spans="1:32" x14ac:dyDescent="0.25">
      <c r="A43" s="36">
        <v>1</v>
      </c>
      <c r="B43" s="37">
        <v>5</v>
      </c>
      <c r="C43" s="47">
        <v>5</v>
      </c>
      <c r="D43" s="47"/>
      <c r="E43" s="48" t="s">
        <v>81</v>
      </c>
      <c r="F43" s="42">
        <f>F44</f>
        <v>8400</v>
      </c>
      <c r="G43" s="42">
        <f>G44</f>
        <v>416</v>
      </c>
      <c r="H43" s="42">
        <f t="shared" ref="H43:R43" si="16">H44</f>
        <v>1200</v>
      </c>
      <c r="I43" s="42">
        <f t="shared" si="16"/>
        <v>300</v>
      </c>
      <c r="J43" s="42">
        <f t="shared" si="16"/>
        <v>534</v>
      </c>
      <c r="K43" s="42">
        <f t="shared" si="16"/>
        <v>1400</v>
      </c>
      <c r="L43" s="42">
        <f t="shared" si="16"/>
        <v>350</v>
      </c>
      <c r="M43" s="42">
        <f t="shared" si="16"/>
        <v>450</v>
      </c>
      <c r="N43" s="142">
        <f t="shared" si="16"/>
        <v>1200</v>
      </c>
      <c r="O43" s="42">
        <f t="shared" si="16"/>
        <v>600</v>
      </c>
      <c r="P43" s="42">
        <f t="shared" si="16"/>
        <v>600</v>
      </c>
      <c r="Q43" s="42">
        <f t="shared" si="16"/>
        <v>1100</v>
      </c>
      <c r="R43" s="42">
        <f t="shared" si="16"/>
        <v>250</v>
      </c>
      <c r="S43" s="30"/>
      <c r="T43" s="31"/>
      <c r="U43" s="31"/>
      <c r="V43" s="31"/>
      <c r="W43" s="31"/>
      <c r="X43" s="31"/>
      <c r="Y43" s="31"/>
      <c r="Z43" s="31"/>
      <c r="AA43" s="31"/>
      <c r="AB43" s="31"/>
      <c r="AC43" s="31"/>
      <c r="AD43" s="31"/>
      <c r="AE43" s="31"/>
      <c r="AF43" s="31"/>
    </row>
    <row r="44" spans="1:32" x14ac:dyDescent="0.25">
      <c r="A44" s="36">
        <v>1</v>
      </c>
      <c r="B44" s="37">
        <v>5</v>
      </c>
      <c r="C44" s="47">
        <v>5</v>
      </c>
      <c r="D44" s="35">
        <v>2</v>
      </c>
      <c r="E44" s="51" t="s">
        <v>82</v>
      </c>
      <c r="F44" s="52">
        <f t="shared" si="14"/>
        <v>8400</v>
      </c>
      <c r="G44" s="140">
        <v>416</v>
      </c>
      <c r="H44" s="140">
        <v>1200</v>
      </c>
      <c r="I44" s="140">
        <v>300</v>
      </c>
      <c r="J44" s="140">
        <v>534</v>
      </c>
      <c r="K44" s="140">
        <v>1400</v>
      </c>
      <c r="L44" s="140">
        <v>350</v>
      </c>
      <c r="M44" s="140">
        <v>450</v>
      </c>
      <c r="N44" s="141">
        <v>1200</v>
      </c>
      <c r="O44" s="140">
        <v>600</v>
      </c>
      <c r="P44" s="140">
        <v>600</v>
      </c>
      <c r="Q44" s="140">
        <v>1100</v>
      </c>
      <c r="R44" s="140">
        <v>250</v>
      </c>
      <c r="S44" s="30"/>
      <c r="T44" s="31"/>
      <c r="U44" s="31"/>
      <c r="V44" s="31"/>
      <c r="W44" s="31"/>
      <c r="X44" s="31"/>
      <c r="Y44" s="31"/>
      <c r="Z44" s="31"/>
      <c r="AA44" s="31"/>
      <c r="AB44" s="31"/>
      <c r="AC44" s="31"/>
      <c r="AD44" s="31"/>
      <c r="AE44" s="31"/>
      <c r="AF44" s="31"/>
    </row>
    <row r="45" spans="1:32" x14ac:dyDescent="0.25">
      <c r="A45" s="36">
        <v>1</v>
      </c>
      <c r="B45" s="37">
        <v>7</v>
      </c>
      <c r="C45" s="37"/>
      <c r="D45" s="37"/>
      <c r="E45" s="38" t="s">
        <v>83</v>
      </c>
      <c r="F45" s="39">
        <f>F46</f>
        <v>0</v>
      </c>
      <c r="G45" s="39">
        <f t="shared" ref="G45:R46" si="17">G46</f>
        <v>0</v>
      </c>
      <c r="H45" s="39">
        <f t="shared" si="17"/>
        <v>0</v>
      </c>
      <c r="I45" s="39">
        <f t="shared" si="17"/>
        <v>0</v>
      </c>
      <c r="J45" s="39">
        <f t="shared" si="17"/>
        <v>0</v>
      </c>
      <c r="K45" s="39">
        <f t="shared" si="17"/>
        <v>0</v>
      </c>
      <c r="L45" s="39">
        <f t="shared" si="17"/>
        <v>0</v>
      </c>
      <c r="M45" s="39">
        <f t="shared" si="17"/>
        <v>0</v>
      </c>
      <c r="N45" s="139">
        <f t="shared" si="17"/>
        <v>0</v>
      </c>
      <c r="O45" s="39">
        <f t="shared" si="17"/>
        <v>0</v>
      </c>
      <c r="P45" s="39">
        <f t="shared" si="17"/>
        <v>0</v>
      </c>
      <c r="Q45" s="39">
        <f t="shared" si="17"/>
        <v>0</v>
      </c>
      <c r="R45" s="39">
        <f t="shared" si="17"/>
        <v>0</v>
      </c>
      <c r="S45" s="30"/>
      <c r="T45" s="31"/>
      <c r="U45" s="31"/>
      <c r="V45" s="31"/>
      <c r="W45" s="31"/>
      <c r="X45" s="31"/>
      <c r="Y45" s="31"/>
      <c r="Z45" s="31"/>
      <c r="AA45" s="31"/>
      <c r="AB45" s="31"/>
      <c r="AC45" s="31"/>
      <c r="AD45" s="31"/>
      <c r="AE45" s="31"/>
      <c r="AF45" s="31"/>
    </row>
    <row r="46" spans="1:32" x14ac:dyDescent="0.25">
      <c r="A46" s="36">
        <v>1</v>
      </c>
      <c r="B46" s="37">
        <v>7</v>
      </c>
      <c r="C46" s="47">
        <v>1</v>
      </c>
      <c r="D46" s="47"/>
      <c r="E46" s="48" t="s">
        <v>83</v>
      </c>
      <c r="F46" s="42">
        <f>F47</f>
        <v>0</v>
      </c>
      <c r="G46" s="42">
        <f>G47</f>
        <v>0</v>
      </c>
      <c r="H46" s="42">
        <f t="shared" si="17"/>
        <v>0</v>
      </c>
      <c r="I46" s="42">
        <f t="shared" si="17"/>
        <v>0</v>
      </c>
      <c r="J46" s="42">
        <f t="shared" si="17"/>
        <v>0</v>
      </c>
      <c r="K46" s="42">
        <f t="shared" si="17"/>
        <v>0</v>
      </c>
      <c r="L46" s="42">
        <f t="shared" si="17"/>
        <v>0</v>
      </c>
      <c r="M46" s="42">
        <f t="shared" si="17"/>
        <v>0</v>
      </c>
      <c r="N46" s="142">
        <f t="shared" si="17"/>
        <v>0</v>
      </c>
      <c r="O46" s="42">
        <f t="shared" si="17"/>
        <v>0</v>
      </c>
      <c r="P46" s="42">
        <f t="shared" si="17"/>
        <v>0</v>
      </c>
      <c r="Q46" s="42">
        <f t="shared" si="17"/>
        <v>0</v>
      </c>
      <c r="R46" s="42">
        <f t="shared" si="17"/>
        <v>0</v>
      </c>
      <c r="S46" s="30"/>
      <c r="T46" s="31"/>
      <c r="U46" s="31"/>
      <c r="V46" s="31"/>
      <c r="W46" s="31"/>
      <c r="X46" s="31"/>
      <c r="Y46" s="31"/>
      <c r="Z46" s="31"/>
      <c r="AA46" s="31"/>
      <c r="AB46" s="31"/>
      <c r="AC46" s="31"/>
      <c r="AD46" s="31"/>
      <c r="AE46" s="31"/>
      <c r="AF46" s="31"/>
    </row>
    <row r="47" spans="1:32" x14ac:dyDescent="0.25">
      <c r="A47" s="36">
        <v>1</v>
      </c>
      <c r="B47" s="37">
        <v>7</v>
      </c>
      <c r="C47" s="47">
        <v>1</v>
      </c>
      <c r="D47" s="35">
        <v>10</v>
      </c>
      <c r="E47" s="51" t="s">
        <v>84</v>
      </c>
      <c r="F47" s="52">
        <f>SUM(G47:R47)</f>
        <v>0</v>
      </c>
      <c r="G47" s="52"/>
      <c r="H47" s="52"/>
      <c r="I47" s="52"/>
      <c r="J47" s="52"/>
      <c r="K47" s="52"/>
      <c r="L47" s="52"/>
      <c r="M47" s="52"/>
      <c r="N47" s="143"/>
      <c r="O47" s="52"/>
      <c r="P47" s="52"/>
      <c r="Q47" s="52"/>
      <c r="R47" s="52">
        <v>0</v>
      </c>
      <c r="S47" s="30"/>
      <c r="T47" s="31"/>
      <c r="U47" s="31"/>
      <c r="V47" s="31"/>
      <c r="W47" s="31"/>
      <c r="X47" s="31"/>
      <c r="Y47" s="31"/>
      <c r="Z47" s="31"/>
      <c r="AA47" s="31"/>
      <c r="AB47" s="31"/>
      <c r="AC47" s="31"/>
      <c r="AD47" s="31"/>
      <c r="AE47" s="31"/>
      <c r="AF47" s="31"/>
    </row>
    <row r="48" spans="1:32" ht="45" x14ac:dyDescent="0.25">
      <c r="A48" s="36">
        <v>1</v>
      </c>
      <c r="B48" s="37">
        <v>8</v>
      </c>
      <c r="C48" s="37"/>
      <c r="D48" s="37"/>
      <c r="E48" s="38" t="s">
        <v>85</v>
      </c>
      <c r="F48" s="39">
        <f>F49</f>
        <v>23599</v>
      </c>
      <c r="G48" s="39">
        <f t="shared" ref="G48:R48" si="18">G49</f>
        <v>1444</v>
      </c>
      <c r="H48" s="39">
        <f t="shared" si="18"/>
        <v>2200</v>
      </c>
      <c r="I48" s="39">
        <f t="shared" si="18"/>
        <v>2439.8000000000002</v>
      </c>
      <c r="J48" s="39">
        <f t="shared" si="18"/>
        <v>2216.1999999999998</v>
      </c>
      <c r="K48" s="39">
        <f t="shared" si="18"/>
        <v>2200</v>
      </c>
      <c r="L48" s="39">
        <f t="shared" si="18"/>
        <v>299</v>
      </c>
      <c r="M48" s="39">
        <f t="shared" si="18"/>
        <v>2200</v>
      </c>
      <c r="N48" s="139">
        <f t="shared" si="18"/>
        <v>2200</v>
      </c>
      <c r="O48" s="39">
        <f t="shared" si="18"/>
        <v>2100</v>
      </c>
      <c r="P48" s="39">
        <f t="shared" si="18"/>
        <v>2000</v>
      </c>
      <c r="Q48" s="39">
        <f t="shared" si="18"/>
        <v>2000</v>
      </c>
      <c r="R48" s="39">
        <f t="shared" si="18"/>
        <v>2300</v>
      </c>
      <c r="S48" s="30"/>
      <c r="T48" s="31"/>
      <c r="U48" s="31"/>
      <c r="V48" s="31"/>
      <c r="W48" s="31"/>
      <c r="X48" s="31"/>
      <c r="Y48" s="31"/>
      <c r="Z48" s="31"/>
      <c r="AA48" s="31"/>
      <c r="AB48" s="31"/>
      <c r="AC48" s="31"/>
      <c r="AD48" s="31"/>
      <c r="AE48" s="31"/>
      <c r="AF48" s="31"/>
    </row>
    <row r="49" spans="1:32" x14ac:dyDescent="0.25">
      <c r="A49" s="36">
        <v>1</v>
      </c>
      <c r="B49" s="37">
        <v>8</v>
      </c>
      <c r="C49" s="47">
        <v>1</v>
      </c>
      <c r="D49" s="47"/>
      <c r="E49" s="48" t="s">
        <v>86</v>
      </c>
      <c r="F49" s="42">
        <f t="shared" ref="F49:R49" si="19">SUM(F50:F50)</f>
        <v>23599</v>
      </c>
      <c r="G49" s="42">
        <f>SUM(G50:G50)</f>
        <v>1444</v>
      </c>
      <c r="H49" s="42">
        <f t="shared" si="19"/>
        <v>2200</v>
      </c>
      <c r="I49" s="42">
        <f t="shared" si="19"/>
        <v>2439.8000000000002</v>
      </c>
      <c r="J49" s="42">
        <f t="shared" si="19"/>
        <v>2216.1999999999998</v>
      </c>
      <c r="K49" s="42">
        <f t="shared" si="19"/>
        <v>2200</v>
      </c>
      <c r="L49" s="42">
        <f t="shared" si="19"/>
        <v>299</v>
      </c>
      <c r="M49" s="42">
        <f t="shared" si="19"/>
        <v>2200</v>
      </c>
      <c r="N49" s="42">
        <f t="shared" si="19"/>
        <v>2200</v>
      </c>
      <c r="O49" s="42">
        <f t="shared" si="19"/>
        <v>2100</v>
      </c>
      <c r="P49" s="42">
        <f t="shared" si="19"/>
        <v>2000</v>
      </c>
      <c r="Q49" s="42">
        <f t="shared" si="19"/>
        <v>2000</v>
      </c>
      <c r="R49" s="42">
        <f t="shared" si="19"/>
        <v>2300</v>
      </c>
      <c r="S49" s="30"/>
      <c r="T49" s="31"/>
      <c r="U49" s="31"/>
      <c r="V49" s="31"/>
      <c r="W49" s="31"/>
      <c r="X49" s="31"/>
      <c r="Y49" s="31"/>
      <c r="Z49" s="31"/>
      <c r="AA49" s="31"/>
      <c r="AB49" s="31"/>
      <c r="AC49" s="31"/>
      <c r="AD49" s="31"/>
      <c r="AE49" s="31"/>
      <c r="AF49" s="31"/>
    </row>
    <row r="50" spans="1:32" x14ac:dyDescent="0.25">
      <c r="A50" s="36">
        <v>1</v>
      </c>
      <c r="B50" s="37">
        <v>8</v>
      </c>
      <c r="C50" s="47">
        <v>1</v>
      </c>
      <c r="D50" s="35">
        <v>26</v>
      </c>
      <c r="E50" s="51" t="s">
        <v>87</v>
      </c>
      <c r="F50" s="53">
        <f>SUM(G50:R50)</f>
        <v>23599</v>
      </c>
      <c r="G50" s="140">
        <v>1444</v>
      </c>
      <c r="H50" s="140">
        <v>2200</v>
      </c>
      <c r="I50" s="140">
        <v>2439.8000000000002</v>
      </c>
      <c r="J50" s="140">
        <v>2216.1999999999998</v>
      </c>
      <c r="K50" s="140">
        <v>2200</v>
      </c>
      <c r="L50" s="140">
        <v>299</v>
      </c>
      <c r="M50" s="140">
        <v>2200</v>
      </c>
      <c r="N50" s="140">
        <v>2200</v>
      </c>
      <c r="O50" s="140">
        <v>2100</v>
      </c>
      <c r="P50" s="140">
        <v>2000</v>
      </c>
      <c r="Q50" s="140">
        <v>2000</v>
      </c>
      <c r="R50" s="140">
        <v>2300</v>
      </c>
      <c r="S50" s="30"/>
      <c r="T50" s="31"/>
      <c r="U50" s="31"/>
      <c r="V50" s="31"/>
      <c r="W50" s="31"/>
      <c r="X50" s="31"/>
      <c r="Y50" s="31"/>
      <c r="Z50" s="31"/>
      <c r="AA50" s="31"/>
      <c r="AB50" s="31"/>
      <c r="AC50" s="31"/>
      <c r="AD50" s="31"/>
      <c r="AE50" s="31"/>
      <c r="AF50" s="31"/>
    </row>
    <row r="51" spans="1:32" x14ac:dyDescent="0.25">
      <c r="A51" s="54">
        <v>2</v>
      </c>
      <c r="B51" s="55"/>
      <c r="C51" s="56"/>
      <c r="D51" s="57"/>
      <c r="E51" s="58" t="s">
        <v>34</v>
      </c>
      <c r="F51" s="29">
        <f t="shared" ref="F51:R51" si="20">F52+F71+F74+F77+F83+F88</f>
        <v>24844</v>
      </c>
      <c r="G51" s="29">
        <f t="shared" si="20"/>
        <v>460.8</v>
      </c>
      <c r="H51" s="29">
        <f t="shared" si="20"/>
        <v>1492</v>
      </c>
      <c r="I51" s="29">
        <f t="shared" si="20"/>
        <v>1417.2</v>
      </c>
      <c r="J51" s="29">
        <f t="shared" si="20"/>
        <v>2208</v>
      </c>
      <c r="K51" s="29">
        <f t="shared" si="20"/>
        <v>1957</v>
      </c>
      <c r="L51" s="29">
        <f t="shared" si="20"/>
        <v>1959</v>
      </c>
      <c r="M51" s="29">
        <f t="shared" si="20"/>
        <v>1959</v>
      </c>
      <c r="N51" s="138">
        <f t="shared" si="20"/>
        <v>2257</v>
      </c>
      <c r="O51" s="29">
        <f t="shared" si="20"/>
        <v>3458</v>
      </c>
      <c r="P51" s="29">
        <f t="shared" si="20"/>
        <v>3459</v>
      </c>
      <c r="Q51" s="29">
        <f t="shared" si="20"/>
        <v>2958</v>
      </c>
      <c r="R51" s="29">
        <f t="shared" si="20"/>
        <v>1259</v>
      </c>
      <c r="S51" s="30"/>
      <c r="T51" s="31"/>
      <c r="U51" s="31"/>
      <c r="V51" s="31"/>
      <c r="W51" s="31"/>
      <c r="X51" s="31"/>
      <c r="Y51" s="31"/>
      <c r="Z51" s="31"/>
      <c r="AA51" s="31"/>
      <c r="AB51" s="31"/>
      <c r="AC51" s="31"/>
      <c r="AD51" s="31"/>
      <c r="AE51" s="31"/>
      <c r="AF51" s="31"/>
    </row>
    <row r="52" spans="1:32" x14ac:dyDescent="0.25">
      <c r="A52" s="36">
        <v>2</v>
      </c>
      <c r="B52" s="37">
        <v>1</v>
      </c>
      <c r="C52" s="37"/>
      <c r="D52" s="37"/>
      <c r="E52" s="38" t="s">
        <v>35</v>
      </c>
      <c r="F52" s="39">
        <f t="shared" ref="F52:R52" si="21">F53+F55+F57+F59+F62+F68</f>
        <v>10493</v>
      </c>
      <c r="G52" s="39">
        <f t="shared" si="21"/>
        <v>256.8</v>
      </c>
      <c r="H52" s="39">
        <f t="shared" si="21"/>
        <v>1105</v>
      </c>
      <c r="I52" s="39">
        <f t="shared" si="21"/>
        <v>1071.2</v>
      </c>
      <c r="J52" s="39">
        <f t="shared" si="21"/>
        <v>1562</v>
      </c>
      <c r="K52" s="39">
        <f t="shared" si="21"/>
        <v>811</v>
      </c>
      <c r="L52" s="39">
        <f t="shared" si="21"/>
        <v>813</v>
      </c>
      <c r="M52" s="39">
        <f t="shared" si="21"/>
        <v>813</v>
      </c>
      <c r="N52" s="39">
        <f t="shared" si="21"/>
        <v>811</v>
      </c>
      <c r="O52" s="39">
        <f t="shared" si="21"/>
        <v>812</v>
      </c>
      <c r="P52" s="39">
        <f t="shared" si="21"/>
        <v>813</v>
      </c>
      <c r="Q52" s="39">
        <f t="shared" si="21"/>
        <v>812</v>
      </c>
      <c r="R52" s="39">
        <f t="shared" si="21"/>
        <v>813</v>
      </c>
      <c r="S52" s="30"/>
      <c r="T52" s="31"/>
      <c r="U52" s="31"/>
      <c r="V52" s="31"/>
      <c r="W52" s="31"/>
      <c r="X52" s="31"/>
      <c r="Y52" s="31"/>
      <c r="Z52" s="31"/>
      <c r="AA52" s="31"/>
      <c r="AB52" s="31"/>
      <c r="AC52" s="31"/>
      <c r="AD52" s="31"/>
      <c r="AE52" s="31"/>
      <c r="AF52" s="31"/>
    </row>
    <row r="53" spans="1:32" ht="22.5" x14ac:dyDescent="0.25">
      <c r="A53" s="36">
        <v>2</v>
      </c>
      <c r="B53" s="37">
        <v>1</v>
      </c>
      <c r="C53" s="47">
        <v>1</v>
      </c>
      <c r="D53" s="47"/>
      <c r="E53" s="48" t="s">
        <v>36</v>
      </c>
      <c r="F53" s="42">
        <f>F54</f>
        <v>751</v>
      </c>
      <c r="G53" s="42">
        <f>G54</f>
        <v>0</v>
      </c>
      <c r="H53" s="42">
        <f t="shared" ref="H53:R53" si="22">H54</f>
        <v>0</v>
      </c>
      <c r="I53" s="42">
        <f t="shared" si="22"/>
        <v>0</v>
      </c>
      <c r="J53" s="42">
        <f t="shared" si="22"/>
        <v>751</v>
      </c>
      <c r="K53" s="42">
        <f t="shared" si="22"/>
        <v>0</v>
      </c>
      <c r="L53" s="42">
        <f t="shared" si="22"/>
        <v>0</v>
      </c>
      <c r="M53" s="42">
        <f t="shared" si="22"/>
        <v>0</v>
      </c>
      <c r="N53" s="142">
        <f t="shared" si="22"/>
        <v>0</v>
      </c>
      <c r="O53" s="42">
        <f t="shared" si="22"/>
        <v>0</v>
      </c>
      <c r="P53" s="42">
        <f t="shared" si="22"/>
        <v>0</v>
      </c>
      <c r="Q53" s="42">
        <f t="shared" si="22"/>
        <v>0</v>
      </c>
      <c r="R53" s="42">
        <f t="shared" si="22"/>
        <v>0</v>
      </c>
      <c r="S53" s="30"/>
      <c r="T53" s="31"/>
      <c r="U53" s="31"/>
      <c r="V53" s="31"/>
      <c r="W53" s="31"/>
      <c r="X53" s="31"/>
      <c r="Y53" s="31"/>
      <c r="Z53" s="31"/>
      <c r="AA53" s="31"/>
      <c r="AB53" s="31"/>
      <c r="AC53" s="31"/>
      <c r="AD53" s="31"/>
      <c r="AE53" s="31"/>
      <c r="AF53" s="31"/>
    </row>
    <row r="54" spans="1:32" ht="22.5" x14ac:dyDescent="0.25">
      <c r="A54" s="36">
        <v>2</v>
      </c>
      <c r="B54" s="37">
        <v>1</v>
      </c>
      <c r="C54" s="47">
        <v>1</v>
      </c>
      <c r="D54" s="35">
        <v>2</v>
      </c>
      <c r="E54" s="51" t="s">
        <v>37</v>
      </c>
      <c r="F54" s="52">
        <f>SUM(G54:R54)</f>
        <v>751</v>
      </c>
      <c r="G54" s="52"/>
      <c r="H54" s="52"/>
      <c r="I54" s="52"/>
      <c r="J54" s="52">
        <v>751</v>
      </c>
      <c r="K54" s="52"/>
      <c r="L54" s="52"/>
      <c r="M54" s="52"/>
      <c r="N54" s="143"/>
      <c r="O54" s="52"/>
      <c r="P54" s="52"/>
      <c r="Q54" s="52"/>
      <c r="R54" s="52"/>
      <c r="S54" s="30"/>
      <c r="T54" s="31"/>
      <c r="U54" s="31"/>
      <c r="V54" s="31"/>
      <c r="W54" s="31"/>
      <c r="X54" s="31"/>
      <c r="Y54" s="31"/>
      <c r="Z54" s="31"/>
      <c r="AA54" s="31"/>
      <c r="AB54" s="31"/>
      <c r="AC54" s="31"/>
      <c r="AD54" s="31"/>
      <c r="AE54" s="31"/>
      <c r="AF54" s="31"/>
    </row>
    <row r="55" spans="1:32" ht="22.5" x14ac:dyDescent="0.25">
      <c r="A55" s="36">
        <v>2</v>
      </c>
      <c r="B55" s="37">
        <v>1</v>
      </c>
      <c r="C55" s="47">
        <v>3</v>
      </c>
      <c r="D55" s="47"/>
      <c r="E55" s="48" t="s">
        <v>88</v>
      </c>
      <c r="F55" s="42">
        <f>F56</f>
        <v>0</v>
      </c>
      <c r="G55" s="42">
        <f>G56</f>
        <v>0</v>
      </c>
      <c r="H55" s="42">
        <f t="shared" ref="H55:R55" si="23">H56</f>
        <v>0</v>
      </c>
      <c r="I55" s="42">
        <f t="shared" si="23"/>
        <v>0</v>
      </c>
      <c r="J55" s="42">
        <f t="shared" si="23"/>
        <v>0</v>
      </c>
      <c r="K55" s="42">
        <f t="shared" si="23"/>
        <v>0</v>
      </c>
      <c r="L55" s="42">
        <f t="shared" si="23"/>
        <v>0</v>
      </c>
      <c r="M55" s="42">
        <f t="shared" si="23"/>
        <v>0</v>
      </c>
      <c r="N55" s="142">
        <f t="shared" si="23"/>
        <v>0</v>
      </c>
      <c r="O55" s="42">
        <f t="shared" si="23"/>
        <v>0</v>
      </c>
      <c r="P55" s="42">
        <f t="shared" si="23"/>
        <v>0</v>
      </c>
      <c r="Q55" s="42">
        <f t="shared" si="23"/>
        <v>0</v>
      </c>
      <c r="R55" s="42">
        <f t="shared" si="23"/>
        <v>0</v>
      </c>
      <c r="S55" s="30"/>
      <c r="T55" s="31"/>
      <c r="U55" s="31"/>
      <c r="V55" s="31"/>
      <c r="W55" s="31"/>
      <c r="X55" s="31"/>
      <c r="Y55" s="31"/>
      <c r="Z55" s="31"/>
      <c r="AA55" s="31"/>
      <c r="AB55" s="31"/>
      <c r="AC55" s="31"/>
      <c r="AD55" s="31"/>
      <c r="AE55" s="31"/>
      <c r="AF55" s="31"/>
    </row>
    <row r="56" spans="1:32" ht="22.5" x14ac:dyDescent="0.25">
      <c r="A56" s="36">
        <v>2</v>
      </c>
      <c r="B56" s="37">
        <v>1</v>
      </c>
      <c r="C56" s="47">
        <v>3</v>
      </c>
      <c r="D56" s="35">
        <v>2</v>
      </c>
      <c r="E56" s="51" t="s">
        <v>89</v>
      </c>
      <c r="F56" s="52">
        <f>SUM(G56:R56)</f>
        <v>0</v>
      </c>
      <c r="G56" s="52"/>
      <c r="H56" s="52"/>
      <c r="I56" s="52"/>
      <c r="J56" s="52"/>
      <c r="K56" s="52"/>
      <c r="L56" s="52"/>
      <c r="M56" s="52"/>
      <c r="N56" s="143"/>
      <c r="O56" s="52"/>
      <c r="P56" s="52"/>
      <c r="Q56" s="52"/>
      <c r="R56" s="52"/>
      <c r="S56" s="30"/>
      <c r="T56" s="31"/>
      <c r="U56" s="31"/>
      <c r="V56" s="31"/>
      <c r="W56" s="31"/>
      <c r="X56" s="31"/>
      <c r="Y56" s="31"/>
      <c r="Z56" s="31"/>
      <c r="AA56" s="31"/>
      <c r="AB56" s="31"/>
      <c r="AC56" s="31"/>
      <c r="AD56" s="31"/>
      <c r="AE56" s="31"/>
      <c r="AF56" s="31"/>
    </row>
    <row r="57" spans="1:32" ht="22.5" x14ac:dyDescent="0.25">
      <c r="A57" s="36">
        <v>2</v>
      </c>
      <c r="B57" s="37">
        <v>1</v>
      </c>
      <c r="C57" s="47">
        <v>4</v>
      </c>
      <c r="D57" s="47"/>
      <c r="E57" s="48" t="s">
        <v>90</v>
      </c>
      <c r="F57" s="42">
        <f>F58</f>
        <v>0</v>
      </c>
      <c r="G57" s="42">
        <f>G58</f>
        <v>0</v>
      </c>
      <c r="H57" s="42">
        <f t="shared" ref="H57:R57" si="24">H58</f>
        <v>0</v>
      </c>
      <c r="I57" s="42">
        <f t="shared" si="24"/>
        <v>0</v>
      </c>
      <c r="J57" s="42">
        <f t="shared" si="24"/>
        <v>0</v>
      </c>
      <c r="K57" s="42">
        <f t="shared" si="24"/>
        <v>0</v>
      </c>
      <c r="L57" s="42">
        <f t="shared" si="24"/>
        <v>0</v>
      </c>
      <c r="M57" s="42">
        <f t="shared" si="24"/>
        <v>0</v>
      </c>
      <c r="N57" s="142">
        <f t="shared" si="24"/>
        <v>0</v>
      </c>
      <c r="O57" s="42">
        <f t="shared" si="24"/>
        <v>0</v>
      </c>
      <c r="P57" s="42">
        <f t="shared" si="24"/>
        <v>0</v>
      </c>
      <c r="Q57" s="42">
        <f t="shared" si="24"/>
        <v>0</v>
      </c>
      <c r="R57" s="42">
        <f t="shared" si="24"/>
        <v>0</v>
      </c>
      <c r="S57" s="30"/>
      <c r="T57" s="31"/>
      <c r="U57" s="31"/>
      <c r="V57" s="31"/>
      <c r="W57" s="31"/>
      <c r="X57" s="31"/>
      <c r="Y57" s="31"/>
      <c r="Z57" s="31"/>
      <c r="AA57" s="31"/>
      <c r="AB57" s="31"/>
      <c r="AC57" s="31"/>
      <c r="AD57" s="31"/>
      <c r="AE57" s="31"/>
      <c r="AF57" s="31"/>
    </row>
    <row r="58" spans="1:32" ht="22.5" x14ac:dyDescent="0.25">
      <c r="A58" s="36">
        <v>2</v>
      </c>
      <c r="B58" s="37">
        <v>1</v>
      </c>
      <c r="C58" s="47">
        <v>4</v>
      </c>
      <c r="D58" s="35">
        <v>2</v>
      </c>
      <c r="E58" s="51" t="s">
        <v>39</v>
      </c>
      <c r="F58" s="52">
        <f>SUM(G58:R58)</f>
        <v>0</v>
      </c>
      <c r="G58" s="140"/>
      <c r="H58" s="140"/>
      <c r="I58" s="140"/>
      <c r="J58" s="140"/>
      <c r="K58" s="140"/>
      <c r="L58" s="140"/>
      <c r="M58" s="140"/>
      <c r="N58" s="141"/>
      <c r="O58" s="140"/>
      <c r="P58" s="140"/>
      <c r="Q58" s="140"/>
      <c r="R58" s="140"/>
      <c r="S58" s="30"/>
      <c r="T58" s="31"/>
      <c r="U58" s="31"/>
      <c r="V58" s="31"/>
      <c r="W58" s="31"/>
      <c r="X58" s="31"/>
      <c r="Y58" s="31"/>
      <c r="Z58" s="31"/>
      <c r="AA58" s="31"/>
      <c r="AB58" s="31"/>
      <c r="AC58" s="31"/>
      <c r="AD58" s="31"/>
      <c r="AE58" s="31"/>
      <c r="AF58" s="31"/>
    </row>
    <row r="59" spans="1:32" ht="22.5" x14ac:dyDescent="0.25">
      <c r="A59" s="36">
        <v>2</v>
      </c>
      <c r="B59" s="37">
        <v>1</v>
      </c>
      <c r="C59" s="47">
        <v>5</v>
      </c>
      <c r="D59" s="47"/>
      <c r="E59" s="48" t="s">
        <v>91</v>
      </c>
      <c r="F59" s="42">
        <f t="shared" ref="F59:R59" si="25">SUM(F60:F61)</f>
        <v>9725</v>
      </c>
      <c r="G59" s="42">
        <f t="shared" si="25"/>
        <v>254</v>
      </c>
      <c r="H59" s="42">
        <f t="shared" si="25"/>
        <v>1105</v>
      </c>
      <c r="I59" s="42">
        <f t="shared" si="25"/>
        <v>1071</v>
      </c>
      <c r="J59" s="42">
        <f t="shared" si="25"/>
        <v>810</v>
      </c>
      <c r="K59" s="42">
        <f t="shared" si="25"/>
        <v>810</v>
      </c>
      <c r="L59" s="42">
        <f t="shared" si="25"/>
        <v>812</v>
      </c>
      <c r="M59" s="42">
        <f t="shared" si="25"/>
        <v>812</v>
      </c>
      <c r="N59" s="42">
        <f t="shared" si="25"/>
        <v>810</v>
      </c>
      <c r="O59" s="42">
        <f t="shared" si="25"/>
        <v>810</v>
      </c>
      <c r="P59" s="42">
        <f t="shared" si="25"/>
        <v>811</v>
      </c>
      <c r="Q59" s="42">
        <f t="shared" si="25"/>
        <v>810</v>
      </c>
      <c r="R59" s="42">
        <f t="shared" si="25"/>
        <v>810</v>
      </c>
      <c r="S59" s="30"/>
      <c r="T59" s="31"/>
      <c r="U59" s="31"/>
      <c r="V59" s="31"/>
      <c r="W59" s="31"/>
      <c r="X59" s="31"/>
      <c r="Y59" s="31"/>
      <c r="Z59" s="31"/>
      <c r="AA59" s="31"/>
      <c r="AB59" s="31"/>
      <c r="AC59" s="31"/>
      <c r="AD59" s="31"/>
      <c r="AE59" s="31"/>
      <c r="AF59" s="31"/>
    </row>
    <row r="60" spans="1:32" ht="67.5" x14ac:dyDescent="0.25">
      <c r="A60" s="36">
        <v>2</v>
      </c>
      <c r="B60" s="37">
        <v>1</v>
      </c>
      <c r="C60" s="47">
        <v>5</v>
      </c>
      <c r="D60" s="35">
        <v>8</v>
      </c>
      <c r="E60" s="51" t="s">
        <v>92</v>
      </c>
      <c r="F60" s="52">
        <f>SUM(G60:R60)</f>
        <v>4225</v>
      </c>
      <c r="G60" s="145">
        <v>91</v>
      </c>
      <c r="H60" s="145">
        <v>352</v>
      </c>
      <c r="I60" s="145">
        <v>613</v>
      </c>
      <c r="J60" s="145">
        <v>352</v>
      </c>
      <c r="K60" s="145">
        <v>352</v>
      </c>
      <c r="L60" s="145">
        <v>352</v>
      </c>
      <c r="M60" s="145">
        <v>352</v>
      </c>
      <c r="N60" s="145">
        <v>352</v>
      </c>
      <c r="O60" s="145">
        <v>352</v>
      </c>
      <c r="P60" s="145">
        <v>353</v>
      </c>
      <c r="Q60" s="145">
        <v>352</v>
      </c>
      <c r="R60" s="145">
        <v>352</v>
      </c>
      <c r="S60" s="30"/>
      <c r="T60" s="31"/>
      <c r="U60" s="31"/>
      <c r="V60" s="31"/>
      <c r="W60" s="31"/>
      <c r="X60" s="31"/>
      <c r="Y60" s="31"/>
      <c r="Z60" s="31"/>
      <c r="AA60" s="31"/>
      <c r="AB60" s="31"/>
      <c r="AC60" s="31"/>
      <c r="AD60" s="31"/>
      <c r="AE60" s="31"/>
      <c r="AF60" s="31"/>
    </row>
    <row r="61" spans="1:32" ht="67.5" x14ac:dyDescent="0.25">
      <c r="A61" s="36">
        <v>2</v>
      </c>
      <c r="B61" s="37">
        <v>1</v>
      </c>
      <c r="C61" s="47">
        <v>5</v>
      </c>
      <c r="D61" s="35">
        <v>9</v>
      </c>
      <c r="E61" s="51" t="s">
        <v>93</v>
      </c>
      <c r="F61" s="52">
        <f>SUM(G61:R61)</f>
        <v>5500</v>
      </c>
      <c r="G61" s="140">
        <v>163</v>
      </c>
      <c r="H61" s="140">
        <v>753</v>
      </c>
      <c r="I61" s="140">
        <v>458</v>
      </c>
      <c r="J61" s="140">
        <v>458</v>
      </c>
      <c r="K61" s="140">
        <v>458</v>
      </c>
      <c r="L61" s="140">
        <v>460</v>
      </c>
      <c r="M61" s="140">
        <v>460</v>
      </c>
      <c r="N61" s="140">
        <v>458</v>
      </c>
      <c r="O61" s="140">
        <v>458</v>
      </c>
      <c r="P61" s="140">
        <v>458</v>
      </c>
      <c r="Q61" s="140">
        <v>458</v>
      </c>
      <c r="R61" s="140">
        <v>458</v>
      </c>
      <c r="S61" s="30"/>
      <c r="T61" s="31"/>
      <c r="U61" s="31"/>
      <c r="V61" s="31"/>
      <c r="W61" s="31"/>
      <c r="X61" s="31"/>
      <c r="Y61" s="31"/>
      <c r="Z61" s="31"/>
      <c r="AA61" s="31"/>
      <c r="AB61" s="31"/>
      <c r="AC61" s="31"/>
      <c r="AD61" s="31"/>
      <c r="AE61" s="31"/>
      <c r="AF61" s="31"/>
    </row>
    <row r="62" spans="1:32" ht="22.5" x14ac:dyDescent="0.25">
      <c r="A62" s="36">
        <v>2</v>
      </c>
      <c r="B62" s="37">
        <v>1</v>
      </c>
      <c r="C62" s="47">
        <v>7</v>
      </c>
      <c r="D62" s="47"/>
      <c r="E62" s="48" t="s">
        <v>94</v>
      </c>
      <c r="F62" s="42">
        <f>SUM(F63:F67)</f>
        <v>17</v>
      </c>
      <c r="G62" s="42">
        <f>SUM(G63:G67)</f>
        <v>2.8</v>
      </c>
      <c r="H62" s="42">
        <f t="shared" ref="H62:R62" si="26">SUM(H63:H67)</f>
        <v>0</v>
      </c>
      <c r="I62" s="42">
        <f t="shared" si="26"/>
        <v>0.2</v>
      </c>
      <c r="J62" s="42">
        <f t="shared" si="26"/>
        <v>1</v>
      </c>
      <c r="K62" s="42">
        <f t="shared" si="26"/>
        <v>1</v>
      </c>
      <c r="L62" s="42">
        <f>SUM(L63:L67)</f>
        <v>1</v>
      </c>
      <c r="M62" s="42">
        <f t="shared" si="26"/>
        <v>1</v>
      </c>
      <c r="N62" s="42">
        <f t="shared" si="26"/>
        <v>1</v>
      </c>
      <c r="O62" s="42">
        <f t="shared" si="26"/>
        <v>2</v>
      </c>
      <c r="P62" s="42">
        <f t="shared" si="26"/>
        <v>2</v>
      </c>
      <c r="Q62" s="42">
        <f>SUM(Q63:Q67)</f>
        <v>2</v>
      </c>
      <c r="R62" s="42">
        <f t="shared" si="26"/>
        <v>3</v>
      </c>
      <c r="S62" s="30"/>
      <c r="T62" s="31"/>
      <c r="U62" s="31"/>
      <c r="V62" s="31"/>
      <c r="W62" s="31"/>
      <c r="X62" s="31"/>
      <c r="Y62" s="31"/>
      <c r="Z62" s="31"/>
      <c r="AA62" s="31"/>
      <c r="AB62" s="31"/>
      <c r="AC62" s="31"/>
      <c r="AD62" s="31"/>
      <c r="AE62" s="31"/>
      <c r="AF62" s="31"/>
    </row>
    <row r="63" spans="1:32" ht="22.5" x14ac:dyDescent="0.25">
      <c r="A63" s="36">
        <v>2</v>
      </c>
      <c r="B63" s="37">
        <v>1</v>
      </c>
      <c r="C63" s="47">
        <v>7</v>
      </c>
      <c r="D63" s="35">
        <v>6</v>
      </c>
      <c r="E63" s="51" t="s">
        <v>43</v>
      </c>
      <c r="F63" s="52">
        <f>SUM(G63:R63)</f>
        <v>17</v>
      </c>
      <c r="G63" s="140">
        <v>2.8</v>
      </c>
      <c r="H63" s="140">
        <v>0</v>
      </c>
      <c r="I63" s="140">
        <v>0.2</v>
      </c>
      <c r="J63" s="140">
        <v>1</v>
      </c>
      <c r="K63" s="140">
        <v>1</v>
      </c>
      <c r="L63" s="140">
        <v>1</v>
      </c>
      <c r="M63" s="140">
        <v>1</v>
      </c>
      <c r="N63" s="140">
        <v>1</v>
      </c>
      <c r="O63" s="140">
        <v>2</v>
      </c>
      <c r="P63" s="140">
        <v>2</v>
      </c>
      <c r="Q63" s="140">
        <v>2</v>
      </c>
      <c r="R63" s="140">
        <v>3</v>
      </c>
      <c r="S63" s="30"/>
      <c r="T63" s="31"/>
      <c r="U63" s="31"/>
      <c r="V63" s="31"/>
      <c r="W63" s="31"/>
      <c r="X63" s="31"/>
      <c r="Y63" s="31"/>
      <c r="Z63" s="31"/>
      <c r="AA63" s="31"/>
      <c r="AB63" s="31"/>
      <c r="AC63" s="31"/>
      <c r="AD63" s="31"/>
      <c r="AE63" s="31"/>
      <c r="AF63" s="31"/>
    </row>
    <row r="64" spans="1:32" ht="22.5" x14ac:dyDescent="0.25">
      <c r="A64" s="36">
        <v>2</v>
      </c>
      <c r="B64" s="37">
        <v>1</v>
      </c>
      <c r="C64" s="47">
        <v>7</v>
      </c>
      <c r="D64" s="35">
        <v>11</v>
      </c>
      <c r="E64" s="51" t="s">
        <v>95</v>
      </c>
      <c r="F64" s="52">
        <f>SUM(G64:R64)</f>
        <v>0</v>
      </c>
      <c r="G64" s="52"/>
      <c r="H64" s="52"/>
      <c r="I64" s="52"/>
      <c r="J64" s="52"/>
      <c r="K64" s="52"/>
      <c r="L64" s="52"/>
      <c r="M64" s="52"/>
      <c r="N64" s="143"/>
      <c r="O64" s="52"/>
      <c r="P64" s="52"/>
      <c r="Q64" s="52"/>
      <c r="R64" s="52"/>
      <c r="S64" s="30"/>
      <c r="T64" s="31"/>
      <c r="U64" s="31"/>
      <c r="V64" s="31"/>
      <c r="W64" s="31"/>
      <c r="X64" s="31"/>
      <c r="Y64" s="31"/>
      <c r="Z64" s="31"/>
      <c r="AA64" s="31"/>
      <c r="AB64" s="31"/>
      <c r="AC64" s="31"/>
      <c r="AD64" s="31"/>
      <c r="AE64" s="31"/>
      <c r="AF64" s="31"/>
    </row>
    <row r="65" spans="1:32" ht="22.5" x14ac:dyDescent="0.25">
      <c r="A65" s="36">
        <v>2</v>
      </c>
      <c r="B65" s="37">
        <v>1</v>
      </c>
      <c r="C65" s="47">
        <v>7</v>
      </c>
      <c r="D65" s="35">
        <v>13</v>
      </c>
      <c r="E65" s="51" t="s">
        <v>44</v>
      </c>
      <c r="F65" s="52">
        <f>SUM(G65:R65)</f>
        <v>0</v>
      </c>
      <c r="G65" s="52"/>
      <c r="H65" s="52"/>
      <c r="I65" s="52"/>
      <c r="J65" s="52"/>
      <c r="K65" s="52"/>
      <c r="L65" s="52"/>
      <c r="M65" s="52"/>
      <c r="N65" s="143"/>
      <c r="O65" s="52"/>
      <c r="P65" s="52"/>
      <c r="Q65" s="52"/>
      <c r="R65" s="52"/>
      <c r="S65" s="30"/>
      <c r="T65" s="31"/>
      <c r="U65" s="31"/>
      <c r="V65" s="31"/>
      <c r="W65" s="31"/>
      <c r="X65" s="31"/>
      <c r="Y65" s="31"/>
      <c r="Z65" s="31"/>
      <c r="AA65" s="31"/>
      <c r="AB65" s="31"/>
      <c r="AC65" s="31"/>
      <c r="AD65" s="31"/>
      <c r="AE65" s="31"/>
      <c r="AF65" s="31"/>
    </row>
    <row r="66" spans="1:32" ht="33.75" x14ac:dyDescent="0.25">
      <c r="A66" s="36">
        <v>2</v>
      </c>
      <c r="B66" s="37">
        <v>1</v>
      </c>
      <c r="C66" s="47">
        <v>7</v>
      </c>
      <c r="D66" s="35">
        <v>18</v>
      </c>
      <c r="E66" s="51" t="s">
        <v>45</v>
      </c>
      <c r="F66" s="52">
        <f>SUM(G66:R66)</f>
        <v>0</v>
      </c>
      <c r="G66" s="52"/>
      <c r="H66" s="52"/>
      <c r="I66" s="52"/>
      <c r="J66" s="52"/>
      <c r="K66" s="52"/>
      <c r="L66" s="52"/>
      <c r="M66" s="52"/>
      <c r="N66" s="143"/>
      <c r="O66" s="52"/>
      <c r="P66" s="52"/>
      <c r="Q66" s="52"/>
      <c r="R66" s="52"/>
      <c r="S66" s="30"/>
      <c r="T66" s="31"/>
      <c r="U66" s="31"/>
      <c r="V66" s="31"/>
      <c r="W66" s="31"/>
      <c r="X66" s="31"/>
      <c r="Y66" s="31"/>
      <c r="Z66" s="31"/>
      <c r="AA66" s="31"/>
      <c r="AB66" s="31"/>
      <c r="AC66" s="31"/>
      <c r="AD66" s="31"/>
      <c r="AE66" s="31"/>
      <c r="AF66" s="31"/>
    </row>
    <row r="67" spans="1:32" ht="33.75" x14ac:dyDescent="0.25">
      <c r="A67" s="36">
        <v>2</v>
      </c>
      <c r="B67" s="37">
        <v>1</v>
      </c>
      <c r="C67" s="47">
        <v>7</v>
      </c>
      <c r="D67" s="35">
        <v>19</v>
      </c>
      <c r="E67" s="51" t="s">
        <v>96</v>
      </c>
      <c r="F67" s="52">
        <f>SUM(G67:R67)</f>
        <v>0</v>
      </c>
      <c r="G67" s="52"/>
      <c r="H67" s="52"/>
      <c r="I67" s="52"/>
      <c r="J67" s="52"/>
      <c r="K67" s="52"/>
      <c r="L67" s="52"/>
      <c r="M67" s="52"/>
      <c r="N67" s="143"/>
      <c r="O67" s="52"/>
      <c r="P67" s="52"/>
      <c r="Q67" s="52"/>
      <c r="R67" s="52"/>
      <c r="S67" s="30"/>
      <c r="T67" s="31"/>
      <c r="U67" s="31"/>
      <c r="V67" s="31"/>
      <c r="W67" s="31"/>
      <c r="X67" s="31"/>
      <c r="Y67" s="31"/>
      <c r="Z67" s="31"/>
      <c r="AA67" s="31"/>
      <c r="AB67" s="31"/>
      <c r="AC67" s="31"/>
      <c r="AD67" s="31"/>
      <c r="AE67" s="31"/>
      <c r="AF67" s="31"/>
    </row>
    <row r="68" spans="1:32" x14ac:dyDescent="0.25">
      <c r="A68" s="36">
        <v>2</v>
      </c>
      <c r="B68" s="37">
        <v>1</v>
      </c>
      <c r="C68" s="47">
        <v>9</v>
      </c>
      <c r="D68" s="47" t="s">
        <v>49</v>
      </c>
      <c r="E68" s="48" t="s">
        <v>97</v>
      </c>
      <c r="F68" s="42">
        <f t="shared" ref="F68:R68" si="27">SUM(F69:F70)</f>
        <v>0</v>
      </c>
      <c r="G68" s="42">
        <f t="shared" si="27"/>
        <v>0</v>
      </c>
      <c r="H68" s="42">
        <f t="shared" si="27"/>
        <v>0</v>
      </c>
      <c r="I68" s="42">
        <f t="shared" si="27"/>
        <v>0</v>
      </c>
      <c r="J68" s="42">
        <f t="shared" si="27"/>
        <v>0</v>
      </c>
      <c r="K68" s="42">
        <f t="shared" si="27"/>
        <v>0</v>
      </c>
      <c r="L68" s="42">
        <f t="shared" si="27"/>
        <v>0</v>
      </c>
      <c r="M68" s="42">
        <f t="shared" si="27"/>
        <v>0</v>
      </c>
      <c r="N68" s="42">
        <f t="shared" si="27"/>
        <v>0</v>
      </c>
      <c r="O68" s="42">
        <f t="shared" si="27"/>
        <v>0</v>
      </c>
      <c r="P68" s="42">
        <f t="shared" si="27"/>
        <v>0</v>
      </c>
      <c r="Q68" s="42">
        <f t="shared" si="27"/>
        <v>0</v>
      </c>
      <c r="R68" s="42">
        <f t="shared" si="27"/>
        <v>0</v>
      </c>
      <c r="S68" s="30"/>
      <c r="T68" s="31"/>
      <c r="U68" s="31"/>
      <c r="V68" s="31"/>
      <c r="W68" s="31"/>
      <c r="X68" s="31"/>
      <c r="Y68" s="31"/>
      <c r="Z68" s="31"/>
      <c r="AA68" s="31"/>
      <c r="AB68" s="31"/>
      <c r="AC68" s="31"/>
      <c r="AD68" s="31"/>
      <c r="AE68" s="31"/>
      <c r="AF68" s="31"/>
    </row>
    <row r="69" spans="1:32" ht="56.25" x14ac:dyDescent="0.25">
      <c r="A69" s="36">
        <v>2</v>
      </c>
      <c r="B69" s="37">
        <v>1</v>
      </c>
      <c r="C69" s="47">
        <v>9</v>
      </c>
      <c r="D69" s="35">
        <v>7</v>
      </c>
      <c r="E69" s="51" t="s">
        <v>98</v>
      </c>
      <c r="F69" s="52">
        <f>SUM(G69:R69)</f>
        <v>0</v>
      </c>
      <c r="G69" s="52"/>
      <c r="H69" s="52"/>
      <c r="I69" s="52"/>
      <c r="J69" s="52"/>
      <c r="K69" s="52"/>
      <c r="L69" s="52"/>
      <c r="M69" s="52"/>
      <c r="N69" s="143"/>
      <c r="O69" s="52"/>
      <c r="P69" s="52"/>
      <c r="Q69" s="52"/>
      <c r="R69" s="52"/>
      <c r="S69" s="30"/>
      <c r="T69" s="31"/>
      <c r="U69" s="31"/>
      <c r="V69" s="31"/>
      <c r="W69" s="31"/>
      <c r="X69" s="31"/>
      <c r="Y69" s="31"/>
      <c r="Z69" s="31"/>
      <c r="AA69" s="31"/>
      <c r="AB69" s="31"/>
      <c r="AC69" s="31"/>
      <c r="AD69" s="31"/>
      <c r="AE69" s="31"/>
      <c r="AF69" s="31"/>
    </row>
    <row r="70" spans="1:32" ht="22.5" x14ac:dyDescent="0.25">
      <c r="A70" s="36">
        <v>2</v>
      </c>
      <c r="B70" s="37">
        <v>1</v>
      </c>
      <c r="C70" s="47">
        <v>9</v>
      </c>
      <c r="D70" s="35">
        <v>10</v>
      </c>
      <c r="E70" s="51" t="s">
        <v>99</v>
      </c>
      <c r="F70" s="52">
        <f>SUM(G70:R70)</f>
        <v>0</v>
      </c>
      <c r="G70" s="52"/>
      <c r="H70" s="52"/>
      <c r="I70" s="52"/>
      <c r="J70" s="52"/>
      <c r="K70" s="52"/>
      <c r="L70" s="52"/>
      <c r="M70" s="52"/>
      <c r="N70" s="143"/>
      <c r="O70" s="52"/>
      <c r="P70" s="52"/>
      <c r="Q70" s="52"/>
      <c r="R70" s="52"/>
      <c r="S70" s="30"/>
      <c r="T70" s="31"/>
      <c r="U70" s="31"/>
      <c r="V70" s="31"/>
      <c r="W70" s="31"/>
      <c r="X70" s="31"/>
      <c r="Y70" s="31"/>
      <c r="Z70" s="31"/>
      <c r="AA70" s="31"/>
      <c r="AB70" s="31"/>
      <c r="AC70" s="31"/>
      <c r="AD70" s="31"/>
      <c r="AE70" s="31"/>
      <c r="AF70" s="31"/>
    </row>
    <row r="71" spans="1:32" ht="33.75" x14ac:dyDescent="0.25">
      <c r="A71" s="36">
        <v>2</v>
      </c>
      <c r="B71" s="37">
        <v>2</v>
      </c>
      <c r="C71" s="37"/>
      <c r="D71" s="37"/>
      <c r="E71" s="38" t="s">
        <v>46</v>
      </c>
      <c r="F71" s="39">
        <f>F72</f>
        <v>0</v>
      </c>
      <c r="G71" s="39">
        <f t="shared" ref="G71:R72" si="28">G72</f>
        <v>0</v>
      </c>
      <c r="H71" s="39">
        <f t="shared" si="28"/>
        <v>0</v>
      </c>
      <c r="I71" s="39">
        <f t="shared" si="28"/>
        <v>0</v>
      </c>
      <c r="J71" s="39">
        <f t="shared" si="28"/>
        <v>0</v>
      </c>
      <c r="K71" s="39">
        <f t="shared" si="28"/>
        <v>0</v>
      </c>
      <c r="L71" s="39">
        <f t="shared" si="28"/>
        <v>0</v>
      </c>
      <c r="M71" s="39">
        <f t="shared" si="28"/>
        <v>0</v>
      </c>
      <c r="N71" s="139">
        <f t="shared" si="28"/>
        <v>0</v>
      </c>
      <c r="O71" s="39">
        <f t="shared" si="28"/>
        <v>0</v>
      </c>
      <c r="P71" s="39">
        <f t="shared" si="28"/>
        <v>0</v>
      </c>
      <c r="Q71" s="39">
        <f t="shared" si="28"/>
        <v>0</v>
      </c>
      <c r="R71" s="39">
        <f t="shared" si="28"/>
        <v>0</v>
      </c>
      <c r="S71" s="30"/>
      <c r="T71" s="31"/>
      <c r="U71" s="31"/>
      <c r="V71" s="31"/>
      <c r="W71" s="31"/>
      <c r="X71" s="31"/>
      <c r="Y71" s="31"/>
      <c r="Z71" s="31"/>
      <c r="AA71" s="31"/>
      <c r="AB71" s="31"/>
      <c r="AC71" s="31"/>
      <c r="AD71" s="31"/>
      <c r="AE71" s="31"/>
      <c r="AF71" s="31"/>
    </row>
    <row r="72" spans="1:32" ht="33.75" x14ac:dyDescent="0.25">
      <c r="A72" s="36">
        <v>2</v>
      </c>
      <c r="B72" s="37">
        <v>2</v>
      </c>
      <c r="C72" s="47">
        <v>1</v>
      </c>
      <c r="D72" s="47"/>
      <c r="E72" s="48" t="s">
        <v>46</v>
      </c>
      <c r="F72" s="42">
        <f>F73</f>
        <v>0</v>
      </c>
      <c r="G72" s="42">
        <f>G73</f>
        <v>0</v>
      </c>
      <c r="H72" s="42">
        <f t="shared" si="28"/>
        <v>0</v>
      </c>
      <c r="I72" s="42">
        <f t="shared" si="28"/>
        <v>0</v>
      </c>
      <c r="J72" s="42">
        <f t="shared" si="28"/>
        <v>0</v>
      </c>
      <c r="K72" s="42">
        <f t="shared" si="28"/>
        <v>0</v>
      </c>
      <c r="L72" s="42">
        <f t="shared" si="28"/>
        <v>0</v>
      </c>
      <c r="M72" s="42">
        <f t="shared" si="28"/>
        <v>0</v>
      </c>
      <c r="N72" s="142">
        <f t="shared" si="28"/>
        <v>0</v>
      </c>
      <c r="O72" s="42">
        <f t="shared" si="28"/>
        <v>0</v>
      </c>
      <c r="P72" s="42">
        <f t="shared" si="28"/>
        <v>0</v>
      </c>
      <c r="Q72" s="42">
        <f t="shared" si="28"/>
        <v>0</v>
      </c>
      <c r="R72" s="42">
        <f t="shared" si="28"/>
        <v>0</v>
      </c>
      <c r="S72" s="30"/>
      <c r="T72" s="31"/>
      <c r="U72" s="31"/>
      <c r="V72" s="31"/>
      <c r="W72" s="31"/>
      <c r="X72" s="31"/>
      <c r="Y72" s="31"/>
      <c r="Z72" s="31"/>
      <c r="AA72" s="31"/>
      <c r="AB72" s="31"/>
      <c r="AC72" s="31"/>
      <c r="AD72" s="31"/>
      <c r="AE72" s="31"/>
      <c r="AF72" s="31"/>
    </row>
    <row r="73" spans="1:32" ht="33.75" x14ac:dyDescent="0.25">
      <c r="A73" s="36">
        <v>2</v>
      </c>
      <c r="B73" s="37">
        <v>2</v>
      </c>
      <c r="C73" s="47">
        <v>1</v>
      </c>
      <c r="D73" s="35">
        <v>2</v>
      </c>
      <c r="E73" s="51" t="s">
        <v>100</v>
      </c>
      <c r="F73" s="45">
        <f>SUM(G73:R73)</f>
        <v>0</v>
      </c>
      <c r="G73" s="140"/>
      <c r="H73" s="140"/>
      <c r="I73" s="140"/>
      <c r="J73" s="140"/>
      <c r="K73" s="140"/>
      <c r="L73" s="140"/>
      <c r="M73" s="140"/>
      <c r="N73" s="141"/>
      <c r="O73" s="140"/>
      <c r="P73" s="140"/>
      <c r="Q73" s="140"/>
      <c r="R73" s="140"/>
      <c r="S73" s="30"/>
      <c r="T73" s="31"/>
      <c r="U73" s="31"/>
      <c r="V73" s="31"/>
      <c r="W73" s="31"/>
      <c r="X73" s="31"/>
      <c r="Y73" s="31"/>
      <c r="Z73" s="31"/>
      <c r="AA73" s="31"/>
      <c r="AB73" s="31"/>
      <c r="AC73" s="31"/>
      <c r="AD73" s="31"/>
      <c r="AE73" s="31"/>
      <c r="AF73" s="31"/>
    </row>
    <row r="74" spans="1:32" ht="33.75" x14ac:dyDescent="0.25">
      <c r="A74" s="36">
        <v>2</v>
      </c>
      <c r="B74" s="37">
        <v>3</v>
      </c>
      <c r="C74" s="37"/>
      <c r="D74" s="37"/>
      <c r="E74" s="38" t="s">
        <v>48</v>
      </c>
      <c r="F74" s="39">
        <f>F75</f>
        <v>0</v>
      </c>
      <c r="G74" s="39">
        <f t="shared" ref="G74:R75" si="29">G75</f>
        <v>0</v>
      </c>
      <c r="H74" s="39">
        <f t="shared" si="29"/>
        <v>0</v>
      </c>
      <c r="I74" s="39">
        <f t="shared" si="29"/>
        <v>0</v>
      </c>
      <c r="J74" s="39">
        <f t="shared" si="29"/>
        <v>0</v>
      </c>
      <c r="K74" s="39">
        <f t="shared" si="29"/>
        <v>0</v>
      </c>
      <c r="L74" s="39">
        <f t="shared" si="29"/>
        <v>0</v>
      </c>
      <c r="M74" s="39">
        <f t="shared" si="29"/>
        <v>0</v>
      </c>
      <c r="N74" s="139">
        <f t="shared" si="29"/>
        <v>0</v>
      </c>
      <c r="O74" s="39">
        <f t="shared" si="29"/>
        <v>0</v>
      </c>
      <c r="P74" s="39">
        <f t="shared" si="29"/>
        <v>0</v>
      </c>
      <c r="Q74" s="39">
        <f t="shared" si="29"/>
        <v>0</v>
      </c>
      <c r="R74" s="39">
        <f t="shared" si="29"/>
        <v>0</v>
      </c>
      <c r="S74" s="30"/>
      <c r="T74" s="31"/>
      <c r="U74" s="31"/>
      <c r="V74" s="31"/>
      <c r="W74" s="31"/>
      <c r="X74" s="31"/>
      <c r="Y74" s="31"/>
      <c r="Z74" s="31"/>
      <c r="AA74" s="31"/>
      <c r="AB74" s="31"/>
      <c r="AC74" s="31"/>
      <c r="AD74" s="31"/>
      <c r="AE74" s="31"/>
      <c r="AF74" s="31"/>
    </row>
    <row r="75" spans="1:32" ht="33.75" x14ac:dyDescent="0.25">
      <c r="A75" s="36">
        <v>2</v>
      </c>
      <c r="B75" s="37">
        <v>3</v>
      </c>
      <c r="C75" s="47">
        <v>1</v>
      </c>
      <c r="D75" s="47" t="s">
        <v>49</v>
      </c>
      <c r="E75" s="48" t="s">
        <v>48</v>
      </c>
      <c r="F75" s="42">
        <f>F76</f>
        <v>0</v>
      </c>
      <c r="G75" s="42">
        <f t="shared" si="29"/>
        <v>0</v>
      </c>
      <c r="H75" s="42">
        <f>H76</f>
        <v>0</v>
      </c>
      <c r="I75" s="42">
        <f t="shared" si="29"/>
        <v>0</v>
      </c>
      <c r="J75" s="42">
        <f t="shared" si="29"/>
        <v>0</v>
      </c>
      <c r="K75" s="42">
        <f t="shared" si="29"/>
        <v>0</v>
      </c>
      <c r="L75" s="42">
        <f t="shared" si="29"/>
        <v>0</v>
      </c>
      <c r="M75" s="42">
        <f t="shared" si="29"/>
        <v>0</v>
      </c>
      <c r="N75" s="142">
        <f t="shared" si="29"/>
        <v>0</v>
      </c>
      <c r="O75" s="42">
        <f t="shared" si="29"/>
        <v>0</v>
      </c>
      <c r="P75" s="42">
        <f t="shared" si="29"/>
        <v>0</v>
      </c>
      <c r="Q75" s="42">
        <f t="shared" si="29"/>
        <v>0</v>
      </c>
      <c r="R75" s="42">
        <f t="shared" si="29"/>
        <v>0</v>
      </c>
      <c r="S75" s="30"/>
      <c r="T75" s="31"/>
      <c r="U75" s="31"/>
      <c r="V75" s="31"/>
      <c r="W75" s="31"/>
      <c r="X75" s="31"/>
      <c r="Y75" s="31"/>
      <c r="Z75" s="31"/>
      <c r="AA75" s="31"/>
      <c r="AB75" s="31"/>
      <c r="AC75" s="31"/>
      <c r="AD75" s="31"/>
      <c r="AE75" s="31"/>
      <c r="AF75" s="31"/>
    </row>
    <row r="76" spans="1:32" ht="33.75" x14ac:dyDescent="0.25">
      <c r="A76" s="36">
        <v>2</v>
      </c>
      <c r="B76" s="37">
        <v>3</v>
      </c>
      <c r="C76" s="47">
        <v>1</v>
      </c>
      <c r="D76" s="35">
        <v>2</v>
      </c>
      <c r="E76" s="51" t="s">
        <v>50</v>
      </c>
      <c r="F76" s="52">
        <f>SUM(G76:R76)</f>
        <v>0</v>
      </c>
      <c r="G76" s="52"/>
      <c r="H76" s="52"/>
      <c r="I76" s="52"/>
      <c r="J76" s="52"/>
      <c r="K76" s="52"/>
      <c r="L76" s="52"/>
      <c r="M76" s="52"/>
      <c r="N76" s="143"/>
      <c r="O76" s="52"/>
      <c r="P76" s="52"/>
      <c r="Q76" s="52"/>
      <c r="R76" s="52"/>
      <c r="S76" s="30"/>
      <c r="T76" s="31"/>
      <c r="U76" s="31"/>
      <c r="V76" s="31"/>
      <c r="W76" s="31"/>
      <c r="X76" s="31"/>
      <c r="Y76" s="31"/>
      <c r="Z76" s="31"/>
      <c r="AA76" s="31"/>
      <c r="AB76" s="31"/>
      <c r="AC76" s="31"/>
      <c r="AD76" s="31"/>
      <c r="AE76" s="31"/>
      <c r="AF76" s="31"/>
    </row>
    <row r="77" spans="1:32" ht="56.25" x14ac:dyDescent="0.25">
      <c r="A77" s="36">
        <v>2</v>
      </c>
      <c r="B77" s="37">
        <v>4</v>
      </c>
      <c r="C77" s="37"/>
      <c r="D77" s="37"/>
      <c r="E77" s="38" t="s">
        <v>51</v>
      </c>
      <c r="F77" s="39">
        <f>F78</f>
        <v>1751</v>
      </c>
      <c r="G77" s="39">
        <f t="shared" ref="G77:R77" si="30">G78</f>
        <v>104</v>
      </c>
      <c r="H77" s="39">
        <f t="shared" si="30"/>
        <v>187</v>
      </c>
      <c r="I77" s="39">
        <f t="shared" si="30"/>
        <v>146</v>
      </c>
      <c r="J77" s="39">
        <f t="shared" si="30"/>
        <v>146</v>
      </c>
      <c r="K77" s="39">
        <f t="shared" si="30"/>
        <v>146</v>
      </c>
      <c r="L77" s="39">
        <f t="shared" si="30"/>
        <v>146</v>
      </c>
      <c r="M77" s="39">
        <f t="shared" si="30"/>
        <v>146</v>
      </c>
      <c r="N77" s="139">
        <f t="shared" si="30"/>
        <v>146</v>
      </c>
      <c r="O77" s="39">
        <f t="shared" si="30"/>
        <v>146</v>
      </c>
      <c r="P77" s="39">
        <f t="shared" si="30"/>
        <v>146</v>
      </c>
      <c r="Q77" s="39">
        <f t="shared" si="30"/>
        <v>146</v>
      </c>
      <c r="R77" s="39">
        <f t="shared" si="30"/>
        <v>146</v>
      </c>
      <c r="S77" s="30"/>
      <c r="T77" s="31"/>
      <c r="U77" s="31"/>
      <c r="V77" s="31"/>
      <c r="W77" s="31"/>
      <c r="X77" s="31"/>
      <c r="Y77" s="31"/>
      <c r="Z77" s="31"/>
      <c r="AA77" s="31"/>
      <c r="AB77" s="31"/>
      <c r="AC77" s="31"/>
      <c r="AD77" s="31"/>
      <c r="AE77" s="31"/>
      <c r="AF77" s="31"/>
    </row>
    <row r="78" spans="1:32" ht="67.5" x14ac:dyDescent="0.25">
      <c r="A78" s="36">
        <v>2</v>
      </c>
      <c r="B78" s="37">
        <v>4</v>
      </c>
      <c r="C78" s="47">
        <v>1</v>
      </c>
      <c r="D78" s="47"/>
      <c r="E78" s="48" t="s">
        <v>52</v>
      </c>
      <c r="F78" s="42">
        <f t="shared" ref="F78:R78" si="31">SUM(F79:F82)</f>
        <v>1751</v>
      </c>
      <c r="G78" s="42">
        <f t="shared" si="31"/>
        <v>104</v>
      </c>
      <c r="H78" s="42">
        <f t="shared" si="31"/>
        <v>187</v>
      </c>
      <c r="I78" s="42">
        <f t="shared" si="31"/>
        <v>146</v>
      </c>
      <c r="J78" s="42">
        <f t="shared" si="31"/>
        <v>146</v>
      </c>
      <c r="K78" s="42">
        <f t="shared" si="31"/>
        <v>146</v>
      </c>
      <c r="L78" s="42">
        <f t="shared" si="31"/>
        <v>146</v>
      </c>
      <c r="M78" s="42">
        <f t="shared" si="31"/>
        <v>146</v>
      </c>
      <c r="N78" s="42">
        <f t="shared" si="31"/>
        <v>146</v>
      </c>
      <c r="O78" s="42">
        <f t="shared" si="31"/>
        <v>146</v>
      </c>
      <c r="P78" s="42">
        <f t="shared" si="31"/>
        <v>146</v>
      </c>
      <c r="Q78" s="42">
        <f t="shared" si="31"/>
        <v>146</v>
      </c>
      <c r="R78" s="42">
        <f t="shared" si="31"/>
        <v>146</v>
      </c>
      <c r="S78" s="30"/>
      <c r="T78" s="31"/>
      <c r="U78" s="31"/>
      <c r="V78" s="31"/>
      <c r="W78" s="31"/>
      <c r="X78" s="31"/>
      <c r="Y78" s="31"/>
      <c r="Z78" s="31"/>
      <c r="AA78" s="31"/>
      <c r="AB78" s="31"/>
      <c r="AC78" s="31"/>
      <c r="AD78" s="31"/>
      <c r="AE78" s="31"/>
      <c r="AF78" s="31"/>
    </row>
    <row r="79" spans="1:32" ht="33.75" x14ac:dyDescent="0.25">
      <c r="A79" s="36">
        <v>2</v>
      </c>
      <c r="B79" s="37">
        <v>4</v>
      </c>
      <c r="C79" s="47">
        <v>1</v>
      </c>
      <c r="D79" s="35">
        <v>14</v>
      </c>
      <c r="E79" s="51" t="s">
        <v>53</v>
      </c>
      <c r="F79" s="52">
        <f>SUM(G79:R79)</f>
        <v>0</v>
      </c>
      <c r="G79" s="52"/>
      <c r="H79" s="52"/>
      <c r="I79" s="52"/>
      <c r="J79" s="52"/>
      <c r="K79" s="52"/>
      <c r="L79" s="52"/>
      <c r="M79" s="52"/>
      <c r="N79" s="143"/>
      <c r="O79" s="52"/>
      <c r="P79" s="52"/>
      <c r="Q79" s="52"/>
      <c r="R79" s="52"/>
      <c r="S79" s="30"/>
      <c r="T79" s="31"/>
      <c r="U79" s="31"/>
      <c r="V79" s="31"/>
      <c r="W79" s="31"/>
      <c r="X79" s="31"/>
      <c r="Y79" s="31"/>
      <c r="Z79" s="31"/>
      <c r="AA79" s="31"/>
      <c r="AB79" s="31"/>
      <c r="AC79" s="31"/>
      <c r="AD79" s="31"/>
      <c r="AE79" s="31"/>
      <c r="AF79" s="31"/>
    </row>
    <row r="80" spans="1:32" ht="33.75" x14ac:dyDescent="0.25">
      <c r="A80" s="36">
        <v>2</v>
      </c>
      <c r="B80" s="37">
        <v>4</v>
      </c>
      <c r="C80" s="47">
        <v>1</v>
      </c>
      <c r="D80" s="35">
        <v>18</v>
      </c>
      <c r="E80" s="51" t="s">
        <v>101</v>
      </c>
      <c r="F80" s="52">
        <f>SUM(G80:R80)</f>
        <v>0</v>
      </c>
      <c r="G80" s="140"/>
      <c r="H80" s="140"/>
      <c r="I80" s="140"/>
      <c r="J80" s="140"/>
      <c r="K80" s="140"/>
      <c r="L80" s="140"/>
      <c r="M80" s="140"/>
      <c r="N80" s="141"/>
      <c r="O80" s="140"/>
      <c r="P80" s="140"/>
      <c r="Q80" s="140"/>
      <c r="R80" s="140"/>
      <c r="S80" s="30"/>
      <c r="T80" s="31"/>
      <c r="U80" s="31"/>
      <c r="V80" s="31"/>
      <c r="W80" s="31"/>
      <c r="X80" s="31"/>
      <c r="Y80" s="31"/>
      <c r="Z80" s="31"/>
      <c r="AA80" s="31"/>
      <c r="AB80" s="31"/>
      <c r="AC80" s="31"/>
      <c r="AD80" s="31"/>
      <c r="AE80" s="31"/>
      <c r="AF80" s="31"/>
    </row>
    <row r="81" spans="1:32" ht="67.5" x14ac:dyDescent="0.25">
      <c r="A81" s="36">
        <v>2</v>
      </c>
      <c r="B81" s="37">
        <v>4</v>
      </c>
      <c r="C81" s="47">
        <v>1</v>
      </c>
      <c r="D81" s="35">
        <v>54</v>
      </c>
      <c r="E81" s="51" t="s">
        <v>102</v>
      </c>
      <c r="F81" s="52">
        <f>SUM(G81:R81)</f>
        <v>1751</v>
      </c>
      <c r="G81" s="140">
        <v>104</v>
      </c>
      <c r="H81" s="140">
        <v>187</v>
      </c>
      <c r="I81" s="140">
        <v>146</v>
      </c>
      <c r="J81" s="140">
        <v>146</v>
      </c>
      <c r="K81" s="140">
        <v>146</v>
      </c>
      <c r="L81" s="140">
        <v>146</v>
      </c>
      <c r="M81" s="140">
        <v>146</v>
      </c>
      <c r="N81" s="140">
        <v>146</v>
      </c>
      <c r="O81" s="140">
        <v>146</v>
      </c>
      <c r="P81" s="140">
        <v>146</v>
      </c>
      <c r="Q81" s="140">
        <v>146</v>
      </c>
      <c r="R81" s="140">
        <v>146</v>
      </c>
      <c r="S81" s="30"/>
      <c r="T81" s="31"/>
      <c r="U81" s="31"/>
      <c r="V81" s="31"/>
      <c r="W81" s="31"/>
      <c r="X81" s="31"/>
      <c r="Y81" s="31"/>
      <c r="Z81" s="31"/>
      <c r="AA81" s="31"/>
      <c r="AB81" s="31"/>
      <c r="AC81" s="31"/>
      <c r="AD81" s="31"/>
      <c r="AE81" s="31"/>
      <c r="AF81" s="31"/>
    </row>
    <row r="82" spans="1:32" ht="45" x14ac:dyDescent="0.25">
      <c r="A82" s="36">
        <v>2</v>
      </c>
      <c r="B82" s="37">
        <v>4</v>
      </c>
      <c r="C82" s="47">
        <v>1</v>
      </c>
      <c r="D82" s="35">
        <v>71</v>
      </c>
      <c r="E82" s="51" t="s">
        <v>103</v>
      </c>
      <c r="F82" s="52">
        <f>SUM(G82:R82)</f>
        <v>0</v>
      </c>
      <c r="G82" s="52"/>
      <c r="H82" s="52"/>
      <c r="I82" s="52"/>
      <c r="J82" s="52"/>
      <c r="K82" s="52"/>
      <c r="L82" s="52"/>
      <c r="M82" s="52"/>
      <c r="N82" s="143"/>
      <c r="O82" s="52"/>
      <c r="P82" s="52"/>
      <c r="Q82" s="52"/>
      <c r="R82" s="52"/>
      <c r="S82" s="30"/>
      <c r="T82" s="31"/>
      <c r="U82" s="31"/>
      <c r="V82" s="31"/>
      <c r="W82" s="31"/>
      <c r="X82" s="31"/>
      <c r="Y82" s="31"/>
      <c r="Z82" s="31"/>
      <c r="AA82" s="31"/>
      <c r="AB82" s="31"/>
      <c r="AC82" s="31"/>
      <c r="AD82" s="31"/>
      <c r="AE82" s="31"/>
      <c r="AF82" s="31"/>
    </row>
    <row r="83" spans="1:32" x14ac:dyDescent="0.25">
      <c r="A83" s="36">
        <v>2</v>
      </c>
      <c r="B83" s="37">
        <v>5</v>
      </c>
      <c r="C83" s="37"/>
      <c r="D83" s="37"/>
      <c r="E83" s="38" t="s">
        <v>104</v>
      </c>
      <c r="F83" s="39">
        <f t="shared" ref="F83:R83" si="32">F84+F86</f>
        <v>0</v>
      </c>
      <c r="G83" s="39">
        <f t="shared" si="32"/>
        <v>0</v>
      </c>
      <c r="H83" s="39">
        <f t="shared" si="32"/>
        <v>0</v>
      </c>
      <c r="I83" s="39">
        <f t="shared" si="32"/>
        <v>0</v>
      </c>
      <c r="J83" s="39">
        <f t="shared" si="32"/>
        <v>0</v>
      </c>
      <c r="K83" s="39">
        <f t="shared" si="32"/>
        <v>0</v>
      </c>
      <c r="L83" s="39">
        <f t="shared" si="32"/>
        <v>0</v>
      </c>
      <c r="M83" s="39">
        <f t="shared" si="32"/>
        <v>0</v>
      </c>
      <c r="N83" s="139">
        <f t="shared" si="32"/>
        <v>0</v>
      </c>
      <c r="O83" s="39">
        <f t="shared" si="32"/>
        <v>0</v>
      </c>
      <c r="P83" s="39">
        <f t="shared" si="32"/>
        <v>0</v>
      </c>
      <c r="Q83" s="39">
        <f t="shared" si="32"/>
        <v>0</v>
      </c>
      <c r="R83" s="39">
        <f t="shared" si="32"/>
        <v>0</v>
      </c>
      <c r="S83" s="30"/>
      <c r="T83" s="31"/>
      <c r="U83" s="31"/>
      <c r="V83" s="31"/>
      <c r="W83" s="31"/>
      <c r="X83" s="31"/>
      <c r="Y83" s="31"/>
      <c r="Z83" s="31"/>
      <c r="AA83" s="31"/>
      <c r="AB83" s="31"/>
      <c r="AC83" s="31"/>
      <c r="AD83" s="31"/>
      <c r="AE83" s="31"/>
      <c r="AF83" s="31"/>
    </row>
    <row r="84" spans="1:32" x14ac:dyDescent="0.25">
      <c r="A84" s="36">
        <v>2</v>
      </c>
      <c r="B84" s="37">
        <v>5</v>
      </c>
      <c r="C84" s="47">
        <v>1</v>
      </c>
      <c r="D84" s="47"/>
      <c r="E84" s="48" t="s">
        <v>105</v>
      </c>
      <c r="F84" s="42">
        <f t="shared" ref="F84:R84" si="33">F85</f>
        <v>0</v>
      </c>
      <c r="G84" s="42">
        <f>G85</f>
        <v>0</v>
      </c>
      <c r="H84" s="42">
        <f t="shared" si="33"/>
        <v>0</v>
      </c>
      <c r="I84" s="42">
        <f t="shared" si="33"/>
        <v>0</v>
      </c>
      <c r="J84" s="42">
        <f t="shared" si="33"/>
        <v>0</v>
      </c>
      <c r="K84" s="42">
        <f t="shared" si="33"/>
        <v>0</v>
      </c>
      <c r="L84" s="42">
        <f t="shared" si="33"/>
        <v>0</v>
      </c>
      <c r="M84" s="42">
        <f t="shared" si="33"/>
        <v>0</v>
      </c>
      <c r="N84" s="142">
        <f t="shared" si="33"/>
        <v>0</v>
      </c>
      <c r="O84" s="42">
        <f t="shared" si="33"/>
        <v>0</v>
      </c>
      <c r="P84" s="42">
        <f t="shared" si="33"/>
        <v>0</v>
      </c>
      <c r="Q84" s="42">
        <f t="shared" si="33"/>
        <v>0</v>
      </c>
      <c r="R84" s="42">
        <f t="shared" si="33"/>
        <v>0</v>
      </c>
      <c r="S84" s="30"/>
      <c r="T84" s="31"/>
      <c r="U84" s="31"/>
      <c r="V84" s="31"/>
      <c r="W84" s="31"/>
      <c r="X84" s="31"/>
      <c r="Y84" s="31"/>
      <c r="Z84" s="31"/>
      <c r="AA84" s="31"/>
      <c r="AB84" s="31"/>
      <c r="AC84" s="31"/>
      <c r="AD84" s="31"/>
      <c r="AE84" s="31"/>
      <c r="AF84" s="31"/>
    </row>
    <row r="85" spans="1:32" x14ac:dyDescent="0.25">
      <c r="A85" s="36">
        <v>2</v>
      </c>
      <c r="B85" s="37">
        <v>5</v>
      </c>
      <c r="C85" s="47">
        <v>1</v>
      </c>
      <c r="D85" s="125">
        <v>2</v>
      </c>
      <c r="E85" s="51" t="s">
        <v>106</v>
      </c>
      <c r="F85" s="52">
        <f>SUM(G85:R85)</f>
        <v>0</v>
      </c>
      <c r="G85" s="52"/>
      <c r="H85" s="52"/>
      <c r="I85" s="52"/>
      <c r="J85" s="52"/>
      <c r="K85" s="52"/>
      <c r="L85" s="52"/>
      <c r="M85" s="52"/>
      <c r="N85" s="143"/>
      <c r="O85" s="52"/>
      <c r="P85" s="52"/>
      <c r="Q85" s="52"/>
      <c r="R85" s="52"/>
      <c r="S85" s="30"/>
      <c r="T85" s="31"/>
      <c r="U85" s="31"/>
      <c r="V85" s="31"/>
      <c r="W85" s="31"/>
      <c r="X85" s="31"/>
      <c r="Y85" s="31"/>
      <c r="Z85" s="31"/>
      <c r="AA85" s="31"/>
      <c r="AB85" s="31"/>
      <c r="AC85" s="31"/>
      <c r="AD85" s="31"/>
      <c r="AE85" s="31"/>
      <c r="AF85" s="31"/>
    </row>
    <row r="86" spans="1:32" x14ac:dyDescent="0.25">
      <c r="A86" s="36">
        <v>2</v>
      </c>
      <c r="B86" s="37">
        <v>5</v>
      </c>
      <c r="C86" s="47">
        <v>2</v>
      </c>
      <c r="D86" s="47"/>
      <c r="E86" s="48" t="s">
        <v>107</v>
      </c>
      <c r="F86" s="42">
        <f>F87</f>
        <v>0</v>
      </c>
      <c r="G86" s="42">
        <f>G87</f>
        <v>0</v>
      </c>
      <c r="H86" s="42">
        <f t="shared" ref="H86:R86" si="34">H87</f>
        <v>0</v>
      </c>
      <c r="I86" s="42">
        <f t="shared" si="34"/>
        <v>0</v>
      </c>
      <c r="J86" s="42">
        <f t="shared" si="34"/>
        <v>0</v>
      </c>
      <c r="K86" s="42">
        <f t="shared" si="34"/>
        <v>0</v>
      </c>
      <c r="L86" s="42">
        <f t="shared" si="34"/>
        <v>0</v>
      </c>
      <c r="M86" s="42">
        <f t="shared" si="34"/>
        <v>0</v>
      </c>
      <c r="N86" s="142">
        <f t="shared" si="34"/>
        <v>0</v>
      </c>
      <c r="O86" s="42">
        <f t="shared" si="34"/>
        <v>0</v>
      </c>
      <c r="P86" s="42">
        <f t="shared" si="34"/>
        <v>0</v>
      </c>
      <c r="Q86" s="42">
        <f t="shared" si="34"/>
        <v>0</v>
      </c>
      <c r="R86" s="42">
        <f t="shared" si="34"/>
        <v>0</v>
      </c>
      <c r="S86" s="30"/>
      <c r="T86" s="31"/>
      <c r="U86" s="31"/>
      <c r="V86" s="31"/>
      <c r="W86" s="31"/>
      <c r="X86" s="31"/>
      <c r="Y86" s="31"/>
      <c r="Z86" s="31"/>
      <c r="AA86" s="31"/>
      <c r="AB86" s="31"/>
      <c r="AC86" s="31"/>
      <c r="AD86" s="31"/>
      <c r="AE86" s="31"/>
      <c r="AF86" s="31"/>
    </row>
    <row r="87" spans="1:32" x14ac:dyDescent="0.25">
      <c r="A87" s="36">
        <v>2</v>
      </c>
      <c r="B87" s="37">
        <v>5</v>
      </c>
      <c r="C87" s="47">
        <v>2</v>
      </c>
      <c r="D87" s="35">
        <v>2</v>
      </c>
      <c r="E87" s="51" t="s">
        <v>106</v>
      </c>
      <c r="F87" s="52">
        <f>SUM(G87:R87)</f>
        <v>0</v>
      </c>
      <c r="G87" s="52"/>
      <c r="H87" s="52"/>
      <c r="I87" s="52"/>
      <c r="J87" s="52"/>
      <c r="K87" s="52"/>
      <c r="L87" s="52"/>
      <c r="M87" s="52"/>
      <c r="N87" s="143"/>
      <c r="O87" s="52"/>
      <c r="P87" s="52"/>
      <c r="Q87" s="52"/>
      <c r="R87" s="52"/>
      <c r="S87" s="30"/>
      <c r="T87" s="31"/>
      <c r="U87" s="31"/>
      <c r="V87" s="31"/>
      <c r="W87" s="31"/>
      <c r="X87" s="31"/>
      <c r="Y87" s="31"/>
      <c r="Z87" s="31"/>
      <c r="AA87" s="31"/>
      <c r="AB87" s="31"/>
      <c r="AC87" s="31"/>
      <c r="AD87" s="31"/>
      <c r="AE87" s="31"/>
      <c r="AF87" s="31"/>
    </row>
    <row r="88" spans="1:32" x14ac:dyDescent="0.25">
      <c r="A88" s="36">
        <v>2</v>
      </c>
      <c r="B88" s="37">
        <v>6</v>
      </c>
      <c r="C88" s="37"/>
      <c r="D88" s="37"/>
      <c r="E88" s="38" t="s">
        <v>55</v>
      </c>
      <c r="F88" s="39">
        <f>F89</f>
        <v>12600</v>
      </c>
      <c r="G88" s="39">
        <f t="shared" ref="G88:R88" si="35">G89</f>
        <v>100</v>
      </c>
      <c r="H88" s="39">
        <f t="shared" si="35"/>
        <v>200</v>
      </c>
      <c r="I88" s="39">
        <f t="shared" si="35"/>
        <v>200</v>
      </c>
      <c r="J88" s="39">
        <f t="shared" si="35"/>
        <v>500</v>
      </c>
      <c r="K88" s="39">
        <f t="shared" si="35"/>
        <v>1000</v>
      </c>
      <c r="L88" s="39">
        <f t="shared" si="35"/>
        <v>1000</v>
      </c>
      <c r="M88" s="39">
        <f t="shared" si="35"/>
        <v>1000</v>
      </c>
      <c r="N88" s="139">
        <f t="shared" si="35"/>
        <v>1300</v>
      </c>
      <c r="O88" s="39">
        <f t="shared" si="35"/>
        <v>2500</v>
      </c>
      <c r="P88" s="39">
        <f>P89</f>
        <v>2500</v>
      </c>
      <c r="Q88" s="39">
        <f t="shared" si="35"/>
        <v>2000</v>
      </c>
      <c r="R88" s="39">
        <f t="shared" si="35"/>
        <v>300</v>
      </c>
      <c r="S88" s="30"/>
      <c r="T88" s="31"/>
      <c r="U88" s="31"/>
      <c r="V88" s="31"/>
      <c r="W88" s="31"/>
      <c r="X88" s="31"/>
      <c r="Y88" s="31"/>
      <c r="Z88" s="31"/>
      <c r="AA88" s="31"/>
      <c r="AB88" s="31"/>
      <c r="AC88" s="31"/>
      <c r="AD88" s="31"/>
      <c r="AE88" s="31"/>
      <c r="AF88" s="31"/>
    </row>
    <row r="89" spans="1:32" x14ac:dyDescent="0.25">
      <c r="A89" s="36">
        <v>2</v>
      </c>
      <c r="B89" s="37">
        <v>6</v>
      </c>
      <c r="C89" s="47">
        <v>1</v>
      </c>
      <c r="D89" s="47"/>
      <c r="E89" s="48" t="s">
        <v>55</v>
      </c>
      <c r="F89" s="42">
        <f t="shared" ref="F89:R89" si="36">SUM(F90:F92)</f>
        <v>12600</v>
      </c>
      <c r="G89" s="42">
        <f t="shared" si="36"/>
        <v>100</v>
      </c>
      <c r="H89" s="42">
        <f t="shared" si="36"/>
        <v>200</v>
      </c>
      <c r="I89" s="42">
        <f t="shared" si="36"/>
        <v>200</v>
      </c>
      <c r="J89" s="42">
        <f t="shared" si="36"/>
        <v>500</v>
      </c>
      <c r="K89" s="42">
        <f t="shared" si="36"/>
        <v>1000</v>
      </c>
      <c r="L89" s="42">
        <f t="shared" si="36"/>
        <v>1000</v>
      </c>
      <c r="M89" s="42">
        <f t="shared" si="36"/>
        <v>1000</v>
      </c>
      <c r="N89" s="42">
        <f t="shared" si="36"/>
        <v>1300</v>
      </c>
      <c r="O89" s="42">
        <f t="shared" si="36"/>
        <v>2500</v>
      </c>
      <c r="P89" s="42">
        <f t="shared" si="36"/>
        <v>2500</v>
      </c>
      <c r="Q89" s="42">
        <f t="shared" si="36"/>
        <v>2000</v>
      </c>
      <c r="R89" s="42">
        <f t="shared" si="36"/>
        <v>300</v>
      </c>
      <c r="S89" s="30"/>
      <c r="T89" s="31"/>
      <c r="U89" s="31"/>
      <c r="V89" s="31"/>
      <c r="W89" s="31"/>
      <c r="X89" s="31"/>
      <c r="Y89" s="31"/>
      <c r="Z89" s="31"/>
      <c r="AA89" s="31"/>
      <c r="AB89" s="31"/>
      <c r="AC89" s="31"/>
      <c r="AD89" s="31"/>
      <c r="AE89" s="31"/>
      <c r="AF89" s="31"/>
    </row>
    <row r="90" spans="1:32" ht="33.75" x14ac:dyDescent="0.25">
      <c r="A90" s="36">
        <v>2</v>
      </c>
      <c r="B90" s="37">
        <v>6</v>
      </c>
      <c r="C90" s="47">
        <v>1</v>
      </c>
      <c r="D90" s="35">
        <v>5</v>
      </c>
      <c r="E90" s="51" t="s">
        <v>56</v>
      </c>
      <c r="F90" s="52">
        <f>SUM(G90:R90)</f>
        <v>0</v>
      </c>
      <c r="G90" s="52"/>
      <c r="H90" s="52"/>
      <c r="I90" s="52"/>
      <c r="J90" s="52"/>
      <c r="K90" s="52"/>
      <c r="L90" s="52"/>
      <c r="M90" s="52"/>
      <c r="N90" s="143"/>
      <c r="O90" s="52"/>
      <c r="P90" s="52"/>
      <c r="Q90" s="52"/>
      <c r="R90" s="52"/>
      <c r="S90" s="30"/>
      <c r="T90" s="31"/>
      <c r="U90" s="31"/>
      <c r="V90" s="31"/>
      <c r="W90" s="31"/>
      <c r="X90" s="31"/>
      <c r="Y90" s="31"/>
      <c r="Z90" s="31"/>
      <c r="AA90" s="31"/>
      <c r="AB90" s="31"/>
      <c r="AC90" s="31"/>
      <c r="AD90" s="31"/>
      <c r="AE90" s="31"/>
      <c r="AF90" s="31"/>
    </row>
    <row r="91" spans="1:32" ht="22.5" x14ac:dyDescent="0.25">
      <c r="A91" s="36">
        <v>2</v>
      </c>
      <c r="B91" s="37">
        <v>6</v>
      </c>
      <c r="C91" s="47">
        <v>1</v>
      </c>
      <c r="D91" s="35">
        <v>7</v>
      </c>
      <c r="E91" s="51" t="s">
        <v>57</v>
      </c>
      <c r="F91" s="52">
        <f>SUM(G91:R91)</f>
        <v>0</v>
      </c>
      <c r="G91" s="52"/>
      <c r="H91" s="52"/>
      <c r="I91" s="52"/>
      <c r="J91" s="52"/>
      <c r="K91" s="52"/>
      <c r="L91" s="52"/>
      <c r="M91" s="52"/>
      <c r="N91" s="143"/>
      <c r="O91" s="52"/>
      <c r="P91" s="52"/>
      <c r="Q91" s="52"/>
      <c r="R91" s="52"/>
      <c r="S91" s="30"/>
      <c r="T91" s="31"/>
      <c r="U91" s="31"/>
      <c r="V91" s="31"/>
      <c r="W91" s="31"/>
      <c r="X91" s="31"/>
      <c r="Y91" s="31"/>
      <c r="Z91" s="31"/>
      <c r="AA91" s="31"/>
      <c r="AB91" s="31"/>
      <c r="AC91" s="31"/>
      <c r="AD91" s="31"/>
      <c r="AE91" s="31"/>
      <c r="AF91" s="31"/>
    </row>
    <row r="92" spans="1:32" x14ac:dyDescent="0.25">
      <c r="A92" s="36">
        <v>2</v>
      </c>
      <c r="B92" s="37">
        <v>6</v>
      </c>
      <c r="C92" s="47">
        <v>1</v>
      </c>
      <c r="D92" s="35">
        <v>9</v>
      </c>
      <c r="E92" s="51" t="s">
        <v>58</v>
      </c>
      <c r="F92" s="52">
        <f>SUM(G92:R92)</f>
        <v>12600</v>
      </c>
      <c r="G92" s="140">
        <v>100</v>
      </c>
      <c r="H92" s="140">
        <v>200</v>
      </c>
      <c r="I92" s="140">
        <v>200</v>
      </c>
      <c r="J92" s="140">
        <v>500</v>
      </c>
      <c r="K92" s="140">
        <v>1000</v>
      </c>
      <c r="L92" s="140">
        <v>1000</v>
      </c>
      <c r="M92" s="140">
        <v>1000</v>
      </c>
      <c r="N92" s="140">
        <v>1300</v>
      </c>
      <c r="O92" s="140">
        <v>2500</v>
      </c>
      <c r="P92" s="140">
        <v>2500</v>
      </c>
      <c r="Q92" s="140">
        <v>2000</v>
      </c>
      <c r="R92" s="140">
        <v>300</v>
      </c>
      <c r="S92" s="30"/>
      <c r="T92" s="31"/>
      <c r="U92" s="31"/>
      <c r="V92" s="31"/>
      <c r="W92" s="31"/>
      <c r="X92" s="31"/>
      <c r="Y92" s="31"/>
      <c r="Z92" s="31"/>
      <c r="AA92" s="31"/>
      <c r="AB92" s="31"/>
      <c r="AC92" s="31"/>
      <c r="AD92" s="31"/>
      <c r="AE92" s="31"/>
      <c r="AF92" s="31"/>
    </row>
    <row r="93" spans="1:32" x14ac:dyDescent="0.2">
      <c r="A93" s="218" t="s">
        <v>61</v>
      </c>
      <c r="B93" s="219"/>
      <c r="C93" s="219"/>
      <c r="D93" s="219"/>
      <c r="E93" s="219"/>
      <c r="F93" s="29">
        <f>F94+F99</f>
        <v>116600</v>
      </c>
      <c r="G93" s="29">
        <f>G94+G99</f>
        <v>6966.2</v>
      </c>
      <c r="H93" s="29">
        <f t="shared" ref="H93:R93" si="37">H94+H99</f>
        <v>8226.7999999999993</v>
      </c>
      <c r="I93" s="29">
        <f t="shared" si="37"/>
        <v>10000</v>
      </c>
      <c r="J93" s="29">
        <f t="shared" si="37"/>
        <v>8000</v>
      </c>
      <c r="K93" s="29">
        <f t="shared" si="37"/>
        <v>8000</v>
      </c>
      <c r="L93" s="29">
        <f t="shared" si="37"/>
        <v>0</v>
      </c>
      <c r="M93" s="29">
        <f t="shared" si="37"/>
        <v>10436</v>
      </c>
      <c r="N93" s="138">
        <f t="shared" si="37"/>
        <v>11600</v>
      </c>
      <c r="O93" s="29">
        <f t="shared" si="37"/>
        <v>15000</v>
      </c>
      <c r="P93" s="29">
        <f t="shared" si="37"/>
        <v>11971</v>
      </c>
      <c r="Q93" s="29">
        <f t="shared" si="37"/>
        <v>8900</v>
      </c>
      <c r="R93" s="29">
        <f t="shared" si="37"/>
        <v>17500</v>
      </c>
      <c r="S93" s="30"/>
      <c r="T93" s="31"/>
      <c r="U93" s="31"/>
      <c r="V93" s="31"/>
      <c r="W93" s="31"/>
      <c r="X93" s="31"/>
      <c r="Y93" s="31"/>
      <c r="Z93" s="31"/>
      <c r="AA93" s="31"/>
      <c r="AB93" s="31"/>
      <c r="AC93" s="31"/>
      <c r="AD93" s="31"/>
      <c r="AE93" s="31"/>
      <c r="AF93" s="31"/>
    </row>
    <row r="94" spans="1:32" ht="22.5" x14ac:dyDescent="0.25">
      <c r="A94" s="36">
        <v>3</v>
      </c>
      <c r="B94" s="37">
        <v>1</v>
      </c>
      <c r="C94" s="37"/>
      <c r="D94" s="37"/>
      <c r="E94" s="38" t="s">
        <v>62</v>
      </c>
      <c r="F94" s="39">
        <f>F95</f>
        <v>8600</v>
      </c>
      <c r="G94" s="39">
        <f t="shared" ref="G94:R94" si="38">G95</f>
        <v>3629</v>
      </c>
      <c r="H94" s="39">
        <f t="shared" si="38"/>
        <v>0</v>
      </c>
      <c r="I94" s="39">
        <f t="shared" si="38"/>
        <v>0</v>
      </c>
      <c r="J94" s="39">
        <f t="shared" si="38"/>
        <v>0</v>
      </c>
      <c r="K94" s="39">
        <f t="shared" si="38"/>
        <v>0</v>
      </c>
      <c r="L94" s="39">
        <f t="shared" si="38"/>
        <v>0</v>
      </c>
      <c r="M94" s="39">
        <f t="shared" si="38"/>
        <v>0</v>
      </c>
      <c r="N94" s="139">
        <f t="shared" si="38"/>
        <v>1000</v>
      </c>
      <c r="O94" s="39">
        <f t="shared" si="38"/>
        <v>2000</v>
      </c>
      <c r="P94" s="39">
        <f t="shared" si="38"/>
        <v>1971</v>
      </c>
      <c r="Q94" s="39">
        <f t="shared" si="38"/>
        <v>0</v>
      </c>
      <c r="R94" s="39">
        <f t="shared" si="38"/>
        <v>0</v>
      </c>
      <c r="S94" s="30"/>
      <c r="T94" s="31"/>
      <c r="U94" s="31"/>
      <c r="V94" s="31"/>
      <c r="W94" s="31"/>
      <c r="X94" s="31"/>
      <c r="Y94" s="31"/>
      <c r="Z94" s="31"/>
      <c r="AA94" s="31"/>
      <c r="AB94" s="31"/>
      <c r="AC94" s="31"/>
      <c r="AD94" s="31"/>
      <c r="AE94" s="31"/>
      <c r="AF94" s="31"/>
    </row>
    <row r="95" spans="1:32" ht="22.5" x14ac:dyDescent="0.25">
      <c r="A95" s="36">
        <v>3</v>
      </c>
      <c r="B95" s="37">
        <v>1</v>
      </c>
      <c r="C95" s="47">
        <v>1</v>
      </c>
      <c r="D95" s="47"/>
      <c r="E95" s="48" t="s">
        <v>62</v>
      </c>
      <c r="F95" s="42">
        <f>SUM(F96:F98)</f>
        <v>8600</v>
      </c>
      <c r="G95" s="42">
        <f>SUM(G96:G98)</f>
        <v>3629</v>
      </c>
      <c r="H95" s="42">
        <f t="shared" ref="H95:R95" si="39">SUM(H96:H98)</f>
        <v>0</v>
      </c>
      <c r="I95" s="42">
        <f t="shared" si="39"/>
        <v>0</v>
      </c>
      <c r="J95" s="42">
        <f t="shared" si="39"/>
        <v>0</v>
      </c>
      <c r="K95" s="42">
        <f t="shared" si="39"/>
        <v>0</v>
      </c>
      <c r="L95" s="42">
        <f t="shared" si="39"/>
        <v>0</v>
      </c>
      <c r="M95" s="42">
        <f t="shared" si="39"/>
        <v>0</v>
      </c>
      <c r="N95" s="42">
        <f t="shared" si="39"/>
        <v>1000</v>
      </c>
      <c r="O95" s="42">
        <f t="shared" si="39"/>
        <v>2000</v>
      </c>
      <c r="P95" s="42">
        <f t="shared" si="39"/>
        <v>1971</v>
      </c>
      <c r="Q95" s="42">
        <f t="shared" si="39"/>
        <v>0</v>
      </c>
      <c r="R95" s="42">
        <f t="shared" si="39"/>
        <v>0</v>
      </c>
      <c r="S95" s="30"/>
      <c r="T95" s="31"/>
      <c r="U95" s="31"/>
      <c r="V95" s="31"/>
      <c r="W95" s="31"/>
      <c r="X95" s="31"/>
      <c r="Y95" s="31"/>
      <c r="Z95" s="31"/>
      <c r="AA95" s="31"/>
      <c r="AB95" s="31"/>
      <c r="AC95" s="31"/>
      <c r="AD95" s="31"/>
      <c r="AE95" s="31"/>
      <c r="AF95" s="31"/>
    </row>
    <row r="96" spans="1:32" ht="33.75" x14ac:dyDescent="0.25">
      <c r="A96" s="36">
        <v>3</v>
      </c>
      <c r="B96" s="37">
        <v>1</v>
      </c>
      <c r="C96" s="47">
        <v>1</v>
      </c>
      <c r="D96" s="35">
        <v>2</v>
      </c>
      <c r="E96" s="51" t="s">
        <v>63</v>
      </c>
      <c r="F96" s="52">
        <f>SUM(G96:R96)</f>
        <v>5000</v>
      </c>
      <c r="G96" s="140">
        <v>29</v>
      </c>
      <c r="H96" s="140"/>
      <c r="I96" s="140"/>
      <c r="J96" s="140"/>
      <c r="K96" s="140"/>
      <c r="L96" s="140"/>
      <c r="M96" s="140"/>
      <c r="N96" s="141">
        <v>1000</v>
      </c>
      <c r="O96" s="140">
        <v>2000</v>
      </c>
      <c r="P96" s="140">
        <v>1971</v>
      </c>
      <c r="Q96" s="140"/>
      <c r="R96" s="140"/>
      <c r="S96" s="30"/>
      <c r="T96" s="31"/>
      <c r="U96" s="31"/>
      <c r="V96" s="31"/>
      <c r="W96" s="31"/>
      <c r="X96" s="31"/>
      <c r="Y96" s="31"/>
      <c r="Z96" s="31"/>
      <c r="AA96" s="31"/>
      <c r="AB96" s="31"/>
      <c r="AC96" s="31"/>
      <c r="AD96" s="31"/>
      <c r="AE96" s="31"/>
      <c r="AF96" s="31"/>
    </row>
    <row r="97" spans="1:32" x14ac:dyDescent="0.25">
      <c r="A97" s="36">
        <v>3</v>
      </c>
      <c r="B97" s="37">
        <v>1</v>
      </c>
      <c r="C97" s="47">
        <v>1</v>
      </c>
      <c r="D97" s="35">
        <v>3</v>
      </c>
      <c r="E97" s="51" t="s">
        <v>108</v>
      </c>
      <c r="F97" s="52">
        <f>SUM(G97:R97)</f>
        <v>3600</v>
      </c>
      <c r="G97" s="140">
        <v>3600</v>
      </c>
      <c r="H97" s="140">
        <v>0</v>
      </c>
      <c r="I97" s="140">
        <v>0</v>
      </c>
      <c r="J97" s="140">
        <v>0</v>
      </c>
      <c r="K97" s="140">
        <v>0</v>
      </c>
      <c r="L97" s="140">
        <v>0</v>
      </c>
      <c r="M97" s="140">
        <v>0</v>
      </c>
      <c r="N97" s="140">
        <v>0</v>
      </c>
      <c r="O97" s="140">
        <v>0</v>
      </c>
      <c r="P97" s="140">
        <v>0</v>
      </c>
      <c r="Q97" s="140">
        <v>0</v>
      </c>
      <c r="R97" s="140">
        <v>0</v>
      </c>
      <c r="S97" s="30"/>
      <c r="T97" s="31"/>
      <c r="U97" s="31"/>
      <c r="V97" s="31"/>
      <c r="W97" s="31"/>
      <c r="X97" s="31"/>
      <c r="Y97" s="31"/>
      <c r="Z97" s="31"/>
      <c r="AA97" s="31"/>
      <c r="AB97" s="31"/>
      <c r="AC97" s="31"/>
      <c r="AD97" s="31"/>
      <c r="AE97" s="31"/>
      <c r="AF97" s="31"/>
    </row>
    <row r="98" spans="1:32" ht="22.5" x14ac:dyDescent="0.25">
      <c r="A98" s="36">
        <v>3</v>
      </c>
      <c r="B98" s="37">
        <v>1</v>
      </c>
      <c r="C98" s="47">
        <v>1</v>
      </c>
      <c r="D98" s="35">
        <v>7</v>
      </c>
      <c r="E98" s="51" t="s">
        <v>109</v>
      </c>
      <c r="F98" s="52">
        <f>SUM(G98:R98)</f>
        <v>0</v>
      </c>
      <c r="G98" s="52"/>
      <c r="H98" s="52"/>
      <c r="I98" s="52"/>
      <c r="J98" s="52"/>
      <c r="K98" s="52"/>
      <c r="L98" s="52"/>
      <c r="M98" s="52"/>
      <c r="N98" s="143"/>
      <c r="O98" s="52"/>
      <c r="P98" s="52"/>
      <c r="Q98" s="52"/>
      <c r="R98" s="52"/>
      <c r="S98" s="30"/>
      <c r="T98" s="31"/>
      <c r="U98" s="31"/>
      <c r="V98" s="31"/>
      <c r="W98" s="31"/>
      <c r="X98" s="31"/>
      <c r="Y98" s="31"/>
      <c r="Z98" s="31"/>
      <c r="AA98" s="31"/>
      <c r="AB98" s="31"/>
      <c r="AC98" s="31"/>
      <c r="AD98" s="31"/>
      <c r="AE98" s="31"/>
      <c r="AF98" s="31"/>
    </row>
    <row r="99" spans="1:32" x14ac:dyDescent="0.25">
      <c r="A99" s="36">
        <v>3</v>
      </c>
      <c r="B99" s="37">
        <v>3</v>
      </c>
      <c r="C99" s="37"/>
      <c r="D99" s="37"/>
      <c r="E99" s="38" t="s">
        <v>110</v>
      </c>
      <c r="F99" s="39">
        <f t="shared" ref="F99:R99" si="40">F100+F102</f>
        <v>108000</v>
      </c>
      <c r="G99" s="39">
        <f t="shared" si="40"/>
        <v>3337.2</v>
      </c>
      <c r="H99" s="39">
        <f t="shared" si="40"/>
        <v>8226.7999999999993</v>
      </c>
      <c r="I99" s="39">
        <f t="shared" si="40"/>
        <v>10000</v>
      </c>
      <c r="J99" s="39">
        <f t="shared" si="40"/>
        <v>8000</v>
      </c>
      <c r="K99" s="39">
        <f t="shared" si="40"/>
        <v>8000</v>
      </c>
      <c r="L99" s="39">
        <f t="shared" si="40"/>
        <v>0</v>
      </c>
      <c r="M99" s="39">
        <f t="shared" si="40"/>
        <v>10436</v>
      </c>
      <c r="N99" s="139">
        <f t="shared" si="40"/>
        <v>10600</v>
      </c>
      <c r="O99" s="39">
        <f t="shared" si="40"/>
        <v>13000</v>
      </c>
      <c r="P99" s="39">
        <f t="shared" si="40"/>
        <v>10000</v>
      </c>
      <c r="Q99" s="39">
        <f t="shared" si="40"/>
        <v>8900</v>
      </c>
      <c r="R99" s="39">
        <f t="shared" si="40"/>
        <v>17500</v>
      </c>
      <c r="S99" s="30"/>
      <c r="T99" s="31"/>
      <c r="U99" s="31"/>
      <c r="V99" s="31"/>
      <c r="W99" s="31"/>
      <c r="X99" s="31"/>
      <c r="Y99" s="31"/>
      <c r="Z99" s="31"/>
      <c r="AA99" s="31"/>
      <c r="AB99" s="31"/>
      <c r="AC99" s="31"/>
      <c r="AD99" s="31"/>
      <c r="AE99" s="31"/>
      <c r="AF99" s="31"/>
    </row>
    <row r="100" spans="1:32" x14ac:dyDescent="0.25">
      <c r="A100" s="36">
        <v>3</v>
      </c>
      <c r="B100" s="37">
        <v>3</v>
      </c>
      <c r="C100" s="47">
        <v>1</v>
      </c>
      <c r="D100" s="47"/>
      <c r="E100" s="48" t="s">
        <v>111</v>
      </c>
      <c r="F100" s="42">
        <f>F101</f>
        <v>98000</v>
      </c>
      <c r="G100" s="42">
        <f>G101</f>
        <v>1773.2</v>
      </c>
      <c r="H100" s="42">
        <f t="shared" ref="H100:R100" si="41">H101</f>
        <v>8226.7999999999993</v>
      </c>
      <c r="I100" s="42">
        <f t="shared" si="41"/>
        <v>10000</v>
      </c>
      <c r="J100" s="42">
        <f t="shared" si="41"/>
        <v>8000</v>
      </c>
      <c r="K100" s="42">
        <f t="shared" si="41"/>
        <v>8000</v>
      </c>
      <c r="L100" s="42">
        <f t="shared" si="41"/>
        <v>0</v>
      </c>
      <c r="M100" s="42">
        <f t="shared" si="41"/>
        <v>10000</v>
      </c>
      <c r="N100" s="42">
        <f t="shared" si="41"/>
        <v>10000</v>
      </c>
      <c r="O100" s="42">
        <f t="shared" si="41"/>
        <v>10000</v>
      </c>
      <c r="P100" s="42">
        <f t="shared" si="41"/>
        <v>8000</v>
      </c>
      <c r="Q100" s="42">
        <f t="shared" si="41"/>
        <v>8000</v>
      </c>
      <c r="R100" s="42">
        <f t="shared" si="41"/>
        <v>16000</v>
      </c>
      <c r="S100" s="30"/>
      <c r="T100" s="31"/>
      <c r="U100" s="31"/>
      <c r="V100" s="31"/>
      <c r="W100" s="31"/>
      <c r="X100" s="31"/>
      <c r="Y100" s="31"/>
      <c r="Z100" s="31"/>
      <c r="AA100" s="31"/>
      <c r="AB100" s="31"/>
      <c r="AC100" s="31"/>
      <c r="AD100" s="31"/>
      <c r="AE100" s="31"/>
      <c r="AF100" s="31"/>
    </row>
    <row r="101" spans="1:32" x14ac:dyDescent="0.25">
      <c r="A101" s="36">
        <v>3</v>
      </c>
      <c r="B101" s="37">
        <v>3</v>
      </c>
      <c r="C101" s="47">
        <v>1</v>
      </c>
      <c r="D101" s="35">
        <v>1</v>
      </c>
      <c r="E101" s="51" t="s">
        <v>112</v>
      </c>
      <c r="F101" s="52">
        <f>SUM(G101:R101)</f>
        <v>98000</v>
      </c>
      <c r="G101" s="145">
        <v>1773.2</v>
      </c>
      <c r="H101" s="145">
        <v>8226.7999999999993</v>
      </c>
      <c r="I101" s="145">
        <v>10000</v>
      </c>
      <c r="J101" s="145">
        <v>8000</v>
      </c>
      <c r="K101" s="145">
        <v>8000</v>
      </c>
      <c r="L101" s="145">
        <v>0</v>
      </c>
      <c r="M101" s="145">
        <v>10000</v>
      </c>
      <c r="N101" s="146">
        <v>10000</v>
      </c>
      <c r="O101" s="145">
        <v>10000</v>
      </c>
      <c r="P101" s="145">
        <v>8000</v>
      </c>
      <c r="Q101" s="145">
        <v>8000</v>
      </c>
      <c r="R101" s="145">
        <v>16000</v>
      </c>
      <c r="S101" s="30"/>
      <c r="T101" s="31"/>
      <c r="U101" s="31"/>
      <c r="V101" s="31"/>
      <c r="W101" s="31"/>
      <c r="X101" s="31"/>
      <c r="Y101" s="31"/>
      <c r="Z101" s="31"/>
      <c r="AA101" s="31"/>
      <c r="AB101" s="31"/>
      <c r="AC101" s="31"/>
      <c r="AD101" s="31"/>
      <c r="AE101" s="31"/>
      <c r="AF101" s="31"/>
    </row>
    <row r="102" spans="1:32" x14ac:dyDescent="0.25">
      <c r="A102" s="36">
        <v>3</v>
      </c>
      <c r="B102" s="37">
        <v>3</v>
      </c>
      <c r="C102" s="47">
        <v>2</v>
      </c>
      <c r="D102" s="42"/>
      <c r="E102" s="126" t="s">
        <v>113</v>
      </c>
      <c r="F102" s="42">
        <f>SUM(F103)</f>
        <v>10000</v>
      </c>
      <c r="G102" s="42">
        <f>SUM(G103)</f>
        <v>1564</v>
      </c>
      <c r="H102" s="42">
        <f t="shared" ref="H102:R102" si="42">SUM(H103)</f>
        <v>0</v>
      </c>
      <c r="I102" s="42">
        <f t="shared" si="42"/>
        <v>0</v>
      </c>
      <c r="J102" s="42">
        <f t="shared" si="42"/>
        <v>0</v>
      </c>
      <c r="K102" s="42">
        <f t="shared" si="42"/>
        <v>0</v>
      </c>
      <c r="L102" s="42">
        <f t="shared" si="42"/>
        <v>0</v>
      </c>
      <c r="M102" s="42">
        <f t="shared" si="42"/>
        <v>436</v>
      </c>
      <c r="N102" s="42">
        <f t="shared" si="42"/>
        <v>600</v>
      </c>
      <c r="O102" s="42">
        <f t="shared" si="42"/>
        <v>3000</v>
      </c>
      <c r="P102" s="42">
        <f t="shared" si="42"/>
        <v>2000</v>
      </c>
      <c r="Q102" s="42">
        <f t="shared" si="42"/>
        <v>900</v>
      </c>
      <c r="R102" s="42">
        <f t="shared" si="42"/>
        <v>1500</v>
      </c>
      <c r="S102" s="30"/>
      <c r="T102" s="31"/>
      <c r="U102" s="31"/>
      <c r="V102" s="31"/>
      <c r="W102" s="31"/>
      <c r="X102" s="31"/>
      <c r="Y102" s="31"/>
      <c r="Z102" s="31"/>
      <c r="AA102" s="31"/>
      <c r="AB102" s="31"/>
      <c r="AC102" s="31"/>
      <c r="AD102" s="31"/>
      <c r="AE102" s="31"/>
      <c r="AF102" s="31"/>
    </row>
    <row r="103" spans="1:32" x14ac:dyDescent="0.25">
      <c r="A103" s="36">
        <v>3</v>
      </c>
      <c r="B103" s="37">
        <v>3</v>
      </c>
      <c r="C103" s="47">
        <v>2</v>
      </c>
      <c r="D103" s="35">
        <v>2</v>
      </c>
      <c r="E103" s="51" t="s">
        <v>114</v>
      </c>
      <c r="F103" s="52">
        <f>SUM(G103:R103)</f>
        <v>10000</v>
      </c>
      <c r="G103" s="140">
        <v>1564</v>
      </c>
      <c r="H103" s="140">
        <v>0</v>
      </c>
      <c r="I103" s="140">
        <v>0</v>
      </c>
      <c r="J103" s="140">
        <v>0</v>
      </c>
      <c r="K103" s="140">
        <v>0</v>
      </c>
      <c r="L103" s="140">
        <v>0</v>
      </c>
      <c r="M103" s="141">
        <v>436</v>
      </c>
      <c r="N103" s="141">
        <v>600</v>
      </c>
      <c r="O103" s="140">
        <v>3000</v>
      </c>
      <c r="P103" s="140">
        <v>2000</v>
      </c>
      <c r="Q103" s="140">
        <v>900</v>
      </c>
      <c r="R103" s="140">
        <v>1500</v>
      </c>
      <c r="S103" s="30"/>
      <c r="T103" s="31"/>
      <c r="U103" s="31"/>
      <c r="V103" s="31"/>
      <c r="W103" s="31"/>
      <c r="X103" s="31"/>
      <c r="Y103" s="31"/>
      <c r="Z103" s="31"/>
      <c r="AA103" s="31"/>
      <c r="AB103" s="31"/>
      <c r="AC103" s="31"/>
      <c r="AD103" s="31"/>
      <c r="AE103" s="31"/>
      <c r="AF103" s="31"/>
    </row>
    <row r="105" spans="1:32" x14ac:dyDescent="0.25">
      <c r="L105" s="127"/>
    </row>
    <row r="106" spans="1:32" s="71" customFormat="1" x14ac:dyDescent="0.25">
      <c r="A106" s="65"/>
      <c r="B106" s="65"/>
      <c r="C106" s="65"/>
      <c r="D106" s="65"/>
      <c r="E106" s="66"/>
      <c r="F106" s="67"/>
      <c r="G106" s="76"/>
      <c r="H106" s="67"/>
      <c r="I106" s="67"/>
      <c r="J106" s="67"/>
      <c r="K106" s="67"/>
      <c r="L106" s="67"/>
      <c r="M106" s="67"/>
      <c r="N106" s="129"/>
      <c r="O106" s="67"/>
      <c r="P106" s="67"/>
      <c r="Q106" s="67"/>
      <c r="R106" s="67"/>
      <c r="S106" s="67"/>
    </row>
    <row r="107" spans="1:32" s="71" customFormat="1" x14ac:dyDescent="0.25">
      <c r="A107" s="65"/>
      <c r="B107" s="65"/>
      <c r="C107" s="65"/>
      <c r="D107" s="65"/>
      <c r="E107" s="66"/>
      <c r="F107" s="72"/>
      <c r="G107" s="72"/>
      <c r="H107" s="72"/>
      <c r="I107" s="72"/>
      <c r="J107" s="72"/>
      <c r="K107" s="72"/>
      <c r="L107" s="72"/>
      <c r="M107" s="72"/>
      <c r="N107" s="130"/>
      <c r="O107" s="72"/>
      <c r="P107" s="72"/>
      <c r="Q107" s="72"/>
      <c r="R107" s="72"/>
      <c r="S107" s="72"/>
    </row>
    <row r="108" spans="1:32" s="71" customFormat="1" x14ac:dyDescent="0.25">
      <c r="A108" s="65"/>
      <c r="B108" s="65"/>
      <c r="C108" s="65"/>
      <c r="D108" s="65"/>
      <c r="E108" s="75"/>
      <c r="F108" s="67"/>
      <c r="G108" s="67"/>
      <c r="H108" s="67"/>
      <c r="I108" s="67"/>
      <c r="J108" s="67"/>
      <c r="K108" s="67"/>
      <c r="L108" s="67"/>
      <c r="M108" s="67"/>
      <c r="N108" s="129"/>
      <c r="O108" s="67"/>
      <c r="P108" s="67"/>
      <c r="Q108" s="67"/>
      <c r="R108" s="67"/>
      <c r="S108" s="67"/>
    </row>
    <row r="109" spans="1:32" s="71" customFormat="1" x14ac:dyDescent="0.25">
      <c r="A109" s="65"/>
      <c r="B109" s="65"/>
      <c r="C109" s="65"/>
      <c r="D109" s="65"/>
      <c r="E109" s="75"/>
      <c r="F109" s="67"/>
      <c r="G109" s="67"/>
      <c r="H109" s="67"/>
      <c r="I109" s="67"/>
      <c r="J109" s="67"/>
      <c r="K109" s="67"/>
      <c r="L109" s="67"/>
      <c r="M109" s="67"/>
      <c r="N109" s="129"/>
      <c r="O109" s="67"/>
      <c r="P109" s="67"/>
      <c r="Q109" s="67"/>
      <c r="R109" s="67"/>
    </row>
    <row r="110" spans="1:32" s="71" customFormat="1" x14ac:dyDescent="0.25">
      <c r="A110" s="65"/>
      <c r="B110" s="65"/>
      <c r="C110" s="65"/>
      <c r="D110" s="65"/>
      <c r="E110" s="66"/>
      <c r="F110" s="67"/>
      <c r="G110" s="76"/>
      <c r="H110" s="67"/>
      <c r="I110" s="67"/>
      <c r="J110" s="67"/>
      <c r="K110" s="67"/>
      <c r="L110" s="67"/>
      <c r="M110" s="67"/>
      <c r="N110" s="129"/>
      <c r="O110" s="67"/>
      <c r="P110" s="67"/>
      <c r="Q110" s="67"/>
      <c r="R110" s="67"/>
      <c r="S110" s="76"/>
    </row>
    <row r="111" spans="1:32" s="71" customFormat="1" x14ac:dyDescent="0.25">
      <c r="A111" s="65"/>
      <c r="B111" s="65"/>
      <c r="C111" s="65"/>
      <c r="D111" s="65"/>
      <c r="E111" s="66"/>
      <c r="F111" s="72"/>
      <c r="G111" s="79"/>
      <c r="H111" s="79"/>
      <c r="I111" s="79"/>
      <c r="J111" s="79"/>
      <c r="K111" s="79"/>
      <c r="L111" s="79"/>
      <c r="M111" s="79"/>
      <c r="N111" s="131"/>
      <c r="O111" s="79"/>
      <c r="P111" s="79"/>
      <c r="Q111" s="79"/>
      <c r="R111" s="79"/>
      <c r="S111" s="79"/>
    </row>
    <row r="112" spans="1:32" s="71" customFormat="1" x14ac:dyDescent="0.25">
      <c r="A112" s="65"/>
      <c r="B112" s="65"/>
      <c r="C112" s="65"/>
      <c r="D112" s="65"/>
      <c r="E112" s="75"/>
      <c r="F112" s="67"/>
      <c r="G112" s="67"/>
      <c r="H112" s="67"/>
      <c r="I112" s="67"/>
      <c r="J112" s="67"/>
      <c r="K112" s="67"/>
      <c r="L112" s="67"/>
      <c r="M112" s="67"/>
      <c r="N112" s="129"/>
      <c r="O112" s="67"/>
      <c r="P112" s="67"/>
      <c r="Q112" s="67"/>
      <c r="R112" s="67"/>
      <c r="S112" s="76"/>
    </row>
    <row r="113" spans="1:18" s="71" customFormat="1" x14ac:dyDescent="0.25">
      <c r="A113" s="65"/>
      <c r="B113" s="65"/>
      <c r="C113" s="65"/>
      <c r="D113" s="65"/>
      <c r="E113" s="75"/>
      <c r="F113" s="67"/>
      <c r="G113" s="76"/>
      <c r="H113" s="67"/>
      <c r="I113" s="67"/>
      <c r="J113" s="67"/>
      <c r="K113" s="67"/>
      <c r="L113" s="67"/>
      <c r="M113" s="67"/>
      <c r="N113" s="129"/>
      <c r="O113" s="67"/>
      <c r="P113" s="67"/>
      <c r="Q113" s="67"/>
      <c r="R113" s="67"/>
    </row>
    <row r="114" spans="1:18" x14ac:dyDescent="0.25">
      <c r="L114" s="127"/>
    </row>
    <row r="115" spans="1:18" ht="12.75" customHeight="1" x14ac:dyDescent="0.25">
      <c r="H115" s="30"/>
      <c r="I115" s="30"/>
      <c r="J115" s="30"/>
      <c r="K115" s="30"/>
      <c r="L115" s="30"/>
      <c r="M115" s="30"/>
      <c r="N115" s="132"/>
      <c r="O115" s="30"/>
      <c r="P115" s="30"/>
      <c r="Q115" s="30"/>
      <c r="R115" s="30"/>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116</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ht="15.75" x14ac:dyDescent="0.25">
      <c r="A8" s="22"/>
      <c r="B8" s="22"/>
      <c r="C8" s="227" t="s">
        <v>6</v>
      </c>
      <c r="D8" s="227"/>
      <c r="E8" s="227"/>
      <c r="F8" s="224"/>
      <c r="G8" s="225"/>
      <c r="H8" s="225"/>
      <c r="I8" s="225"/>
      <c r="J8" s="225"/>
      <c r="K8" s="225"/>
      <c r="L8" s="225"/>
      <c r="M8" s="225"/>
      <c r="N8" s="225"/>
      <c r="O8" s="225"/>
      <c r="P8" s="225"/>
      <c r="Q8" s="225"/>
      <c r="R8" s="225"/>
      <c r="S8" s="151"/>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381927</v>
      </c>
      <c r="G10" s="152">
        <f>G11+G25+G54</f>
        <v>14860</v>
      </c>
      <c r="H10" s="152">
        <f t="shared" si="0"/>
        <v>53257</v>
      </c>
      <c r="I10" s="152">
        <f t="shared" si="0"/>
        <v>27293</v>
      </c>
      <c r="J10" s="152">
        <f t="shared" si="0"/>
        <v>36179</v>
      </c>
      <c r="K10" s="152">
        <f t="shared" si="0"/>
        <v>26853</v>
      </c>
      <c r="L10" s="152">
        <f t="shared" si="0"/>
        <v>26749</v>
      </c>
      <c r="M10" s="152">
        <f t="shared" si="0"/>
        <v>32530</v>
      </c>
      <c r="N10" s="153">
        <f t="shared" si="0"/>
        <v>50584</v>
      </c>
      <c r="O10" s="152">
        <f t="shared" si="0"/>
        <v>38068</v>
      </c>
      <c r="P10" s="152">
        <f t="shared" si="0"/>
        <v>22516</v>
      </c>
      <c r="Q10" s="152">
        <f t="shared" si="0"/>
        <v>31553</v>
      </c>
      <c r="R10" s="152">
        <f t="shared" si="0"/>
        <v>21485</v>
      </c>
      <c r="S10" s="30" t="b">
        <f>SUM(Щучинск:Успеноюрьевский!F10)=F10</f>
        <v>1</v>
      </c>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372022</v>
      </c>
      <c r="G11" s="152">
        <f>G12+G15+G23</f>
        <v>14556</v>
      </c>
      <c r="H11" s="152">
        <f t="shared" ref="H11:R11" si="1">H12+H15+H23</f>
        <v>52953</v>
      </c>
      <c r="I11" s="152">
        <f t="shared" si="1"/>
        <v>26924</v>
      </c>
      <c r="J11" s="152">
        <f t="shared" si="1"/>
        <v>35608</v>
      </c>
      <c r="K11" s="152">
        <f t="shared" si="1"/>
        <v>25590</v>
      </c>
      <c r="L11" s="152">
        <f t="shared" si="1"/>
        <v>25092</v>
      </c>
      <c r="M11" s="152">
        <f t="shared" si="1"/>
        <v>30557</v>
      </c>
      <c r="N11" s="152">
        <f t="shared" si="1"/>
        <v>49394</v>
      </c>
      <c r="O11" s="152">
        <f t="shared" si="1"/>
        <v>37231</v>
      </c>
      <c r="P11" s="152">
        <f t="shared" si="1"/>
        <v>21973</v>
      </c>
      <c r="Q11" s="152">
        <f t="shared" si="1"/>
        <v>31043</v>
      </c>
      <c r="R11" s="152">
        <f t="shared" si="1"/>
        <v>21101</v>
      </c>
      <c r="S11" s="30" t="b">
        <f>SUM(Щучинск:Успеноюрьевский!F11)=F11</f>
        <v>1</v>
      </c>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184843</v>
      </c>
      <c r="G12" s="154">
        <f t="shared" ref="G12:R12" si="2">G13</f>
        <v>5743</v>
      </c>
      <c r="H12" s="154">
        <f>H13</f>
        <v>36864</v>
      </c>
      <c r="I12" s="154">
        <f t="shared" si="2"/>
        <v>15059</v>
      </c>
      <c r="J12" s="154">
        <f t="shared" si="2"/>
        <v>15978</v>
      </c>
      <c r="K12" s="154">
        <f t="shared" si="2"/>
        <v>10229</v>
      </c>
      <c r="L12" s="154">
        <f t="shared" si="2"/>
        <v>12076</v>
      </c>
      <c r="M12" s="154">
        <f t="shared" si="2"/>
        <v>15862</v>
      </c>
      <c r="N12" s="155">
        <f t="shared" si="2"/>
        <v>26197</v>
      </c>
      <c r="O12" s="154">
        <f t="shared" si="2"/>
        <v>18035</v>
      </c>
      <c r="P12" s="154">
        <f t="shared" si="2"/>
        <v>6065</v>
      </c>
      <c r="Q12" s="154">
        <f t="shared" si="2"/>
        <v>10397</v>
      </c>
      <c r="R12" s="154">
        <f t="shared" si="2"/>
        <v>12338</v>
      </c>
      <c r="S12" s="30" t="b">
        <f>SUM(Щучинск:Успеноюрьевский!F12)=F12</f>
        <v>1</v>
      </c>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184843</v>
      </c>
      <c r="G13" s="43">
        <f t="shared" si="3"/>
        <v>5743</v>
      </c>
      <c r="H13" s="43">
        <f>SUM(H14)</f>
        <v>36864</v>
      </c>
      <c r="I13" s="43">
        <f t="shared" si="3"/>
        <v>15059</v>
      </c>
      <c r="J13" s="43">
        <f t="shared" si="3"/>
        <v>15978</v>
      </c>
      <c r="K13" s="43">
        <f t="shared" si="3"/>
        <v>10229</v>
      </c>
      <c r="L13" s="43">
        <f t="shared" si="3"/>
        <v>12076</v>
      </c>
      <c r="M13" s="43">
        <f t="shared" si="3"/>
        <v>15862</v>
      </c>
      <c r="N13" s="43">
        <f t="shared" si="3"/>
        <v>26197</v>
      </c>
      <c r="O13" s="43">
        <f t="shared" si="3"/>
        <v>18035</v>
      </c>
      <c r="P13" s="43">
        <f t="shared" si="3"/>
        <v>6065</v>
      </c>
      <c r="Q13" s="43">
        <f t="shared" si="3"/>
        <v>10397</v>
      </c>
      <c r="R13" s="43">
        <f t="shared" si="3"/>
        <v>12338</v>
      </c>
      <c r="S13" s="30" t="b">
        <f>SUM(Щучинск:Успеноюрьевский!F13)=F13</f>
        <v>1</v>
      </c>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184843</v>
      </c>
      <c r="G14" s="156">
        <f>SUM(Щучинск:Успеноюрьевский!G14)</f>
        <v>5743</v>
      </c>
      <c r="H14" s="156">
        <f>SUM(Щучинск:Успеноюрьевский!H14)</f>
        <v>36864</v>
      </c>
      <c r="I14" s="156">
        <f>SUM(Щучинск:Успеноюрьевский!I14)</f>
        <v>15059</v>
      </c>
      <c r="J14" s="156">
        <f>SUM(Щучинск:Успеноюрьевский!J14)</f>
        <v>15978</v>
      </c>
      <c r="K14" s="156">
        <f>SUM(Щучинск:Успеноюрьевский!K14)</f>
        <v>10229</v>
      </c>
      <c r="L14" s="156">
        <f>SUM(Щучинск:Успеноюрьевский!L14)</f>
        <v>12076</v>
      </c>
      <c r="M14" s="156">
        <f>SUM(Щучинск:Успеноюрьевский!M14)</f>
        <v>15862</v>
      </c>
      <c r="N14" s="156">
        <f>SUM(Щучинск:Успеноюрьевский!N14)</f>
        <v>26197</v>
      </c>
      <c r="O14" s="156">
        <f>SUM(Щучинск:Успеноюрьевский!O14)</f>
        <v>18035</v>
      </c>
      <c r="P14" s="156">
        <f>SUM(Щучинск:Успеноюрьевский!P14)</f>
        <v>6065</v>
      </c>
      <c r="Q14" s="156">
        <f>SUM(Щучинск:Успеноюрьевский!Q14)</f>
        <v>10397</v>
      </c>
      <c r="R14" s="156">
        <f>SUM(Щучинск:Успеноюрьевский!R14)</f>
        <v>12338</v>
      </c>
      <c r="S14" s="30" t="b">
        <f>SUM(Щучинск:Успеноюрьевский!F14)=F14</f>
        <v>1</v>
      </c>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179991</v>
      </c>
      <c r="G15" s="154">
        <f>G16+G18+G20</f>
        <v>8328</v>
      </c>
      <c r="H15" s="154">
        <f t="shared" ref="H15:R15" si="4">H16+H18+H20</f>
        <v>15438</v>
      </c>
      <c r="I15" s="154">
        <f t="shared" si="4"/>
        <v>11762</v>
      </c>
      <c r="J15" s="154">
        <f t="shared" si="4"/>
        <v>19556</v>
      </c>
      <c r="K15" s="154">
        <f t="shared" si="4"/>
        <v>14526</v>
      </c>
      <c r="L15" s="154">
        <f t="shared" si="4"/>
        <v>11586</v>
      </c>
      <c r="M15" s="154">
        <f t="shared" si="4"/>
        <v>14431</v>
      </c>
      <c r="N15" s="154">
        <f t="shared" si="4"/>
        <v>21979</v>
      </c>
      <c r="O15" s="154">
        <f t="shared" si="4"/>
        <v>18829</v>
      </c>
      <c r="P15" s="154">
        <f t="shared" si="4"/>
        <v>15098</v>
      </c>
      <c r="Q15" s="154">
        <f t="shared" si="4"/>
        <v>19854</v>
      </c>
      <c r="R15" s="154">
        <f t="shared" si="4"/>
        <v>8604</v>
      </c>
      <c r="S15" s="30" t="b">
        <f>SUM(Щучинск:Успеноюрьевский!F15)=F15</f>
        <v>1</v>
      </c>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15469</v>
      </c>
      <c r="G16" s="43">
        <f t="shared" si="5"/>
        <v>729</v>
      </c>
      <c r="H16" s="43">
        <f t="shared" si="5"/>
        <v>682</v>
      </c>
      <c r="I16" s="43">
        <f t="shared" si="5"/>
        <v>1086</v>
      </c>
      <c r="J16" s="43">
        <f t="shared" si="5"/>
        <v>2634</v>
      </c>
      <c r="K16" s="43">
        <f t="shared" si="5"/>
        <v>902</v>
      </c>
      <c r="L16" s="43">
        <f t="shared" si="5"/>
        <v>846</v>
      </c>
      <c r="M16" s="43">
        <f t="shared" si="5"/>
        <v>1156</v>
      </c>
      <c r="N16" s="49">
        <f t="shared" si="5"/>
        <v>1540</v>
      </c>
      <c r="O16" s="43">
        <f t="shared" si="5"/>
        <v>2223</v>
      </c>
      <c r="P16" s="43">
        <f t="shared" si="5"/>
        <v>2173</v>
      </c>
      <c r="Q16" s="43">
        <f t="shared" si="5"/>
        <v>927</v>
      </c>
      <c r="R16" s="43">
        <f t="shared" si="5"/>
        <v>571</v>
      </c>
      <c r="S16" s="30" t="b">
        <f>SUM(Щучинск:Успеноюрьевский!F16)=F16</f>
        <v>1</v>
      </c>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15469</v>
      </c>
      <c r="G17" s="156">
        <f>SUM(Щучинск:Успеноюрьевский!G17)</f>
        <v>729</v>
      </c>
      <c r="H17" s="156">
        <f>SUM(Щучинск:Успеноюрьевский!H17)</f>
        <v>682</v>
      </c>
      <c r="I17" s="156">
        <f>SUM(Щучинск:Успеноюрьевский!I17)</f>
        <v>1086</v>
      </c>
      <c r="J17" s="156">
        <f>SUM(Щучинск:Успеноюрьевский!J17)</f>
        <v>2634</v>
      </c>
      <c r="K17" s="156">
        <f>SUM(Щучинск:Успеноюрьевский!K17)</f>
        <v>902</v>
      </c>
      <c r="L17" s="156">
        <f>SUM(Щучинск:Успеноюрьевский!L17)</f>
        <v>846</v>
      </c>
      <c r="M17" s="156">
        <f>SUM(Щучинск:Успеноюрьевский!M17)</f>
        <v>1156</v>
      </c>
      <c r="N17" s="156">
        <f>SUM(Щучинск:Успеноюрьевский!N17)</f>
        <v>1540</v>
      </c>
      <c r="O17" s="156">
        <f>SUM(Щучинск:Успеноюрьевский!O17)</f>
        <v>2223</v>
      </c>
      <c r="P17" s="156">
        <f>SUM(Щучинск:Успеноюрьевский!P17)</f>
        <v>2173</v>
      </c>
      <c r="Q17" s="156">
        <f>SUM(Щучинск:Успеноюрьевский!Q17)</f>
        <v>927</v>
      </c>
      <c r="R17" s="156">
        <f>SUM(Щучинск:Успеноюрьевский!R17)</f>
        <v>571</v>
      </c>
      <c r="S17" s="30" t="b">
        <f>SUM(Щучинск:Успеноюрьевский!F17)=F17</f>
        <v>1</v>
      </c>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80979</v>
      </c>
      <c r="G18" s="43">
        <f t="shared" si="6"/>
        <v>2167</v>
      </c>
      <c r="H18" s="43">
        <f t="shared" si="6"/>
        <v>10348</v>
      </c>
      <c r="I18" s="43">
        <f t="shared" si="6"/>
        <v>2683</v>
      </c>
      <c r="J18" s="43">
        <f t="shared" si="6"/>
        <v>9146</v>
      </c>
      <c r="K18" s="43">
        <f t="shared" si="6"/>
        <v>9337</v>
      </c>
      <c r="L18" s="43">
        <f t="shared" si="6"/>
        <v>2347</v>
      </c>
      <c r="M18" s="43">
        <f t="shared" si="6"/>
        <v>4533</v>
      </c>
      <c r="N18" s="43">
        <f t="shared" si="6"/>
        <v>6585</v>
      </c>
      <c r="O18" s="43">
        <f t="shared" si="6"/>
        <v>8814</v>
      </c>
      <c r="P18" s="43">
        <f t="shared" si="6"/>
        <v>8305</v>
      </c>
      <c r="Q18" s="43">
        <f>SUM(Q19:Q19)</f>
        <v>13377</v>
      </c>
      <c r="R18" s="43">
        <f t="shared" si="6"/>
        <v>3337</v>
      </c>
      <c r="S18" s="30" t="b">
        <f>SUM(Щучинск:Успеноюрьевский!F18)=F18</f>
        <v>1</v>
      </c>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80979</v>
      </c>
      <c r="G19" s="156">
        <f>SUM(Щучинск:Успеноюрьевский!G19)</f>
        <v>2167</v>
      </c>
      <c r="H19" s="156">
        <f>SUM(Щучинск:Успеноюрьевский!H19)</f>
        <v>10348</v>
      </c>
      <c r="I19" s="156">
        <f>SUM(Щучинск:Успеноюрьевский!I19)</f>
        <v>2683</v>
      </c>
      <c r="J19" s="156">
        <f>SUM(Щучинск:Успеноюрьевский!J19)</f>
        <v>9146</v>
      </c>
      <c r="K19" s="156">
        <f>SUM(Щучинск:Успеноюрьевский!K19)</f>
        <v>9337</v>
      </c>
      <c r="L19" s="156">
        <f>SUM(Щучинск:Успеноюрьевский!L19)</f>
        <v>2347</v>
      </c>
      <c r="M19" s="156">
        <f>SUM(Щучинск:Успеноюрьевский!M19)</f>
        <v>4533</v>
      </c>
      <c r="N19" s="156">
        <f>SUM(Щучинск:Успеноюрьевский!N19)</f>
        <v>6585</v>
      </c>
      <c r="O19" s="156">
        <f>SUM(Щучинск:Успеноюрьевский!O19)</f>
        <v>8814</v>
      </c>
      <c r="P19" s="156">
        <f>SUM(Щучинск:Успеноюрьевский!P19)</f>
        <v>8305</v>
      </c>
      <c r="Q19" s="156">
        <f>SUM(Щучинск:Успеноюрьевский!Q19)</f>
        <v>13377</v>
      </c>
      <c r="R19" s="156">
        <f>SUM(Щучинск:Успеноюрьевский!R19)</f>
        <v>3337</v>
      </c>
      <c r="S19" s="30" t="b">
        <f>SUM(Щучинск:Успеноюрьевский!F19)=F19</f>
        <v>1</v>
      </c>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83543</v>
      </c>
      <c r="G20" s="43">
        <f>G21+G22</f>
        <v>5432</v>
      </c>
      <c r="H20" s="43">
        <f t="shared" ref="H20:R20" si="7">H21+H22</f>
        <v>4408</v>
      </c>
      <c r="I20" s="43">
        <f t="shared" si="7"/>
        <v>7993</v>
      </c>
      <c r="J20" s="43">
        <f t="shared" si="7"/>
        <v>7776</v>
      </c>
      <c r="K20" s="43">
        <f t="shared" si="7"/>
        <v>4287</v>
      </c>
      <c r="L20" s="43">
        <f t="shared" si="7"/>
        <v>8393</v>
      </c>
      <c r="M20" s="43">
        <f t="shared" si="7"/>
        <v>8742</v>
      </c>
      <c r="N20" s="49">
        <f t="shared" si="7"/>
        <v>13854</v>
      </c>
      <c r="O20" s="43">
        <f t="shared" si="7"/>
        <v>7792</v>
      </c>
      <c r="P20" s="43">
        <f t="shared" si="7"/>
        <v>4620</v>
      </c>
      <c r="Q20" s="43">
        <f t="shared" si="7"/>
        <v>5550</v>
      </c>
      <c r="R20" s="43">
        <f t="shared" si="7"/>
        <v>4696</v>
      </c>
      <c r="S20" s="30" t="b">
        <f>SUM(Щучинск:Успеноюрьевский!F20)=F20</f>
        <v>1</v>
      </c>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38275</v>
      </c>
      <c r="G21" s="156">
        <f>SUM(Щучинск:Успеноюрьевский!G21)</f>
        <v>1950</v>
      </c>
      <c r="H21" s="156">
        <f>SUM(Щучинск:Успеноюрьевский!H21)</f>
        <v>1713</v>
      </c>
      <c r="I21" s="156">
        <f>SUM(Щучинск:Успеноюрьевский!I21)</f>
        <v>3732</v>
      </c>
      <c r="J21" s="156">
        <f>SUM(Щучинск:Успеноюрьевский!J21)</f>
        <v>1440</v>
      </c>
      <c r="K21" s="156">
        <f>SUM(Щучинск:Успеноюрьевский!K21)</f>
        <v>1380</v>
      </c>
      <c r="L21" s="156">
        <f>SUM(Щучинск:Успеноюрьевский!L21)</f>
        <v>5034</v>
      </c>
      <c r="M21" s="156">
        <f>SUM(Щучинск:Успеноюрьевский!M21)</f>
        <v>6530</v>
      </c>
      <c r="N21" s="156">
        <f>SUM(Щучинск:Успеноюрьевский!N21)</f>
        <v>10614</v>
      </c>
      <c r="O21" s="156">
        <f>SUM(Щучинск:Успеноюрьевский!O21)</f>
        <v>3336</v>
      </c>
      <c r="P21" s="156">
        <f>SUM(Щучинск:Успеноюрьевский!P21)</f>
        <v>956</v>
      </c>
      <c r="Q21" s="156">
        <f>SUM(Щучинск:Успеноюрьевский!Q21)</f>
        <v>916</v>
      </c>
      <c r="R21" s="156">
        <f>SUM(Щучинск:Успеноюрьевский!R21)</f>
        <v>674</v>
      </c>
      <c r="S21" s="30" t="b">
        <f>SUM(Щучинск:Успеноюрьевский!F21)=F21</f>
        <v>1</v>
      </c>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45268</v>
      </c>
      <c r="G22" s="156">
        <f>SUM(Щучинск:Успеноюрьевский!G22)</f>
        <v>3482</v>
      </c>
      <c r="H22" s="156">
        <f>SUM(Щучинск:Успеноюрьевский!H22)</f>
        <v>2695</v>
      </c>
      <c r="I22" s="156">
        <f>SUM(Щучинск:Успеноюрьевский!I22)</f>
        <v>4261</v>
      </c>
      <c r="J22" s="156">
        <f>SUM(Щучинск:Успеноюрьевский!J22)</f>
        <v>6336</v>
      </c>
      <c r="K22" s="156">
        <f>SUM(Щучинск:Успеноюрьевский!K22)</f>
        <v>2907</v>
      </c>
      <c r="L22" s="156">
        <f>SUM(Щучинск:Успеноюрьевский!L22)</f>
        <v>3359</v>
      </c>
      <c r="M22" s="156">
        <f>SUM(Щучинск:Успеноюрьевский!M22)</f>
        <v>2212</v>
      </c>
      <c r="N22" s="156">
        <f>SUM(Щучинск:Успеноюрьевский!N22)</f>
        <v>3240</v>
      </c>
      <c r="O22" s="156">
        <f>SUM(Щучинск:Успеноюрьевский!O22)</f>
        <v>4456</v>
      </c>
      <c r="P22" s="156">
        <f>SUM(Щучинск:Успеноюрьевский!P22)</f>
        <v>3664</v>
      </c>
      <c r="Q22" s="156">
        <f>SUM(Щучинск:Успеноюрьевский!Q22)</f>
        <v>4634</v>
      </c>
      <c r="R22" s="156">
        <f>SUM(Щучинск:Успеноюрьевский!R22)</f>
        <v>4022</v>
      </c>
      <c r="S22" s="30" t="b">
        <f>SUM(Щучинск:Успеноюрьевский!F22)=F22</f>
        <v>1</v>
      </c>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7188</v>
      </c>
      <c r="G23" s="43">
        <f t="shared" ref="G23:R23" si="8">SUM(G24:G24)</f>
        <v>485</v>
      </c>
      <c r="H23" s="43">
        <f t="shared" si="8"/>
        <v>651</v>
      </c>
      <c r="I23" s="43">
        <f t="shared" si="8"/>
        <v>103</v>
      </c>
      <c r="J23" s="43">
        <f t="shared" si="8"/>
        <v>74</v>
      </c>
      <c r="K23" s="43">
        <f t="shared" si="8"/>
        <v>835</v>
      </c>
      <c r="L23" s="43">
        <f t="shared" si="8"/>
        <v>1430</v>
      </c>
      <c r="M23" s="43">
        <f t="shared" si="8"/>
        <v>264</v>
      </c>
      <c r="N23" s="43">
        <f t="shared" si="8"/>
        <v>1218</v>
      </c>
      <c r="O23" s="43">
        <f t="shared" si="8"/>
        <v>367</v>
      </c>
      <c r="P23" s="43">
        <f t="shared" si="8"/>
        <v>810</v>
      </c>
      <c r="Q23" s="43">
        <f t="shared" si="8"/>
        <v>792</v>
      </c>
      <c r="R23" s="43">
        <f t="shared" si="8"/>
        <v>159</v>
      </c>
      <c r="S23" s="30" t="b">
        <f>SUM(Щучинск:Успеноюрьевский!F23)=F23</f>
        <v>1</v>
      </c>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7188</v>
      </c>
      <c r="G24" s="156">
        <f>SUM(Щучинск:Успеноюрьевский!G24)</f>
        <v>485</v>
      </c>
      <c r="H24" s="156">
        <f>SUM(Щучинск:Успеноюрьевский!H24)</f>
        <v>651</v>
      </c>
      <c r="I24" s="156">
        <f>SUM(Щучинск:Успеноюрьевский!I24)</f>
        <v>103</v>
      </c>
      <c r="J24" s="156">
        <f>SUM(Щучинск:Успеноюрьевский!J24)</f>
        <v>74</v>
      </c>
      <c r="K24" s="156">
        <f>SUM(Щучинск:Успеноюрьевский!K24)</f>
        <v>835</v>
      </c>
      <c r="L24" s="156">
        <f>SUM(Щучинск:Успеноюрьевский!L24)</f>
        <v>1430</v>
      </c>
      <c r="M24" s="156">
        <f>SUM(Щучинск:Успеноюрьевский!M24)</f>
        <v>264</v>
      </c>
      <c r="N24" s="156">
        <f>SUM(Щучинск:Успеноюрьевский!N24)</f>
        <v>1218</v>
      </c>
      <c r="O24" s="156">
        <f>SUM(Щучинск:Успеноюрьевский!O24)</f>
        <v>367</v>
      </c>
      <c r="P24" s="156">
        <f>SUM(Щучинск:Успеноюрьевский!P24)</f>
        <v>810</v>
      </c>
      <c r="Q24" s="156">
        <f>SUM(Щучинск:Успеноюрьевский!Q24)</f>
        <v>792</v>
      </c>
      <c r="R24" s="156">
        <f>SUM(Щучинск:Успеноюрьевский!R24)</f>
        <v>159</v>
      </c>
      <c r="S24" s="30" t="b">
        <f>SUM(Щучинск:Успеноюрьевский!F24)=F24</f>
        <v>1</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9905</v>
      </c>
      <c r="G25" s="152">
        <f>G26+G37+G40+G43+G47</f>
        <v>304</v>
      </c>
      <c r="H25" s="152">
        <f t="shared" ref="H25:R25" si="9">H26+H37+H40+H43+H47</f>
        <v>304</v>
      </c>
      <c r="I25" s="152">
        <f t="shared" si="9"/>
        <v>369</v>
      </c>
      <c r="J25" s="152">
        <f t="shared" si="9"/>
        <v>571</v>
      </c>
      <c r="K25" s="152">
        <f t="shared" si="9"/>
        <v>1263</v>
      </c>
      <c r="L25" s="152">
        <f t="shared" si="9"/>
        <v>1657</v>
      </c>
      <c r="M25" s="152">
        <f t="shared" si="9"/>
        <v>1973</v>
      </c>
      <c r="N25" s="152">
        <f t="shared" si="9"/>
        <v>1190</v>
      </c>
      <c r="O25" s="152">
        <f t="shared" si="9"/>
        <v>837</v>
      </c>
      <c r="P25" s="152">
        <f t="shared" si="9"/>
        <v>543</v>
      </c>
      <c r="Q25" s="152">
        <f t="shared" si="9"/>
        <v>510</v>
      </c>
      <c r="R25" s="152">
        <f t="shared" si="9"/>
        <v>384</v>
      </c>
      <c r="S25" s="30" t="b">
        <f>SUM(Щучинск:Успеноюрьевский!F25)=F25</f>
        <v>1</v>
      </c>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97</v>
      </c>
      <c r="G26" s="154">
        <f>G27+G29+G31+G33</f>
        <v>9</v>
      </c>
      <c r="H26" s="154">
        <f t="shared" ref="H26:R26" si="10">H27+H29+H31+H33</f>
        <v>9</v>
      </c>
      <c r="I26" s="154">
        <f t="shared" si="10"/>
        <v>9</v>
      </c>
      <c r="J26" s="154">
        <f t="shared" si="10"/>
        <v>6</v>
      </c>
      <c r="K26" s="154">
        <f t="shared" si="10"/>
        <v>9</v>
      </c>
      <c r="L26" s="154">
        <f t="shared" si="10"/>
        <v>8</v>
      </c>
      <c r="M26" s="154">
        <f t="shared" si="10"/>
        <v>7</v>
      </c>
      <c r="N26" s="154">
        <f t="shared" si="10"/>
        <v>8</v>
      </c>
      <c r="O26" s="154">
        <f t="shared" si="10"/>
        <v>8</v>
      </c>
      <c r="P26" s="154">
        <f t="shared" si="10"/>
        <v>8</v>
      </c>
      <c r="Q26" s="154">
        <f t="shared" si="10"/>
        <v>7</v>
      </c>
      <c r="R26" s="154">
        <f t="shared" si="10"/>
        <v>9</v>
      </c>
      <c r="S26" s="30" t="b">
        <f>SUM(Щучинск:Успеноюрьевский!F26)=F26</f>
        <v>1</v>
      </c>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t="b">
        <f>SUM(Щучинск:Успеноюрьевский!F27)=F27</f>
        <v>1</v>
      </c>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56">
        <f>SUM(Щучинск:Успеноюрьевский!G28)</f>
        <v>0</v>
      </c>
      <c r="H28" s="156">
        <f>SUM(Щучинск:Успеноюрьевский!H28)</f>
        <v>0</v>
      </c>
      <c r="I28" s="156">
        <f>SUM(Щучинск:Успеноюрьевский!I28)</f>
        <v>0</v>
      </c>
      <c r="J28" s="156">
        <f>SUM(Щучинск:Успеноюрьевский!J28)</f>
        <v>0</v>
      </c>
      <c r="K28" s="156">
        <f>SUM(Щучинск:Успеноюрьевский!K28)</f>
        <v>0</v>
      </c>
      <c r="L28" s="156">
        <f>SUM(Щучинск:Успеноюрьевский!L28)</f>
        <v>0</v>
      </c>
      <c r="M28" s="156">
        <f>SUM(Щучинск:Успеноюрьевский!M28)</f>
        <v>0</v>
      </c>
      <c r="N28" s="156">
        <f>SUM(Щучинск:Успеноюрьевский!N28)</f>
        <v>0</v>
      </c>
      <c r="O28" s="156">
        <f>SUM(Щучинск:Успеноюрьевский!O28)</f>
        <v>0</v>
      </c>
      <c r="P28" s="156">
        <f>SUM(Щучинск:Успеноюрьевский!P28)</f>
        <v>0</v>
      </c>
      <c r="Q28" s="156">
        <f>SUM(Щучинск:Успеноюрьевский!Q28)</f>
        <v>0</v>
      </c>
      <c r="R28" s="156">
        <f>SUM(Щучинск:Успеноюрьевский!R28)</f>
        <v>0</v>
      </c>
      <c r="S28" s="30" t="b">
        <f>SUM(Щучинск:Успеноюрьевский!F28)=F28</f>
        <v>1</v>
      </c>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t="b">
        <f>SUM(Щучинск:Успеноюрьевский!F29)=F29</f>
        <v>1</v>
      </c>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56">
        <f>SUM(Щучинск:Успеноюрьевский!G30)</f>
        <v>0</v>
      </c>
      <c r="H30" s="156">
        <f>SUM(Щучинск:Успеноюрьевский!H30)</f>
        <v>0</v>
      </c>
      <c r="I30" s="156">
        <f>SUM(Щучинск:Успеноюрьевский!I30)</f>
        <v>0</v>
      </c>
      <c r="J30" s="156">
        <f>SUM(Щучинск:Успеноюрьевский!J30)</f>
        <v>0</v>
      </c>
      <c r="K30" s="156">
        <f>SUM(Щучинск:Успеноюрьевский!K30)</f>
        <v>0</v>
      </c>
      <c r="L30" s="156">
        <f>SUM(Щучинск:Успеноюрьевский!L30)</f>
        <v>0</v>
      </c>
      <c r="M30" s="156">
        <f>SUM(Щучинск:Успеноюрьевский!M30)</f>
        <v>0</v>
      </c>
      <c r="N30" s="156">
        <f>SUM(Щучинск:Успеноюрьевский!N30)</f>
        <v>0</v>
      </c>
      <c r="O30" s="156">
        <f>SUM(Щучинск:Успеноюрьевский!O30)</f>
        <v>0</v>
      </c>
      <c r="P30" s="156">
        <f>SUM(Щучинск:Успеноюрьевский!P30)</f>
        <v>0</v>
      </c>
      <c r="Q30" s="156">
        <f>SUM(Щучинск:Успеноюрьевский!Q30)</f>
        <v>0</v>
      </c>
      <c r="R30" s="156">
        <f>SUM(Щучинск:Успеноюрьевский!R30)</f>
        <v>0</v>
      </c>
      <c r="S30" s="30" t="b">
        <f>SUM(Щучинск:Успеноюрьевский!F30)=F30</f>
        <v>1</v>
      </c>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97</v>
      </c>
      <c r="G31" s="43">
        <f t="shared" ref="G31:R31" si="13">G32</f>
        <v>9</v>
      </c>
      <c r="H31" s="43">
        <f t="shared" si="13"/>
        <v>9</v>
      </c>
      <c r="I31" s="43">
        <f t="shared" si="13"/>
        <v>9</v>
      </c>
      <c r="J31" s="43">
        <f t="shared" si="13"/>
        <v>6</v>
      </c>
      <c r="K31" s="43">
        <f t="shared" si="13"/>
        <v>9</v>
      </c>
      <c r="L31" s="43">
        <f t="shared" si="13"/>
        <v>8</v>
      </c>
      <c r="M31" s="43">
        <f t="shared" si="13"/>
        <v>7</v>
      </c>
      <c r="N31" s="43">
        <f t="shared" si="13"/>
        <v>8</v>
      </c>
      <c r="O31" s="43">
        <f t="shared" si="13"/>
        <v>8</v>
      </c>
      <c r="P31" s="43">
        <f t="shared" si="13"/>
        <v>8</v>
      </c>
      <c r="Q31" s="43">
        <f t="shared" si="13"/>
        <v>7</v>
      </c>
      <c r="R31" s="43">
        <f t="shared" si="13"/>
        <v>9</v>
      </c>
      <c r="S31" s="30" t="b">
        <f>SUM(Щучинск:Успеноюрьевский!F31)=F31</f>
        <v>1</v>
      </c>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97</v>
      </c>
      <c r="G32" s="156">
        <f>SUM(Щучинск:Успеноюрьевский!G32)</f>
        <v>9</v>
      </c>
      <c r="H32" s="156">
        <f>SUM(Щучинск:Успеноюрьевский!H32)</f>
        <v>9</v>
      </c>
      <c r="I32" s="156">
        <f>SUM(Щучинск:Успеноюрьевский!I32)</f>
        <v>9</v>
      </c>
      <c r="J32" s="156">
        <f>SUM(Щучинск:Успеноюрьевский!J32)</f>
        <v>6</v>
      </c>
      <c r="K32" s="156">
        <f>SUM(Щучинск:Успеноюрьевский!K32)</f>
        <v>9</v>
      </c>
      <c r="L32" s="156">
        <f>SUM(Щучинск:Успеноюрьевский!L32)</f>
        <v>8</v>
      </c>
      <c r="M32" s="156">
        <f>SUM(Щучинск:Успеноюрьевский!M32)</f>
        <v>7</v>
      </c>
      <c r="N32" s="156">
        <f>SUM(Щучинск:Успеноюрьевский!N32)</f>
        <v>8</v>
      </c>
      <c r="O32" s="156">
        <f>SUM(Щучинск:Успеноюрьевский!O32)</f>
        <v>8</v>
      </c>
      <c r="P32" s="156">
        <f>SUM(Щучинск:Успеноюрьевский!P32)</f>
        <v>8</v>
      </c>
      <c r="Q32" s="156">
        <f>SUM(Щучинск:Успеноюрьевский!Q32)</f>
        <v>7</v>
      </c>
      <c r="R32" s="156">
        <f>SUM(Щучинск:Успеноюрьевский!R32)</f>
        <v>9</v>
      </c>
      <c r="S32" s="30" t="b">
        <f>SUM(Щучинск:Успеноюрьевский!F32)=F32</f>
        <v>1</v>
      </c>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t="b">
        <f>SUM(Щучинск:Успеноюрьевский!F33)=F33</f>
        <v>1</v>
      </c>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56">
        <f>SUM(Щучинск:Успеноюрьевский!G34)</f>
        <v>0</v>
      </c>
      <c r="H34" s="156">
        <f>SUM(Щучинск:Успеноюрьевский!H34)</f>
        <v>0</v>
      </c>
      <c r="I34" s="156">
        <f>SUM(Щучинск:Успеноюрьевский!I34)</f>
        <v>0</v>
      </c>
      <c r="J34" s="156">
        <f>SUM(Щучинск:Успеноюрьевский!J34)</f>
        <v>0</v>
      </c>
      <c r="K34" s="156">
        <f>SUM(Щучинск:Успеноюрьевский!K34)</f>
        <v>0</v>
      </c>
      <c r="L34" s="156">
        <f>SUM(Щучинск:Успеноюрьевский!L34)</f>
        <v>0</v>
      </c>
      <c r="M34" s="156">
        <f>SUM(Щучинск:Успеноюрьевский!M34)</f>
        <v>0</v>
      </c>
      <c r="N34" s="156">
        <f>SUM(Щучинск:Успеноюрьевский!N34)</f>
        <v>0</v>
      </c>
      <c r="O34" s="156">
        <f>SUM(Щучинск:Успеноюрьевский!O34)</f>
        <v>0</v>
      </c>
      <c r="P34" s="156">
        <f>SUM(Щучинск:Успеноюрьевский!P34)</f>
        <v>0</v>
      </c>
      <c r="Q34" s="156">
        <f>SUM(Щучинск:Успеноюрьевский!Q34)</f>
        <v>0</v>
      </c>
      <c r="R34" s="156">
        <f>SUM(Щучинск:Успеноюрьевский!R34)</f>
        <v>0</v>
      </c>
      <c r="S34" s="30" t="b">
        <f>SUM(Щучинск:Успеноюрьевский!F34)=F34</f>
        <v>1</v>
      </c>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56">
        <f>SUM(Щучинск:Успеноюрьевский!G35)</f>
        <v>0</v>
      </c>
      <c r="H35" s="156">
        <f>SUM(Щучинск:Успеноюрьевский!H35)</f>
        <v>0</v>
      </c>
      <c r="I35" s="156">
        <f>SUM(Щучинск:Успеноюрьевский!I35)</f>
        <v>0</v>
      </c>
      <c r="J35" s="156">
        <f>SUM(Щучинск:Успеноюрьевский!J35)</f>
        <v>0</v>
      </c>
      <c r="K35" s="156">
        <f>SUM(Щучинск:Успеноюрьевский!K35)</f>
        <v>0</v>
      </c>
      <c r="L35" s="156">
        <f>SUM(Щучинск:Успеноюрьевский!L35)</f>
        <v>0</v>
      </c>
      <c r="M35" s="156">
        <f>SUM(Щучинск:Успеноюрьевский!M35)</f>
        <v>0</v>
      </c>
      <c r="N35" s="156">
        <f>SUM(Щучинск:Успеноюрьевский!N35)</f>
        <v>0</v>
      </c>
      <c r="O35" s="156">
        <f>SUM(Щучинск:Успеноюрьевский!O35)</f>
        <v>0</v>
      </c>
      <c r="P35" s="156">
        <f>SUM(Щучинск:Успеноюрьевский!P35)</f>
        <v>0</v>
      </c>
      <c r="Q35" s="156">
        <f>SUM(Щучинск:Успеноюрьевский!Q35)</f>
        <v>0</v>
      </c>
      <c r="R35" s="156">
        <f>SUM(Щучинск:Успеноюрьевский!R35)</f>
        <v>0</v>
      </c>
      <c r="S35" s="30" t="b">
        <f>SUM(Щучинск:Успеноюрьевский!F35)=F35</f>
        <v>1</v>
      </c>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56">
        <f>SUM(Щучинск:Успеноюрьевский!G36)</f>
        <v>0</v>
      </c>
      <c r="H36" s="156">
        <f>SUM(Щучинск:Успеноюрьевский!H36)</f>
        <v>0</v>
      </c>
      <c r="I36" s="156">
        <f>SUM(Щучинск:Успеноюрьевский!I36)</f>
        <v>0</v>
      </c>
      <c r="J36" s="156">
        <f>SUM(Щучинск:Успеноюрьевский!J36)</f>
        <v>0</v>
      </c>
      <c r="K36" s="156">
        <f>SUM(Щучинск:Успеноюрьевский!K36)</f>
        <v>0</v>
      </c>
      <c r="L36" s="156">
        <f>SUM(Щучинск:Успеноюрьевский!L36)</f>
        <v>0</v>
      </c>
      <c r="M36" s="156">
        <f>SUM(Щучинск:Успеноюрьевский!M36)</f>
        <v>0</v>
      </c>
      <c r="N36" s="156">
        <f>SUM(Щучинск:Успеноюрьевский!N36)</f>
        <v>0</v>
      </c>
      <c r="O36" s="156">
        <f>SUM(Щучинск:Успеноюрьевский!O36)</f>
        <v>0</v>
      </c>
      <c r="P36" s="156">
        <f>SUM(Щучинск:Успеноюрьевский!P36)</f>
        <v>0</v>
      </c>
      <c r="Q36" s="156">
        <f>SUM(Щучинск:Успеноюрьевский!Q36)</f>
        <v>0</v>
      </c>
      <c r="R36" s="156">
        <f>SUM(Щучинск:Успеноюрьевский!R36)</f>
        <v>0</v>
      </c>
      <c r="S36" s="30" t="b">
        <f>SUM(Щучинск:Успеноюрьевский!F36)=F36</f>
        <v>1</v>
      </c>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t="b">
        <f>SUM(Щучинск:Успеноюрьевский!F37)=F37</f>
        <v>1</v>
      </c>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t="b">
        <f>SUM(Щучинск:Успеноюрьевский!F38)=F38</f>
        <v>1</v>
      </c>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56">
        <f>SUM(Щучинск:Успеноюрьевский!G39)</f>
        <v>0</v>
      </c>
      <c r="H39" s="156">
        <f>SUM(Щучинск:Успеноюрьевский!H39)</f>
        <v>0</v>
      </c>
      <c r="I39" s="156">
        <f>SUM(Щучинск:Успеноюрьевский!I39)</f>
        <v>0</v>
      </c>
      <c r="J39" s="156">
        <f>SUM(Щучинск:Успеноюрьевский!J39)</f>
        <v>0</v>
      </c>
      <c r="K39" s="156">
        <f>SUM(Щучинск:Успеноюрьевский!K39)</f>
        <v>0</v>
      </c>
      <c r="L39" s="156">
        <f>SUM(Щучинск:Успеноюрьевский!L39)</f>
        <v>0</v>
      </c>
      <c r="M39" s="156">
        <f>SUM(Щучинск:Успеноюрьевский!M39)</f>
        <v>0</v>
      </c>
      <c r="N39" s="156">
        <f>SUM(Щучинск:Успеноюрьевский!N39)</f>
        <v>0</v>
      </c>
      <c r="O39" s="156">
        <f>SUM(Щучинск:Успеноюрьевский!O39)</f>
        <v>0</v>
      </c>
      <c r="P39" s="156">
        <f>SUM(Щучинск:Успеноюрьевский!P39)</f>
        <v>0</v>
      </c>
      <c r="Q39" s="156">
        <f>SUM(Щучинск:Успеноюрьевский!Q39)</f>
        <v>0</v>
      </c>
      <c r="R39" s="156">
        <f>SUM(Щучинск:Успеноюрьевский!R39)</f>
        <v>0</v>
      </c>
      <c r="S39" s="30" t="b">
        <f>SUM(Щучинск:Успеноюрьевский!F39)=F39</f>
        <v>1</v>
      </c>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t="b">
        <f>SUM(Щучинск:Успеноюрьевский!F40)=F40</f>
        <v>1</v>
      </c>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t="b">
        <f>SUM(Щучинск:Успеноюрьевский!F41)=F41</f>
        <v>1</v>
      </c>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56">
        <f>SUM(Щучинск:Успеноюрьевский!G42)</f>
        <v>0</v>
      </c>
      <c r="H42" s="156">
        <f>SUM(Щучинск:Успеноюрьевский!H42)</f>
        <v>0</v>
      </c>
      <c r="I42" s="156">
        <f>SUM(Щучинск:Успеноюрьевский!I42)</f>
        <v>0</v>
      </c>
      <c r="J42" s="156">
        <f>SUM(Щучинск:Успеноюрьевский!J42)</f>
        <v>0</v>
      </c>
      <c r="K42" s="156">
        <f>SUM(Щучинск:Успеноюрьевский!K42)</f>
        <v>0</v>
      </c>
      <c r="L42" s="156">
        <f>SUM(Щучинск:Успеноюрьевский!L42)</f>
        <v>0</v>
      </c>
      <c r="M42" s="156">
        <f>SUM(Щучинск:Успеноюрьевский!M42)</f>
        <v>0</v>
      </c>
      <c r="N42" s="156">
        <f>SUM(Щучинск:Успеноюрьевский!N42)</f>
        <v>0</v>
      </c>
      <c r="O42" s="156">
        <f>SUM(Щучинск:Успеноюрьевский!O42)</f>
        <v>0</v>
      </c>
      <c r="P42" s="156">
        <f>SUM(Щучинск:Успеноюрьевский!P42)</f>
        <v>0</v>
      </c>
      <c r="Q42" s="156">
        <f>SUM(Щучинск:Успеноюрьевский!Q42)</f>
        <v>0</v>
      </c>
      <c r="R42" s="156">
        <f>SUM(Щучинск:Успеноюрьевский!R42)</f>
        <v>0</v>
      </c>
      <c r="S42" s="30" t="b">
        <f>SUM(Щучинск:Успеноюрьевский!F42)=F42</f>
        <v>1</v>
      </c>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7736</v>
      </c>
      <c r="G43" s="154">
        <f t="shared" ref="G43:R43" si="17">G44</f>
        <v>295</v>
      </c>
      <c r="H43" s="154">
        <f t="shared" si="17"/>
        <v>295</v>
      </c>
      <c r="I43" s="154">
        <f t="shared" si="17"/>
        <v>360</v>
      </c>
      <c r="J43" s="154">
        <f t="shared" si="17"/>
        <v>565</v>
      </c>
      <c r="K43" s="154">
        <f t="shared" si="17"/>
        <v>954</v>
      </c>
      <c r="L43" s="154">
        <f t="shared" si="17"/>
        <v>1149</v>
      </c>
      <c r="M43" s="154">
        <f t="shared" si="17"/>
        <v>1016</v>
      </c>
      <c r="N43" s="155">
        <f t="shared" si="17"/>
        <v>860</v>
      </c>
      <c r="O43" s="154">
        <f t="shared" si="17"/>
        <v>829</v>
      </c>
      <c r="P43" s="154">
        <f t="shared" si="17"/>
        <v>535</v>
      </c>
      <c r="Q43" s="154">
        <f t="shared" si="17"/>
        <v>503</v>
      </c>
      <c r="R43" s="154">
        <f t="shared" si="17"/>
        <v>375</v>
      </c>
      <c r="S43" s="30" t="b">
        <f>SUM(Щучинск:Успеноюрьевский!F43)=F43</f>
        <v>1</v>
      </c>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7736</v>
      </c>
      <c r="G44" s="43">
        <f t="shared" si="18"/>
        <v>295</v>
      </c>
      <c r="H44" s="43">
        <f t="shared" si="18"/>
        <v>295</v>
      </c>
      <c r="I44" s="43">
        <f t="shared" si="18"/>
        <v>360</v>
      </c>
      <c r="J44" s="43">
        <f t="shared" si="18"/>
        <v>565</v>
      </c>
      <c r="K44" s="43">
        <f t="shared" si="18"/>
        <v>954</v>
      </c>
      <c r="L44" s="43">
        <f t="shared" si="18"/>
        <v>1149</v>
      </c>
      <c r="M44" s="43">
        <f t="shared" si="18"/>
        <v>1016</v>
      </c>
      <c r="N44" s="43">
        <f t="shared" si="18"/>
        <v>860</v>
      </c>
      <c r="O44" s="43">
        <f t="shared" si="18"/>
        <v>829</v>
      </c>
      <c r="P44" s="43">
        <f t="shared" si="18"/>
        <v>535</v>
      </c>
      <c r="Q44" s="43">
        <f t="shared" si="18"/>
        <v>503</v>
      </c>
      <c r="R44" s="43">
        <f t="shared" si="18"/>
        <v>375</v>
      </c>
      <c r="S44" s="30" t="b">
        <f>SUM(Щучинск:Успеноюрьевский!F44)=F44</f>
        <v>1</v>
      </c>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56">
        <f>SUM(Щучинск:Успеноюрьевский!G45)</f>
        <v>0</v>
      </c>
      <c r="H45" s="156">
        <f>SUM(Щучинск:Успеноюрьевский!H45)</f>
        <v>0</v>
      </c>
      <c r="I45" s="156">
        <f>SUM(Щучинск:Успеноюрьевский!I45)</f>
        <v>0</v>
      </c>
      <c r="J45" s="156">
        <f>SUM(Щучинск:Успеноюрьевский!J45)</f>
        <v>0</v>
      </c>
      <c r="K45" s="156">
        <f>SUM(Щучинск:Успеноюрьевский!K45)</f>
        <v>0</v>
      </c>
      <c r="L45" s="156">
        <f>SUM(Щучинск:Успеноюрьевский!L45)</f>
        <v>0</v>
      </c>
      <c r="M45" s="156">
        <f>SUM(Щучинск:Успеноюрьевский!M45)</f>
        <v>0</v>
      </c>
      <c r="N45" s="156">
        <f>SUM(Щучинск:Успеноюрьевский!N45)</f>
        <v>0</v>
      </c>
      <c r="O45" s="156">
        <f>SUM(Щучинск:Успеноюрьевский!O45)</f>
        <v>0</v>
      </c>
      <c r="P45" s="156">
        <f>SUM(Щучинск:Успеноюрьевский!P45)</f>
        <v>0</v>
      </c>
      <c r="Q45" s="156">
        <f>SUM(Щучинск:Успеноюрьевский!Q45)</f>
        <v>0</v>
      </c>
      <c r="R45" s="156">
        <f>SUM(Щучинск:Успеноюрьевский!R45)</f>
        <v>0</v>
      </c>
      <c r="S45" s="30" t="b">
        <f>SUM(Щучинск:Успеноюрьевский!F45)=F45</f>
        <v>1</v>
      </c>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7736</v>
      </c>
      <c r="G46" s="156">
        <f>SUM(Щучинск:Успеноюрьевский!G46)</f>
        <v>295</v>
      </c>
      <c r="H46" s="156">
        <f>SUM(Щучинск:Успеноюрьевский!H46)</f>
        <v>295</v>
      </c>
      <c r="I46" s="156">
        <f>SUM(Щучинск:Успеноюрьевский!I46)</f>
        <v>360</v>
      </c>
      <c r="J46" s="156">
        <f>SUM(Щучинск:Успеноюрьевский!J46)</f>
        <v>565</v>
      </c>
      <c r="K46" s="156">
        <f>SUM(Щучинск:Успеноюрьевский!K46)</f>
        <v>954</v>
      </c>
      <c r="L46" s="156">
        <f>SUM(Щучинск:Успеноюрьевский!L46)</f>
        <v>1149</v>
      </c>
      <c r="M46" s="156">
        <f>SUM(Щучинск:Успеноюрьевский!M46)</f>
        <v>1016</v>
      </c>
      <c r="N46" s="156">
        <f>SUM(Щучинск:Успеноюрьевский!N46)</f>
        <v>860</v>
      </c>
      <c r="O46" s="156">
        <f>SUM(Щучинск:Успеноюрьевский!O46)</f>
        <v>829</v>
      </c>
      <c r="P46" s="156">
        <f>SUM(Щучинск:Успеноюрьевский!P46)</f>
        <v>535</v>
      </c>
      <c r="Q46" s="156">
        <f>SUM(Щучинск:Успеноюрьевский!Q46)</f>
        <v>503</v>
      </c>
      <c r="R46" s="156">
        <f>SUM(Щучинск:Успеноюрьевский!R46)</f>
        <v>375</v>
      </c>
      <c r="S46" s="30" t="b">
        <f>SUM(Щучинск:Успеноюрьевский!F46)=F46</f>
        <v>1</v>
      </c>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2072</v>
      </c>
      <c r="G47" s="154">
        <f t="shared" ref="G47:R47" si="19">G48</f>
        <v>0</v>
      </c>
      <c r="H47" s="154">
        <f t="shared" si="19"/>
        <v>0</v>
      </c>
      <c r="I47" s="154">
        <f t="shared" si="19"/>
        <v>0</v>
      </c>
      <c r="J47" s="154">
        <f t="shared" si="19"/>
        <v>0</v>
      </c>
      <c r="K47" s="154">
        <f t="shared" si="19"/>
        <v>300</v>
      </c>
      <c r="L47" s="154">
        <f t="shared" si="19"/>
        <v>500</v>
      </c>
      <c r="M47" s="154">
        <f t="shared" si="19"/>
        <v>950</v>
      </c>
      <c r="N47" s="155">
        <f t="shared" si="19"/>
        <v>322</v>
      </c>
      <c r="O47" s="154">
        <f t="shared" si="19"/>
        <v>0</v>
      </c>
      <c r="P47" s="154">
        <f>P48</f>
        <v>0</v>
      </c>
      <c r="Q47" s="154">
        <f t="shared" si="19"/>
        <v>0</v>
      </c>
      <c r="R47" s="154">
        <f t="shared" si="19"/>
        <v>0</v>
      </c>
      <c r="S47" s="30" t="b">
        <f>SUM(Щучинск:Успеноюрьевский!F47)=F47</f>
        <v>1</v>
      </c>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2072</v>
      </c>
      <c r="G48" s="43">
        <f t="shared" ref="G48:L48" si="20">SUM(G51:G53)</f>
        <v>0</v>
      </c>
      <c r="H48" s="43">
        <f t="shared" si="20"/>
        <v>0</v>
      </c>
      <c r="I48" s="43">
        <f t="shared" si="20"/>
        <v>0</v>
      </c>
      <c r="J48" s="43">
        <f t="shared" si="20"/>
        <v>0</v>
      </c>
      <c r="K48" s="43">
        <f t="shared" si="20"/>
        <v>300</v>
      </c>
      <c r="L48" s="43">
        <f t="shared" si="20"/>
        <v>500</v>
      </c>
      <c r="M48" s="43">
        <f t="shared" ref="M48:R48" si="21">SUM(M50:M53)</f>
        <v>950</v>
      </c>
      <c r="N48" s="43">
        <f t="shared" si="21"/>
        <v>322</v>
      </c>
      <c r="O48" s="43">
        <f t="shared" si="21"/>
        <v>0</v>
      </c>
      <c r="P48" s="43">
        <f t="shared" si="21"/>
        <v>0</v>
      </c>
      <c r="Q48" s="43">
        <f t="shared" si="21"/>
        <v>0</v>
      </c>
      <c r="R48" s="43">
        <f t="shared" si="21"/>
        <v>0</v>
      </c>
      <c r="S48" s="30" t="b">
        <f>SUM(Щучинск:Успеноюрьевский!F48)=F48</f>
        <v>1</v>
      </c>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56">
        <f>SUM(Щучинск:Успеноюрьевский!G49)</f>
        <v>0</v>
      </c>
      <c r="H49" s="156">
        <f>SUM(Щучинск:Успеноюрьевский!H49)</f>
        <v>0</v>
      </c>
      <c r="I49" s="156">
        <f>SUM(Щучинск:Успеноюрьевский!I49)</f>
        <v>0</v>
      </c>
      <c r="J49" s="156">
        <f>SUM(Щучинск:Успеноюрьевский!J49)</f>
        <v>0</v>
      </c>
      <c r="K49" s="156">
        <f>SUM(Щучинск:Успеноюрьевский!K49)</f>
        <v>0</v>
      </c>
      <c r="L49" s="156">
        <f>SUM(Щучинск:Успеноюрьевский!L49)</f>
        <v>0</v>
      </c>
      <c r="M49" s="156">
        <f>SUM(Щучинск:Успеноюрьевский!M49)</f>
        <v>0</v>
      </c>
      <c r="N49" s="156">
        <f>SUM(Щучинск:Успеноюрьевский!N49)</f>
        <v>0</v>
      </c>
      <c r="O49" s="156">
        <f>SUM(Щучинск:Успеноюрьевский!O49)</f>
        <v>0</v>
      </c>
      <c r="P49" s="156">
        <f>SUM(Щучинск:Успеноюрьевский!P49)</f>
        <v>0</v>
      </c>
      <c r="Q49" s="156">
        <f>SUM(Щучинск:Успеноюрьевский!Q49)</f>
        <v>0</v>
      </c>
      <c r="R49" s="156">
        <f>SUM(Щучинск:Успеноюрьевский!R49)</f>
        <v>0</v>
      </c>
      <c r="S49" s="30" t="b">
        <f>SUM(Щучинск:Успеноюрьевский!F49)=F49</f>
        <v>1</v>
      </c>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56">
        <f>SUM(Щучинск:Успеноюрьевский!G50)</f>
        <v>0</v>
      </c>
      <c r="H50" s="156">
        <f>SUM(Щучинск:Успеноюрьевский!H50)</f>
        <v>0</v>
      </c>
      <c r="I50" s="156">
        <f>SUM(Щучинск:Успеноюрьевский!I50)</f>
        <v>0</v>
      </c>
      <c r="J50" s="156">
        <f>SUM(Щучинск:Успеноюрьевский!J50)</f>
        <v>0</v>
      </c>
      <c r="K50" s="156">
        <f>SUM(Щучинск:Успеноюрьевский!K50)</f>
        <v>0</v>
      </c>
      <c r="L50" s="156">
        <f>SUM(Щучинск:Успеноюрьевский!L50)</f>
        <v>0</v>
      </c>
      <c r="M50" s="156">
        <f>SUM(Щучинск:Успеноюрьевский!M50)</f>
        <v>0</v>
      </c>
      <c r="N50" s="156">
        <f>SUM(Щучинск:Успеноюрьевский!N50)</f>
        <v>0</v>
      </c>
      <c r="O50" s="156">
        <f>SUM(Щучинск:Успеноюрьевский!O50)</f>
        <v>0</v>
      </c>
      <c r="P50" s="156">
        <f>SUM(Щучинск:Успеноюрьевский!P50)</f>
        <v>0</v>
      </c>
      <c r="Q50" s="156">
        <f>SUM(Щучинск:Успеноюрьевский!Q50)</f>
        <v>0</v>
      </c>
      <c r="R50" s="156">
        <f>SUM(Щучинск:Успеноюрьевский!R50)</f>
        <v>0</v>
      </c>
      <c r="S50" s="30" t="b">
        <f>SUM(Щучинск:Успеноюрьевский!F50)=F50</f>
        <v>1</v>
      </c>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56">
        <f>SUM(Щучинск:Успеноюрьевский!G51)</f>
        <v>0</v>
      </c>
      <c r="H51" s="156">
        <f>SUM(Щучинск:Успеноюрьевский!H51)</f>
        <v>0</v>
      </c>
      <c r="I51" s="156">
        <f>SUM(Щучинск:Успеноюрьевский!I51)</f>
        <v>0</v>
      </c>
      <c r="J51" s="156">
        <f>SUM(Щучинск:Успеноюрьевский!J51)</f>
        <v>0</v>
      </c>
      <c r="K51" s="156">
        <f>SUM(Щучинск:Успеноюрьевский!K51)</f>
        <v>0</v>
      </c>
      <c r="L51" s="156">
        <f>SUM(Щучинск:Успеноюрьевский!L51)</f>
        <v>0</v>
      </c>
      <c r="M51" s="156">
        <f>SUM(Щучинск:Успеноюрьевский!M51)</f>
        <v>0</v>
      </c>
      <c r="N51" s="156">
        <f>SUM(Щучинск:Успеноюрьевский!N51)</f>
        <v>0</v>
      </c>
      <c r="O51" s="156">
        <f>SUM(Щучинск:Успеноюрьевский!O51)</f>
        <v>0</v>
      </c>
      <c r="P51" s="156">
        <f>SUM(Щучинск:Успеноюрьевский!P51)</f>
        <v>0</v>
      </c>
      <c r="Q51" s="156">
        <f>SUM(Щучинск:Успеноюрьевский!Q51)</f>
        <v>0</v>
      </c>
      <c r="R51" s="156">
        <f>SUM(Щучинск:Успеноюрьевский!R51)</f>
        <v>0</v>
      </c>
      <c r="S51" s="30" t="b">
        <f>SUM(Щучинск:Успеноюрьевский!F51)=F51</f>
        <v>1</v>
      </c>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2072</v>
      </c>
      <c r="G52" s="156">
        <f>SUM(Щучинск:Успеноюрьевский!G52)</f>
        <v>0</v>
      </c>
      <c r="H52" s="156">
        <f>SUM(Щучинск:Успеноюрьевский!H52)</f>
        <v>0</v>
      </c>
      <c r="I52" s="156">
        <f>SUM(Щучинск:Успеноюрьевский!I52)</f>
        <v>0</v>
      </c>
      <c r="J52" s="156">
        <f>SUM(Щучинск:Успеноюрьевский!J52)</f>
        <v>0</v>
      </c>
      <c r="K52" s="156">
        <f>SUM(Щучинск:Успеноюрьевский!K52)</f>
        <v>300</v>
      </c>
      <c r="L52" s="156">
        <f>SUM(Щучинск:Успеноюрьевский!L52)</f>
        <v>500</v>
      </c>
      <c r="M52" s="156">
        <f>SUM(Щучинск:Успеноюрьевский!M52)</f>
        <v>950</v>
      </c>
      <c r="N52" s="156">
        <f>SUM(Щучинск:Успеноюрьевский!N52)</f>
        <v>322</v>
      </c>
      <c r="O52" s="156">
        <f>SUM(Щучинск:Успеноюрьевский!O52)</f>
        <v>0</v>
      </c>
      <c r="P52" s="156">
        <f>SUM(Щучинск:Успеноюрьевский!P52)</f>
        <v>0</v>
      </c>
      <c r="Q52" s="156">
        <f>SUM(Щучинск:Успеноюрьевский!Q52)</f>
        <v>0</v>
      </c>
      <c r="R52" s="156">
        <f>SUM(Щучинск:Успеноюрьевский!R52)</f>
        <v>0</v>
      </c>
      <c r="S52" s="30" t="b">
        <f>SUM(Щучинск:Успеноюрьевский!F52)=F52</f>
        <v>1</v>
      </c>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56">
        <f>SUM(Щучинск:Успеноюрьевский!G53)</f>
        <v>0</v>
      </c>
      <c r="H53" s="156">
        <f>SUM(Щучинск:Успеноюрьевский!H53)</f>
        <v>0</v>
      </c>
      <c r="I53" s="156">
        <f>SUM(Щучинск:Успеноюрьевский!I53)</f>
        <v>0</v>
      </c>
      <c r="J53" s="156">
        <f>SUM(Щучинск:Успеноюрьевский!J53)</f>
        <v>0</v>
      </c>
      <c r="K53" s="156">
        <f>SUM(Щучинск:Успеноюрьевский!K53)</f>
        <v>0</v>
      </c>
      <c r="L53" s="156">
        <f>SUM(Щучинск:Успеноюрьевский!L53)</f>
        <v>0</v>
      </c>
      <c r="M53" s="156">
        <f>SUM(Щучинск:Успеноюрьевский!M53)</f>
        <v>0</v>
      </c>
      <c r="N53" s="156">
        <f>SUM(Щучинск:Успеноюрьевский!N53)</f>
        <v>0</v>
      </c>
      <c r="O53" s="156">
        <f>SUM(Щучинск:Успеноюрьевский!O53)</f>
        <v>0</v>
      </c>
      <c r="P53" s="156">
        <f>SUM(Щучинск:Успеноюрьевский!P53)</f>
        <v>0</v>
      </c>
      <c r="Q53" s="156">
        <f>SUM(Щучинск:Успеноюрьевский!Q53)</f>
        <v>0</v>
      </c>
      <c r="R53" s="156">
        <f>SUM(Щучинск:Успеноюрьевский!R53)</f>
        <v>0</v>
      </c>
      <c r="S53" s="30" t="b">
        <f>SUM(Щучинск:Успеноюрьевский!F53)=F53</f>
        <v>1</v>
      </c>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t="b">
        <f>SUM(Щучинск:Успеноюрьевский!F54)=F54</f>
        <v>1</v>
      </c>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t="b">
        <f>SUM(Щучинск:Успеноюрьевский!F55)=F55</f>
        <v>1</v>
      </c>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t="b">
        <f>SUM(Щучинск:Успеноюрьевский!F56)=F56</f>
        <v>1</v>
      </c>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56">
        <f>SUM(Щучинск:Успеноюрьевский!G57)</f>
        <v>0</v>
      </c>
      <c r="H57" s="156">
        <f>SUM(Щучинск:Успеноюрьевский!H57)</f>
        <v>0</v>
      </c>
      <c r="I57" s="156">
        <f>SUM(Щучинск:Успеноюрьевский!I57)</f>
        <v>0</v>
      </c>
      <c r="J57" s="156">
        <f>SUM(Щучинск:Успеноюрьевский!J57)</f>
        <v>0</v>
      </c>
      <c r="K57" s="156">
        <f>SUM(Щучинск:Успеноюрьевский!K57)</f>
        <v>0</v>
      </c>
      <c r="L57" s="156">
        <f>SUM(Щучинск:Успеноюрьевский!L57)</f>
        <v>0</v>
      </c>
      <c r="M57" s="156">
        <f>SUM(Щучинск:Успеноюрьевский!M57)</f>
        <v>0</v>
      </c>
      <c r="N57" s="156">
        <f>SUM(Щучинск:Успеноюрьевский!N57)</f>
        <v>0</v>
      </c>
      <c r="O57" s="156">
        <f>SUM(Щучинск:Успеноюрьевский!O57)</f>
        <v>0</v>
      </c>
      <c r="P57" s="156">
        <f>SUM(Щучинск:Успеноюрьевский!P57)</f>
        <v>0</v>
      </c>
      <c r="Q57" s="156">
        <f>SUM(Щучинск:Успеноюрьевский!Q57)</f>
        <v>0</v>
      </c>
      <c r="R57" s="156">
        <f>SUM(Щучинск:Успеноюрьевский!R57)</f>
        <v>0</v>
      </c>
      <c r="S57" s="30" t="b">
        <f>SUM(Щучинск:Успеноюрьевский!F57)=F57</f>
        <v>1</v>
      </c>
      <c r="T57" s="31"/>
      <c r="U57" s="31"/>
      <c r="V57" s="31"/>
      <c r="W57" s="31"/>
      <c r="X57" s="31"/>
      <c r="Y57" s="31"/>
      <c r="Z57" s="31"/>
      <c r="AA57" s="31"/>
      <c r="AB57" s="31"/>
      <c r="AC57" s="31"/>
      <c r="AD57" s="31"/>
      <c r="AE57" s="31"/>
      <c r="AF57" s="31"/>
    </row>
    <row r="59" spans="1:32" x14ac:dyDescent="0.25">
      <c r="E59" s="161"/>
      <c r="L59" s="64"/>
    </row>
    <row r="60" spans="1:32" s="71" customFormat="1" x14ac:dyDescent="0.25">
      <c r="A60" s="65"/>
      <c r="B60" s="65"/>
      <c r="C60" s="65"/>
      <c r="D60" s="65"/>
      <c r="E60" s="75"/>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117</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ht="15.75" x14ac:dyDescent="0.25">
      <c r="A8" s="22"/>
      <c r="B8" s="22"/>
      <c r="C8" s="227" t="s">
        <v>6</v>
      </c>
      <c r="D8" s="227"/>
      <c r="E8" s="227"/>
      <c r="F8" s="224"/>
      <c r="G8" s="225"/>
      <c r="H8" s="225"/>
      <c r="I8" s="225"/>
      <c r="J8" s="225"/>
      <c r="K8" s="225"/>
      <c r="L8" s="225"/>
      <c r="M8" s="225"/>
      <c r="N8" s="225"/>
      <c r="O8" s="225"/>
      <c r="P8" s="225"/>
      <c r="Q8" s="225"/>
      <c r="R8" s="225"/>
      <c r="S8" s="151"/>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309198</v>
      </c>
      <c r="G10" s="152">
        <f>G11+G25+G54</f>
        <v>11770</v>
      </c>
      <c r="H10" s="152">
        <f t="shared" si="0"/>
        <v>49133</v>
      </c>
      <c r="I10" s="152">
        <f t="shared" si="0"/>
        <v>19814</v>
      </c>
      <c r="J10" s="152">
        <f t="shared" si="0"/>
        <v>32219</v>
      </c>
      <c r="K10" s="152">
        <f t="shared" si="0"/>
        <v>21790</v>
      </c>
      <c r="L10" s="152">
        <f t="shared" si="0"/>
        <v>17491</v>
      </c>
      <c r="M10" s="152">
        <f t="shared" si="0"/>
        <v>26585</v>
      </c>
      <c r="N10" s="153">
        <f t="shared" si="0"/>
        <v>45018</v>
      </c>
      <c r="O10" s="152">
        <f t="shared" si="0"/>
        <v>26910</v>
      </c>
      <c r="P10" s="152">
        <f t="shared" si="0"/>
        <v>15931</v>
      </c>
      <c r="Q10" s="152">
        <f t="shared" si="0"/>
        <v>25601</v>
      </c>
      <c r="R10" s="152">
        <f t="shared" si="0"/>
        <v>16936</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305607</v>
      </c>
      <c r="G11" s="152">
        <f>G12+G15+G23</f>
        <v>11471</v>
      </c>
      <c r="H11" s="152">
        <f t="shared" ref="H11:R11" si="1">H12+H15+H23</f>
        <v>48834</v>
      </c>
      <c r="I11" s="152">
        <f t="shared" si="1"/>
        <v>19515</v>
      </c>
      <c r="J11" s="152">
        <f t="shared" si="1"/>
        <v>31921</v>
      </c>
      <c r="K11" s="152">
        <f t="shared" si="1"/>
        <v>21491</v>
      </c>
      <c r="L11" s="152">
        <f t="shared" si="1"/>
        <v>17191</v>
      </c>
      <c r="M11" s="152">
        <f t="shared" si="1"/>
        <v>26286</v>
      </c>
      <c r="N11" s="152">
        <f t="shared" si="1"/>
        <v>44718</v>
      </c>
      <c r="O11" s="152">
        <f t="shared" si="1"/>
        <v>26610</v>
      </c>
      <c r="P11" s="152">
        <f t="shared" si="1"/>
        <v>15631</v>
      </c>
      <c r="Q11" s="152">
        <f t="shared" si="1"/>
        <v>25302</v>
      </c>
      <c r="R11" s="152">
        <f t="shared" si="1"/>
        <v>16637</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167323</v>
      </c>
      <c r="G12" s="154">
        <f t="shared" ref="G12:R12" si="2">G13</f>
        <v>3674</v>
      </c>
      <c r="H12" s="154">
        <f>H13</f>
        <v>34877</v>
      </c>
      <c r="I12" s="154">
        <f t="shared" si="2"/>
        <v>10434</v>
      </c>
      <c r="J12" s="154">
        <f t="shared" si="2"/>
        <v>15461</v>
      </c>
      <c r="K12" s="154">
        <f t="shared" si="2"/>
        <v>10000</v>
      </c>
      <c r="L12" s="154">
        <f t="shared" si="2"/>
        <v>8604</v>
      </c>
      <c r="M12" s="154">
        <f t="shared" si="2"/>
        <v>15709</v>
      </c>
      <c r="N12" s="155">
        <f t="shared" si="2"/>
        <v>25971</v>
      </c>
      <c r="O12" s="154">
        <f t="shared" si="2"/>
        <v>15974</v>
      </c>
      <c r="P12" s="154">
        <f t="shared" si="2"/>
        <v>5944</v>
      </c>
      <c r="Q12" s="154">
        <f t="shared" si="2"/>
        <v>10001</v>
      </c>
      <c r="R12" s="154">
        <f t="shared" si="2"/>
        <v>10674</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167323</v>
      </c>
      <c r="G13" s="43">
        <f t="shared" si="3"/>
        <v>3674</v>
      </c>
      <c r="H13" s="43">
        <f>SUM(H14)</f>
        <v>34877</v>
      </c>
      <c r="I13" s="43">
        <f t="shared" si="3"/>
        <v>10434</v>
      </c>
      <c r="J13" s="43">
        <f t="shared" si="3"/>
        <v>15461</v>
      </c>
      <c r="K13" s="43">
        <f t="shared" si="3"/>
        <v>10000</v>
      </c>
      <c r="L13" s="43">
        <f t="shared" si="3"/>
        <v>8604</v>
      </c>
      <c r="M13" s="43">
        <f t="shared" si="3"/>
        <v>15709</v>
      </c>
      <c r="N13" s="43">
        <f t="shared" si="3"/>
        <v>25971</v>
      </c>
      <c r="O13" s="43">
        <f t="shared" si="3"/>
        <v>15974</v>
      </c>
      <c r="P13" s="43">
        <f t="shared" si="3"/>
        <v>5944</v>
      </c>
      <c r="Q13" s="43">
        <f t="shared" si="3"/>
        <v>10001</v>
      </c>
      <c r="R13" s="43">
        <f t="shared" si="3"/>
        <v>10674</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167323</v>
      </c>
      <c r="G14" s="156">
        <v>3674</v>
      </c>
      <c r="H14" s="156">
        <v>34877</v>
      </c>
      <c r="I14" s="156">
        <v>10434</v>
      </c>
      <c r="J14" s="156">
        <v>15461</v>
      </c>
      <c r="K14" s="156">
        <v>10000</v>
      </c>
      <c r="L14" s="156">
        <v>8604</v>
      </c>
      <c r="M14" s="156">
        <v>15709</v>
      </c>
      <c r="N14" s="156">
        <v>25971</v>
      </c>
      <c r="O14" s="156">
        <v>15974</v>
      </c>
      <c r="P14" s="156">
        <v>5944</v>
      </c>
      <c r="Q14" s="156">
        <v>10001</v>
      </c>
      <c r="R14" s="156">
        <v>10674</v>
      </c>
      <c r="S14" s="63"/>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132476</v>
      </c>
      <c r="G15" s="154">
        <f>G16+G18+G20</f>
        <v>7359</v>
      </c>
      <c r="H15" s="154">
        <f t="shared" ref="H15:R15" si="4">H16+H18+H20</f>
        <v>13373</v>
      </c>
      <c r="I15" s="154">
        <f t="shared" si="4"/>
        <v>9045</v>
      </c>
      <c r="J15" s="154">
        <f t="shared" si="4"/>
        <v>16453</v>
      </c>
      <c r="K15" s="154">
        <f t="shared" si="4"/>
        <v>10843</v>
      </c>
      <c r="L15" s="154">
        <f t="shared" si="4"/>
        <v>7439</v>
      </c>
      <c r="M15" s="154">
        <f t="shared" si="4"/>
        <v>10415</v>
      </c>
      <c r="N15" s="154">
        <f t="shared" si="4"/>
        <v>17624</v>
      </c>
      <c r="O15" s="154">
        <f t="shared" si="4"/>
        <v>10491</v>
      </c>
      <c r="P15" s="154">
        <f t="shared" si="4"/>
        <v>8954</v>
      </c>
      <c r="Q15" s="154">
        <f t="shared" si="4"/>
        <v>14617</v>
      </c>
      <c r="R15" s="154">
        <f t="shared" si="4"/>
        <v>5863</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12481</v>
      </c>
      <c r="G16" s="43">
        <f t="shared" si="5"/>
        <v>709</v>
      </c>
      <c r="H16" s="43">
        <f t="shared" si="5"/>
        <v>650</v>
      </c>
      <c r="I16" s="43">
        <f t="shared" si="5"/>
        <v>1045</v>
      </c>
      <c r="J16" s="43">
        <f t="shared" si="5"/>
        <v>2564</v>
      </c>
      <c r="K16" s="43">
        <f t="shared" si="5"/>
        <v>750</v>
      </c>
      <c r="L16" s="43">
        <f t="shared" si="5"/>
        <v>540</v>
      </c>
      <c r="M16" s="43">
        <f t="shared" si="5"/>
        <v>945</v>
      </c>
      <c r="N16" s="49">
        <f t="shared" si="5"/>
        <v>1084</v>
      </c>
      <c r="O16" s="43">
        <f t="shared" si="5"/>
        <v>1597</v>
      </c>
      <c r="P16" s="43">
        <f t="shared" si="5"/>
        <v>1409</v>
      </c>
      <c r="Q16" s="43">
        <f t="shared" si="5"/>
        <v>684</v>
      </c>
      <c r="R16" s="43">
        <f t="shared" si="5"/>
        <v>504</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12481</v>
      </c>
      <c r="G17" s="156">
        <v>709</v>
      </c>
      <c r="H17" s="157">
        <v>650</v>
      </c>
      <c r="I17" s="162">
        <v>1045</v>
      </c>
      <c r="J17" s="162">
        <v>2564</v>
      </c>
      <c r="K17" s="162">
        <v>750</v>
      </c>
      <c r="L17" s="162">
        <v>540</v>
      </c>
      <c r="M17" s="162">
        <v>945</v>
      </c>
      <c r="N17" s="162">
        <v>1084</v>
      </c>
      <c r="O17" s="162">
        <v>1597</v>
      </c>
      <c r="P17" s="162">
        <v>1409</v>
      </c>
      <c r="Q17" s="162">
        <v>684</v>
      </c>
      <c r="R17" s="162">
        <v>504</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64712</v>
      </c>
      <c r="G18" s="43">
        <f t="shared" si="6"/>
        <v>2045</v>
      </c>
      <c r="H18" s="43">
        <f t="shared" si="6"/>
        <v>9540</v>
      </c>
      <c r="I18" s="43">
        <f t="shared" si="6"/>
        <v>1543</v>
      </c>
      <c r="J18" s="43">
        <f t="shared" si="6"/>
        <v>8043</v>
      </c>
      <c r="K18" s="43">
        <f t="shared" si="6"/>
        <v>8093</v>
      </c>
      <c r="L18" s="43">
        <f t="shared" si="6"/>
        <v>941</v>
      </c>
      <c r="M18" s="43">
        <f t="shared" si="6"/>
        <v>3055</v>
      </c>
      <c r="N18" s="43">
        <f t="shared" si="6"/>
        <v>5035</v>
      </c>
      <c r="O18" s="43">
        <f t="shared" si="6"/>
        <v>5940</v>
      </c>
      <c r="P18" s="43">
        <f t="shared" si="6"/>
        <v>6401</v>
      </c>
      <c r="Q18" s="43">
        <f>SUM(Q19:Q19)</f>
        <v>11671</v>
      </c>
      <c r="R18" s="43">
        <f t="shared" si="6"/>
        <v>2405</v>
      </c>
      <c r="S18" s="30"/>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64712</v>
      </c>
      <c r="G19" s="157">
        <v>2045</v>
      </c>
      <c r="H19" s="157">
        <v>9540</v>
      </c>
      <c r="I19" s="162">
        <v>1543</v>
      </c>
      <c r="J19" s="162">
        <v>8043</v>
      </c>
      <c r="K19" s="162">
        <v>8093</v>
      </c>
      <c r="L19" s="162">
        <v>941</v>
      </c>
      <c r="M19" s="162">
        <v>3055</v>
      </c>
      <c r="N19" s="162">
        <v>5035</v>
      </c>
      <c r="O19" s="162">
        <v>5940</v>
      </c>
      <c r="P19" s="162">
        <v>6401</v>
      </c>
      <c r="Q19" s="162">
        <v>11671</v>
      </c>
      <c r="R19" s="162">
        <v>2405</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55283</v>
      </c>
      <c r="G20" s="43">
        <f>G21+G22</f>
        <v>4605</v>
      </c>
      <c r="H20" s="43">
        <f t="shared" ref="H20:R20" si="7">H21+H22</f>
        <v>3183</v>
      </c>
      <c r="I20" s="43">
        <f t="shared" si="7"/>
        <v>6457</v>
      </c>
      <c r="J20" s="43">
        <f t="shared" si="7"/>
        <v>5846</v>
      </c>
      <c r="K20" s="43">
        <f t="shared" si="7"/>
        <v>2000</v>
      </c>
      <c r="L20" s="43">
        <f t="shared" si="7"/>
        <v>5958</v>
      </c>
      <c r="M20" s="43">
        <f t="shared" si="7"/>
        <v>6415</v>
      </c>
      <c r="N20" s="49">
        <f t="shared" si="7"/>
        <v>11505</v>
      </c>
      <c r="O20" s="43">
        <f t="shared" si="7"/>
        <v>2954</v>
      </c>
      <c r="P20" s="43">
        <f t="shared" si="7"/>
        <v>1144</v>
      </c>
      <c r="Q20" s="43">
        <f t="shared" si="7"/>
        <v>2262</v>
      </c>
      <c r="R20" s="43">
        <f t="shared" si="7"/>
        <v>2954</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30651</v>
      </c>
      <c r="G21" s="157">
        <v>1950</v>
      </c>
      <c r="H21" s="157">
        <v>1543</v>
      </c>
      <c r="I21" s="162">
        <v>3412</v>
      </c>
      <c r="J21" s="162">
        <v>905</v>
      </c>
      <c r="K21" s="162">
        <v>600</v>
      </c>
      <c r="L21" s="162">
        <v>4454</v>
      </c>
      <c r="M21" s="162">
        <v>5406</v>
      </c>
      <c r="N21" s="162">
        <v>10054</v>
      </c>
      <c r="O21" s="162">
        <v>1504</v>
      </c>
      <c r="P21" s="162">
        <v>100</v>
      </c>
      <c r="Q21" s="162">
        <v>219</v>
      </c>
      <c r="R21" s="162">
        <v>504</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24632</v>
      </c>
      <c r="G22" s="157">
        <v>2655</v>
      </c>
      <c r="H22" s="157">
        <v>1640</v>
      </c>
      <c r="I22" s="162">
        <v>3045</v>
      </c>
      <c r="J22" s="162">
        <v>4941</v>
      </c>
      <c r="K22" s="162">
        <v>1400</v>
      </c>
      <c r="L22" s="162">
        <v>1504</v>
      </c>
      <c r="M22" s="162">
        <v>1009</v>
      </c>
      <c r="N22" s="162">
        <v>1451</v>
      </c>
      <c r="O22" s="162">
        <v>1450</v>
      </c>
      <c r="P22" s="162">
        <v>1044</v>
      </c>
      <c r="Q22" s="162">
        <v>2043</v>
      </c>
      <c r="R22" s="162">
        <v>2450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5808</v>
      </c>
      <c r="G23" s="43">
        <f t="shared" ref="G23:R23" si="8">SUM(G24:G24)</f>
        <v>438</v>
      </c>
      <c r="H23" s="43">
        <f t="shared" si="8"/>
        <v>584</v>
      </c>
      <c r="I23" s="43">
        <f t="shared" si="8"/>
        <v>36</v>
      </c>
      <c r="J23" s="43">
        <f t="shared" si="8"/>
        <v>7</v>
      </c>
      <c r="K23" s="43">
        <f t="shared" si="8"/>
        <v>648</v>
      </c>
      <c r="L23" s="43">
        <f t="shared" si="8"/>
        <v>1148</v>
      </c>
      <c r="M23" s="43">
        <f t="shared" si="8"/>
        <v>162</v>
      </c>
      <c r="N23" s="43">
        <f t="shared" si="8"/>
        <v>1123</v>
      </c>
      <c r="O23" s="43">
        <f t="shared" si="8"/>
        <v>145</v>
      </c>
      <c r="P23" s="43">
        <f t="shared" si="8"/>
        <v>733</v>
      </c>
      <c r="Q23" s="43">
        <f t="shared" si="8"/>
        <v>684</v>
      </c>
      <c r="R23" s="43">
        <f t="shared" si="8"/>
        <v>100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5808</v>
      </c>
      <c r="G24" s="157">
        <v>438</v>
      </c>
      <c r="H24" s="157">
        <v>584</v>
      </c>
      <c r="I24" s="162">
        <v>36</v>
      </c>
      <c r="J24" s="162">
        <v>7</v>
      </c>
      <c r="K24" s="162">
        <v>648</v>
      </c>
      <c r="L24" s="162">
        <v>1148</v>
      </c>
      <c r="M24" s="162">
        <v>162</v>
      </c>
      <c r="N24" s="162">
        <v>1123</v>
      </c>
      <c r="O24" s="162">
        <v>145</v>
      </c>
      <c r="P24" s="162">
        <v>733</v>
      </c>
      <c r="Q24" s="162">
        <v>684</v>
      </c>
      <c r="R24" s="162">
        <v>100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3591</v>
      </c>
      <c r="G25" s="152">
        <f>G26+G37+G40+G43+G47</f>
        <v>299</v>
      </c>
      <c r="H25" s="152">
        <f t="shared" ref="H25:R25" si="9">H26+H37+H40+H43+H47</f>
        <v>299</v>
      </c>
      <c r="I25" s="152">
        <f t="shared" si="9"/>
        <v>299</v>
      </c>
      <c r="J25" s="152">
        <f t="shared" si="9"/>
        <v>298</v>
      </c>
      <c r="K25" s="152">
        <f t="shared" si="9"/>
        <v>299</v>
      </c>
      <c r="L25" s="152">
        <f t="shared" si="9"/>
        <v>300</v>
      </c>
      <c r="M25" s="152">
        <f t="shared" si="9"/>
        <v>299</v>
      </c>
      <c r="N25" s="152">
        <f t="shared" si="9"/>
        <v>300</v>
      </c>
      <c r="O25" s="152">
        <f t="shared" si="9"/>
        <v>300</v>
      </c>
      <c r="P25" s="152">
        <f t="shared" si="9"/>
        <v>300</v>
      </c>
      <c r="Q25" s="152">
        <f t="shared" si="9"/>
        <v>299</v>
      </c>
      <c r="R25" s="152">
        <f t="shared" si="9"/>
        <v>299</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51</v>
      </c>
      <c r="G26" s="154">
        <f>G27+G29+G31+G33</f>
        <v>4</v>
      </c>
      <c r="H26" s="154">
        <f t="shared" ref="H26:R26" si="10">H27+H29+H31+H33</f>
        <v>4</v>
      </c>
      <c r="I26" s="154">
        <f t="shared" si="10"/>
        <v>4</v>
      </c>
      <c r="J26" s="154">
        <f t="shared" si="10"/>
        <v>3</v>
      </c>
      <c r="K26" s="154">
        <f t="shared" si="10"/>
        <v>4</v>
      </c>
      <c r="L26" s="154">
        <f t="shared" si="10"/>
        <v>5</v>
      </c>
      <c r="M26" s="154">
        <f t="shared" si="10"/>
        <v>4</v>
      </c>
      <c r="N26" s="154">
        <f t="shared" si="10"/>
        <v>5</v>
      </c>
      <c r="O26" s="154">
        <f t="shared" si="10"/>
        <v>5</v>
      </c>
      <c r="P26" s="154">
        <f t="shared" si="10"/>
        <v>5</v>
      </c>
      <c r="Q26" s="154">
        <f t="shared" si="10"/>
        <v>4</v>
      </c>
      <c r="R26" s="154">
        <f t="shared" si="10"/>
        <v>4</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59"/>
      <c r="H28" s="59"/>
      <c r="I28" s="59"/>
      <c r="J28" s="59"/>
      <c r="K28" s="59"/>
      <c r="L28" s="59"/>
      <c r="M28" s="59"/>
      <c r="N28" s="158"/>
      <c r="O28" s="59"/>
      <c r="P28" s="59"/>
      <c r="Q28" s="59"/>
      <c r="R28" s="59"/>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59"/>
      <c r="H30" s="59"/>
      <c r="I30" s="59"/>
      <c r="J30" s="59"/>
      <c r="K30" s="59"/>
      <c r="L30" s="59"/>
      <c r="M30" s="59"/>
      <c r="N30" s="158"/>
      <c r="O30" s="59"/>
      <c r="P30" s="59"/>
      <c r="Q30" s="59"/>
      <c r="R30" s="59"/>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51</v>
      </c>
      <c r="G31" s="43">
        <f t="shared" ref="G31:R31" si="13">G32</f>
        <v>4</v>
      </c>
      <c r="H31" s="43">
        <f t="shared" si="13"/>
        <v>4</v>
      </c>
      <c r="I31" s="43">
        <f t="shared" si="13"/>
        <v>4</v>
      </c>
      <c r="J31" s="43">
        <f t="shared" si="13"/>
        <v>3</v>
      </c>
      <c r="K31" s="43">
        <f t="shared" si="13"/>
        <v>4</v>
      </c>
      <c r="L31" s="43">
        <f t="shared" si="13"/>
        <v>5</v>
      </c>
      <c r="M31" s="43">
        <f t="shared" si="13"/>
        <v>4</v>
      </c>
      <c r="N31" s="43">
        <f t="shared" si="13"/>
        <v>5</v>
      </c>
      <c r="O31" s="43">
        <f t="shared" si="13"/>
        <v>5</v>
      </c>
      <c r="P31" s="43">
        <f t="shared" si="13"/>
        <v>5</v>
      </c>
      <c r="Q31" s="43">
        <f t="shared" si="13"/>
        <v>4</v>
      </c>
      <c r="R31" s="43">
        <f t="shared" si="13"/>
        <v>4</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51</v>
      </c>
      <c r="G32" s="159">
        <v>4</v>
      </c>
      <c r="H32" s="159">
        <v>4</v>
      </c>
      <c r="I32" s="159">
        <v>4</v>
      </c>
      <c r="J32" s="159">
        <v>3</v>
      </c>
      <c r="K32" s="159">
        <v>4</v>
      </c>
      <c r="L32" s="159">
        <v>5</v>
      </c>
      <c r="M32" s="159">
        <v>4</v>
      </c>
      <c r="N32" s="159">
        <v>5</v>
      </c>
      <c r="O32" s="159">
        <v>5</v>
      </c>
      <c r="P32" s="159">
        <v>5</v>
      </c>
      <c r="Q32" s="159">
        <v>4</v>
      </c>
      <c r="R32" s="159">
        <v>4</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59"/>
      <c r="H34" s="59"/>
      <c r="I34" s="59"/>
      <c r="J34" s="59"/>
      <c r="K34" s="59"/>
      <c r="L34" s="59"/>
      <c r="M34" s="59"/>
      <c r="N34" s="158"/>
      <c r="O34" s="59"/>
      <c r="P34" s="59"/>
      <c r="Q34" s="59"/>
      <c r="R34" s="59"/>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59"/>
      <c r="H35" s="59"/>
      <c r="I35" s="59"/>
      <c r="J35" s="59"/>
      <c r="K35" s="59"/>
      <c r="L35" s="59"/>
      <c r="M35" s="59"/>
      <c r="N35" s="158"/>
      <c r="O35" s="59"/>
      <c r="P35" s="59"/>
      <c r="Q35" s="59"/>
      <c r="R35" s="59"/>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59"/>
      <c r="H36" s="59"/>
      <c r="I36" s="59"/>
      <c r="J36" s="59"/>
      <c r="K36" s="59"/>
      <c r="L36" s="59"/>
      <c r="M36" s="59"/>
      <c r="N36" s="158"/>
      <c r="O36" s="59"/>
      <c r="P36" s="59"/>
      <c r="Q36" s="59"/>
      <c r="R36" s="59"/>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59"/>
      <c r="H39" s="59"/>
      <c r="I39" s="59"/>
      <c r="J39" s="59"/>
      <c r="K39" s="59"/>
      <c r="L39" s="59"/>
      <c r="M39" s="59"/>
      <c r="N39" s="158"/>
      <c r="O39" s="59"/>
      <c r="P39" s="59"/>
      <c r="Q39" s="59"/>
      <c r="R39" s="59"/>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9"/>
      <c r="H42" s="59"/>
      <c r="I42" s="59"/>
      <c r="J42" s="59"/>
      <c r="K42" s="59"/>
      <c r="L42" s="59"/>
      <c r="M42" s="59"/>
      <c r="N42" s="158"/>
      <c r="O42" s="59"/>
      <c r="P42" s="59"/>
      <c r="Q42" s="59"/>
      <c r="R42" s="59"/>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3540</v>
      </c>
      <c r="G43" s="154">
        <f t="shared" ref="G43:R43" si="17">G44</f>
        <v>295</v>
      </c>
      <c r="H43" s="154">
        <f t="shared" si="17"/>
        <v>295</v>
      </c>
      <c r="I43" s="154">
        <f t="shared" si="17"/>
        <v>295</v>
      </c>
      <c r="J43" s="154">
        <f t="shared" si="17"/>
        <v>295</v>
      </c>
      <c r="K43" s="154">
        <f t="shared" si="17"/>
        <v>295</v>
      </c>
      <c r="L43" s="154">
        <f t="shared" si="17"/>
        <v>295</v>
      </c>
      <c r="M43" s="154">
        <f t="shared" si="17"/>
        <v>295</v>
      </c>
      <c r="N43" s="155">
        <f t="shared" si="17"/>
        <v>295</v>
      </c>
      <c r="O43" s="154">
        <f t="shared" si="17"/>
        <v>295</v>
      </c>
      <c r="P43" s="154">
        <f t="shared" si="17"/>
        <v>295</v>
      </c>
      <c r="Q43" s="154">
        <f t="shared" si="17"/>
        <v>295</v>
      </c>
      <c r="R43" s="154">
        <f t="shared" si="17"/>
        <v>295</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3540</v>
      </c>
      <c r="G44" s="43">
        <f t="shared" si="18"/>
        <v>295</v>
      </c>
      <c r="H44" s="43">
        <f t="shared" si="18"/>
        <v>295</v>
      </c>
      <c r="I44" s="43">
        <f t="shared" si="18"/>
        <v>295</v>
      </c>
      <c r="J44" s="43">
        <f t="shared" si="18"/>
        <v>295</v>
      </c>
      <c r="K44" s="43">
        <f t="shared" si="18"/>
        <v>295</v>
      </c>
      <c r="L44" s="43">
        <f t="shared" si="18"/>
        <v>295</v>
      </c>
      <c r="M44" s="43">
        <f t="shared" si="18"/>
        <v>295</v>
      </c>
      <c r="N44" s="43">
        <f t="shared" si="18"/>
        <v>295</v>
      </c>
      <c r="O44" s="43">
        <f t="shared" si="18"/>
        <v>295</v>
      </c>
      <c r="P44" s="43">
        <f t="shared" si="18"/>
        <v>295</v>
      </c>
      <c r="Q44" s="43">
        <f t="shared" si="18"/>
        <v>295</v>
      </c>
      <c r="R44" s="43">
        <f t="shared" si="18"/>
        <v>295</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c r="H45" s="59"/>
      <c r="I45" s="59"/>
      <c r="J45" s="59"/>
      <c r="K45" s="59"/>
      <c r="L45" s="59"/>
      <c r="M45" s="59"/>
      <c r="N45" s="158"/>
      <c r="O45" s="59"/>
      <c r="P45" s="59"/>
      <c r="Q45" s="59"/>
      <c r="R45" s="59"/>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3540</v>
      </c>
      <c r="G46" s="160">
        <v>295</v>
      </c>
      <c r="H46" s="160">
        <v>295</v>
      </c>
      <c r="I46" s="160">
        <v>295</v>
      </c>
      <c r="J46" s="160">
        <v>295</v>
      </c>
      <c r="K46" s="160">
        <v>295</v>
      </c>
      <c r="L46" s="160">
        <v>295</v>
      </c>
      <c r="M46" s="160">
        <v>295</v>
      </c>
      <c r="N46" s="160">
        <v>295</v>
      </c>
      <c r="O46" s="160">
        <v>295</v>
      </c>
      <c r="P46" s="160">
        <v>295</v>
      </c>
      <c r="Q46" s="160">
        <v>295</v>
      </c>
      <c r="R46" s="160">
        <v>295</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9"/>
      <c r="H52" s="59"/>
      <c r="I52" s="59"/>
      <c r="J52" s="59"/>
      <c r="K52" s="59"/>
      <c r="L52" s="59"/>
      <c r="M52" s="59"/>
      <c r="N52" s="158"/>
      <c r="O52" s="59"/>
      <c r="P52" s="59"/>
      <c r="Q52" s="59"/>
      <c r="R52" s="59"/>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9"/>
      <c r="H57" s="59"/>
      <c r="I57" s="59"/>
      <c r="J57" s="59"/>
      <c r="K57" s="59"/>
      <c r="L57" s="59"/>
      <c r="M57" s="59"/>
      <c r="N57" s="158"/>
      <c r="O57" s="59"/>
      <c r="P57" s="59"/>
      <c r="Q57" s="59"/>
      <c r="R57" s="59"/>
      <c r="S57" s="30"/>
      <c r="T57" s="31"/>
      <c r="U57" s="31"/>
      <c r="V57" s="31"/>
      <c r="W57" s="31"/>
      <c r="X57" s="31"/>
      <c r="Y57" s="31"/>
      <c r="Z57" s="31"/>
      <c r="AA57" s="31"/>
      <c r="AB57" s="31"/>
      <c r="AC57" s="31"/>
      <c r="AD57" s="31"/>
      <c r="AE57" s="31"/>
      <c r="AF57" s="31"/>
    </row>
    <row r="59" spans="1:32" x14ac:dyDescent="0.25">
      <c r="E59" s="161" t="s">
        <v>118</v>
      </c>
      <c r="F59" s="62" t="s">
        <v>119</v>
      </c>
      <c r="L59" s="64"/>
    </row>
    <row r="60" spans="1:32" s="71" customFormat="1" x14ac:dyDescent="0.25">
      <c r="A60" s="65"/>
      <c r="B60" s="65"/>
      <c r="C60" s="65"/>
      <c r="D60" s="65"/>
      <c r="E60" s="75" t="s">
        <v>120</v>
      </c>
      <c r="F60" s="67" t="s">
        <v>121</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122</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32271</v>
      </c>
      <c r="G10" s="152">
        <f t="shared" ref="G10:R10" si="0">G11+G25+G54</f>
        <v>1144</v>
      </c>
      <c r="H10" s="152">
        <f t="shared" si="0"/>
        <v>1681</v>
      </c>
      <c r="I10" s="152">
        <f t="shared" si="0"/>
        <v>4856</v>
      </c>
      <c r="J10" s="152">
        <f t="shared" si="0"/>
        <v>1104</v>
      </c>
      <c r="K10" s="152">
        <f t="shared" si="0"/>
        <v>1138</v>
      </c>
      <c r="L10" s="152">
        <f t="shared" si="0"/>
        <v>5728</v>
      </c>
      <c r="M10" s="152">
        <f t="shared" si="0"/>
        <v>1581</v>
      </c>
      <c r="N10" s="153">
        <f t="shared" si="0"/>
        <v>1563</v>
      </c>
      <c r="O10" s="152">
        <f t="shared" si="0"/>
        <v>6217</v>
      </c>
      <c r="P10" s="152">
        <f t="shared" si="0"/>
        <v>2759</v>
      </c>
      <c r="Q10" s="152">
        <f t="shared" si="0"/>
        <v>2752</v>
      </c>
      <c r="R10" s="152">
        <f t="shared" si="0"/>
        <v>1748</v>
      </c>
      <c r="S10" s="30">
        <f>G10+H10+I10+J10+K10+L10+M10+N10+O10+P10+Q10+R10</f>
        <v>32271</v>
      </c>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28689</v>
      </c>
      <c r="G11" s="152">
        <f>G12+G15+G23</f>
        <v>1144</v>
      </c>
      <c r="H11" s="152">
        <f t="shared" ref="H11:R11" si="1">H12+H15+H23</f>
        <v>1681</v>
      </c>
      <c r="I11" s="152">
        <f t="shared" si="1"/>
        <v>4856</v>
      </c>
      <c r="J11" s="152">
        <f t="shared" si="1"/>
        <v>904</v>
      </c>
      <c r="K11" s="152">
        <f t="shared" si="1"/>
        <v>638</v>
      </c>
      <c r="L11" s="152">
        <f t="shared" si="1"/>
        <v>4878</v>
      </c>
      <c r="M11" s="152">
        <f t="shared" si="1"/>
        <v>331</v>
      </c>
      <c r="N11" s="152">
        <f t="shared" si="1"/>
        <v>941</v>
      </c>
      <c r="O11" s="152">
        <f t="shared" si="1"/>
        <v>6057</v>
      </c>
      <c r="P11" s="152">
        <f t="shared" si="1"/>
        <v>2759</v>
      </c>
      <c r="Q11" s="152">
        <f t="shared" si="1"/>
        <v>2752</v>
      </c>
      <c r="R11" s="152">
        <f t="shared" si="1"/>
        <v>1748</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v>12000</v>
      </c>
      <c r="G12" s="154">
        <f>G13</f>
        <v>854</v>
      </c>
      <c r="H12" s="154">
        <f t="shared" ref="H12:R12" si="2">H13</f>
        <v>687</v>
      </c>
      <c r="I12" s="154">
        <f t="shared" si="2"/>
        <v>3749</v>
      </c>
      <c r="J12" s="154">
        <f t="shared" si="2"/>
        <v>174</v>
      </c>
      <c r="K12" s="154">
        <f t="shared" si="2"/>
        <v>0</v>
      </c>
      <c r="L12" s="154">
        <f t="shared" si="2"/>
        <v>3038</v>
      </c>
      <c r="M12" s="154">
        <f t="shared" si="2"/>
        <v>0</v>
      </c>
      <c r="N12" s="154">
        <f t="shared" si="2"/>
        <v>0</v>
      </c>
      <c r="O12" s="154">
        <f t="shared" si="2"/>
        <v>1766</v>
      </c>
      <c r="P12" s="154">
        <f t="shared" si="2"/>
        <v>0</v>
      </c>
      <c r="Q12" s="154">
        <f t="shared" si="2"/>
        <v>314</v>
      </c>
      <c r="R12" s="154">
        <f t="shared" si="2"/>
        <v>1418</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12000</v>
      </c>
      <c r="G13" s="43">
        <f t="shared" si="3"/>
        <v>854</v>
      </c>
      <c r="H13" s="43">
        <f t="shared" si="3"/>
        <v>687</v>
      </c>
      <c r="I13" s="43">
        <f t="shared" si="3"/>
        <v>3749</v>
      </c>
      <c r="J13" s="43">
        <f t="shared" si="3"/>
        <v>174</v>
      </c>
      <c r="K13" s="43">
        <f t="shared" si="3"/>
        <v>0</v>
      </c>
      <c r="L13" s="43">
        <f t="shared" si="3"/>
        <v>3038</v>
      </c>
      <c r="M13" s="43">
        <f t="shared" si="3"/>
        <v>0</v>
      </c>
      <c r="N13" s="43">
        <f t="shared" si="3"/>
        <v>0</v>
      </c>
      <c r="O13" s="43">
        <f t="shared" si="3"/>
        <v>1766</v>
      </c>
      <c r="P13" s="43">
        <f t="shared" si="3"/>
        <v>0</v>
      </c>
      <c r="Q13" s="43">
        <f t="shared" si="3"/>
        <v>314</v>
      </c>
      <c r="R13" s="43">
        <f t="shared" si="3"/>
        <v>1418</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12000</v>
      </c>
      <c r="G14" s="46">
        <v>854</v>
      </c>
      <c r="H14" s="46">
        <v>687</v>
      </c>
      <c r="I14" s="46">
        <v>3749</v>
      </c>
      <c r="J14" s="46">
        <v>174</v>
      </c>
      <c r="K14" s="46">
        <v>0</v>
      </c>
      <c r="L14" s="46">
        <v>3038</v>
      </c>
      <c r="M14" s="46">
        <v>0</v>
      </c>
      <c r="N14" s="46">
        <v>0</v>
      </c>
      <c r="O14" s="46">
        <v>1766</v>
      </c>
      <c r="P14" s="46">
        <v>0</v>
      </c>
      <c r="Q14" s="46">
        <v>314</v>
      </c>
      <c r="R14" s="46">
        <v>1418</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15754</v>
      </c>
      <c r="G15" s="154">
        <f>G16+G18+G20</f>
        <v>280</v>
      </c>
      <c r="H15" s="154">
        <f t="shared" ref="H15:R15" si="4">H16+H18+H20</f>
        <v>964</v>
      </c>
      <c r="I15" s="154">
        <f t="shared" si="4"/>
        <v>1077</v>
      </c>
      <c r="J15" s="154">
        <f t="shared" si="4"/>
        <v>700</v>
      </c>
      <c r="K15" s="154">
        <f t="shared" si="4"/>
        <v>488</v>
      </c>
      <c r="L15" s="154">
        <f t="shared" si="4"/>
        <v>1595</v>
      </c>
      <c r="M15" s="154">
        <f t="shared" si="4"/>
        <v>266</v>
      </c>
      <c r="N15" s="154">
        <f t="shared" si="4"/>
        <v>883</v>
      </c>
      <c r="O15" s="154">
        <f t="shared" si="4"/>
        <v>4106</v>
      </c>
      <c r="P15" s="154">
        <f t="shared" si="4"/>
        <v>2719</v>
      </c>
      <c r="Q15" s="154">
        <f t="shared" si="4"/>
        <v>2368</v>
      </c>
      <c r="R15" s="154">
        <f t="shared" si="4"/>
        <v>308</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2332</v>
      </c>
      <c r="G16" s="43">
        <f t="shared" si="5"/>
        <v>20</v>
      </c>
      <c r="H16" s="43">
        <f t="shared" si="5"/>
        <v>30</v>
      </c>
      <c r="I16" s="43">
        <f t="shared" si="5"/>
        <v>35</v>
      </c>
      <c r="J16" s="43">
        <f t="shared" si="5"/>
        <v>50</v>
      </c>
      <c r="K16" s="43">
        <f t="shared" si="5"/>
        <v>100</v>
      </c>
      <c r="L16" s="43">
        <f t="shared" si="5"/>
        <v>230</v>
      </c>
      <c r="M16" s="43">
        <f t="shared" si="5"/>
        <v>100</v>
      </c>
      <c r="N16" s="49">
        <f t="shared" si="5"/>
        <v>300</v>
      </c>
      <c r="O16" s="43">
        <f t="shared" si="5"/>
        <v>497</v>
      </c>
      <c r="P16" s="43">
        <f t="shared" si="5"/>
        <v>700</v>
      </c>
      <c r="Q16" s="43">
        <f t="shared" si="5"/>
        <v>220</v>
      </c>
      <c r="R16" s="43">
        <f t="shared" si="5"/>
        <v>50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2332</v>
      </c>
      <c r="G17" s="46">
        <v>20</v>
      </c>
      <c r="H17" s="46">
        <v>30</v>
      </c>
      <c r="I17" s="46">
        <v>35</v>
      </c>
      <c r="J17" s="46">
        <v>50</v>
      </c>
      <c r="K17" s="46">
        <v>100</v>
      </c>
      <c r="L17" s="46">
        <v>230</v>
      </c>
      <c r="M17" s="46">
        <v>100</v>
      </c>
      <c r="N17" s="46">
        <v>300</v>
      </c>
      <c r="O17" s="46">
        <v>497</v>
      </c>
      <c r="P17" s="46">
        <v>700</v>
      </c>
      <c r="Q17" s="46">
        <v>220</v>
      </c>
      <c r="R17" s="46">
        <v>50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5600</v>
      </c>
      <c r="G18" s="43">
        <f t="shared" si="6"/>
        <v>60</v>
      </c>
      <c r="H18" s="43">
        <f>SUM(H19)</f>
        <v>500</v>
      </c>
      <c r="I18" s="43">
        <f>I19</f>
        <v>742</v>
      </c>
      <c r="J18" s="43">
        <f t="shared" si="6"/>
        <v>350</v>
      </c>
      <c r="K18" s="43">
        <f t="shared" si="6"/>
        <v>208</v>
      </c>
      <c r="L18" s="43">
        <f t="shared" si="6"/>
        <v>350</v>
      </c>
      <c r="M18" s="43">
        <f t="shared" si="6"/>
        <v>100</v>
      </c>
      <c r="N18" s="43">
        <f t="shared" si="6"/>
        <v>153</v>
      </c>
      <c r="O18" s="43">
        <f t="shared" si="6"/>
        <v>1516</v>
      </c>
      <c r="P18" s="43">
        <f t="shared" si="6"/>
        <v>735</v>
      </c>
      <c r="Q18" s="43">
        <f t="shared" si="6"/>
        <v>836</v>
      </c>
      <c r="R18" s="43">
        <f t="shared" si="6"/>
        <v>50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5600</v>
      </c>
      <c r="G19" s="46">
        <v>60</v>
      </c>
      <c r="H19" s="46">
        <v>500</v>
      </c>
      <c r="I19" s="46">
        <v>742</v>
      </c>
      <c r="J19" s="46">
        <v>350</v>
      </c>
      <c r="K19" s="46">
        <v>208</v>
      </c>
      <c r="L19" s="46">
        <v>350</v>
      </c>
      <c r="M19" s="46">
        <v>100</v>
      </c>
      <c r="N19" s="46">
        <v>153</v>
      </c>
      <c r="O19" s="46">
        <v>1516</v>
      </c>
      <c r="P19" s="46">
        <v>735</v>
      </c>
      <c r="Q19" s="46">
        <v>836</v>
      </c>
      <c r="R19" s="46">
        <v>50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7822</v>
      </c>
      <c r="G20" s="43">
        <f>G21+G22</f>
        <v>200</v>
      </c>
      <c r="H20" s="43">
        <f t="shared" ref="H20:R20" si="7">H21+H22</f>
        <v>434</v>
      </c>
      <c r="I20" s="43">
        <f t="shared" si="7"/>
        <v>300</v>
      </c>
      <c r="J20" s="43">
        <f t="shared" si="7"/>
        <v>300</v>
      </c>
      <c r="K20" s="43">
        <f t="shared" si="7"/>
        <v>180</v>
      </c>
      <c r="L20" s="43">
        <f>L22+L21</f>
        <v>1015</v>
      </c>
      <c r="M20" s="43">
        <f t="shared" si="7"/>
        <v>66</v>
      </c>
      <c r="N20" s="49">
        <f t="shared" si="7"/>
        <v>430</v>
      </c>
      <c r="O20" s="43">
        <f t="shared" si="7"/>
        <v>2093</v>
      </c>
      <c r="P20" s="43">
        <f t="shared" si="7"/>
        <v>1284</v>
      </c>
      <c r="Q20" s="43">
        <f t="shared" si="7"/>
        <v>1312</v>
      </c>
      <c r="R20" s="43">
        <f t="shared" si="7"/>
        <v>208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2924</v>
      </c>
      <c r="G21" s="46">
        <v>0</v>
      </c>
      <c r="H21" s="46">
        <v>150</v>
      </c>
      <c r="I21" s="46">
        <v>100</v>
      </c>
      <c r="J21" s="46">
        <v>100</v>
      </c>
      <c r="K21" s="46">
        <v>180</v>
      </c>
      <c r="L21" s="46">
        <v>285</v>
      </c>
      <c r="M21" s="46">
        <v>66</v>
      </c>
      <c r="N21" s="46">
        <v>150</v>
      </c>
      <c r="O21" s="46">
        <v>886</v>
      </c>
      <c r="P21" s="46">
        <v>468</v>
      </c>
      <c r="Q21" s="46">
        <v>479</v>
      </c>
      <c r="R21" s="46">
        <v>60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4898</v>
      </c>
      <c r="G22" s="46">
        <v>200</v>
      </c>
      <c r="H22" s="46">
        <v>284</v>
      </c>
      <c r="I22" s="46">
        <v>200</v>
      </c>
      <c r="J22" s="46">
        <v>200</v>
      </c>
      <c r="K22" s="46">
        <v>0</v>
      </c>
      <c r="L22" s="46">
        <v>730</v>
      </c>
      <c r="M22" s="46">
        <v>0</v>
      </c>
      <c r="N22" s="46">
        <v>280</v>
      </c>
      <c r="O22" s="46">
        <v>1207</v>
      </c>
      <c r="P22" s="46">
        <v>816</v>
      </c>
      <c r="Q22" s="46">
        <v>833</v>
      </c>
      <c r="R22" s="46">
        <v>148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935</v>
      </c>
      <c r="G23" s="43">
        <f t="shared" ref="G23:R23" si="8">SUM(G24:G24)</f>
        <v>10</v>
      </c>
      <c r="H23" s="43">
        <f t="shared" si="8"/>
        <v>30</v>
      </c>
      <c r="I23" s="43">
        <f t="shared" si="8"/>
        <v>30</v>
      </c>
      <c r="J23" s="43">
        <f t="shared" si="8"/>
        <v>30</v>
      </c>
      <c r="K23" s="43">
        <f t="shared" si="8"/>
        <v>150</v>
      </c>
      <c r="L23" s="43">
        <f t="shared" si="8"/>
        <v>245</v>
      </c>
      <c r="M23" s="43">
        <f t="shared" si="8"/>
        <v>65</v>
      </c>
      <c r="N23" s="43">
        <f t="shared" si="8"/>
        <v>58</v>
      </c>
      <c r="O23" s="43">
        <f t="shared" si="8"/>
        <v>185</v>
      </c>
      <c r="P23" s="43">
        <f t="shared" si="8"/>
        <v>40</v>
      </c>
      <c r="Q23" s="43">
        <f t="shared" si="8"/>
        <v>70</v>
      </c>
      <c r="R23" s="43">
        <f t="shared" si="8"/>
        <v>22</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935</v>
      </c>
      <c r="G24" s="46">
        <v>10</v>
      </c>
      <c r="H24" s="46">
        <v>30</v>
      </c>
      <c r="I24" s="46">
        <v>30</v>
      </c>
      <c r="J24" s="46">
        <v>30</v>
      </c>
      <c r="K24" s="46">
        <v>150</v>
      </c>
      <c r="L24" s="46">
        <v>245</v>
      </c>
      <c r="M24" s="46">
        <v>65</v>
      </c>
      <c r="N24" s="46">
        <v>58</v>
      </c>
      <c r="O24" s="46">
        <v>185</v>
      </c>
      <c r="P24" s="46">
        <v>40</v>
      </c>
      <c r="Q24" s="46">
        <v>70</v>
      </c>
      <c r="R24" s="46">
        <v>22</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3582</v>
      </c>
      <c r="G25" s="152">
        <f>G26+G37+G40+G43+G47</f>
        <v>0</v>
      </c>
      <c r="H25" s="152">
        <f t="shared" ref="H25:R25" si="9">H26+H37+H40+H43+H47</f>
        <v>0</v>
      </c>
      <c r="I25" s="152">
        <f t="shared" si="9"/>
        <v>0</v>
      </c>
      <c r="J25" s="152">
        <f t="shared" si="9"/>
        <v>200</v>
      </c>
      <c r="K25" s="152">
        <f t="shared" si="9"/>
        <v>500</v>
      </c>
      <c r="L25" s="152">
        <f t="shared" si="9"/>
        <v>850</v>
      </c>
      <c r="M25" s="152">
        <f t="shared" si="9"/>
        <v>1250</v>
      </c>
      <c r="N25" s="152">
        <f t="shared" si="9"/>
        <v>622</v>
      </c>
      <c r="O25" s="152">
        <f t="shared" si="9"/>
        <v>160</v>
      </c>
      <c r="P25" s="152">
        <f t="shared" si="9"/>
        <v>0</v>
      </c>
      <c r="Q25" s="152">
        <f t="shared" si="9"/>
        <v>0</v>
      </c>
      <c r="R25" s="152">
        <f t="shared" si="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10">H27+H29+H31+H33</f>
        <v>0</v>
      </c>
      <c r="I26" s="154">
        <f t="shared" si="10"/>
        <v>0</v>
      </c>
      <c r="J26" s="154">
        <f t="shared" si="10"/>
        <v>0</v>
      </c>
      <c r="K26" s="154">
        <f t="shared" si="10"/>
        <v>0</v>
      </c>
      <c r="L26" s="154">
        <f t="shared" si="10"/>
        <v>0</v>
      </c>
      <c r="M26" s="154">
        <f t="shared" si="10"/>
        <v>0</v>
      </c>
      <c r="N26" s="154">
        <f t="shared" si="10"/>
        <v>0</v>
      </c>
      <c r="O26" s="154">
        <f t="shared" si="10"/>
        <v>0</v>
      </c>
      <c r="P26" s="154">
        <f t="shared" si="10"/>
        <v>0</v>
      </c>
      <c r="Q26" s="154">
        <f t="shared" si="10"/>
        <v>0</v>
      </c>
      <c r="R26" s="154">
        <f t="shared" si="10"/>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3">G32</f>
        <v>0</v>
      </c>
      <c r="H31" s="43">
        <f t="shared" si="13"/>
        <v>0</v>
      </c>
      <c r="I31" s="43">
        <f t="shared" si="13"/>
        <v>0</v>
      </c>
      <c r="J31" s="43">
        <f t="shared" si="13"/>
        <v>0</v>
      </c>
      <c r="K31" s="43">
        <f t="shared" si="13"/>
        <v>0</v>
      </c>
      <c r="L31" s="43">
        <f t="shared" si="13"/>
        <v>0</v>
      </c>
      <c r="M31" s="43">
        <f t="shared" si="13"/>
        <v>0</v>
      </c>
      <c r="N31" s="43">
        <f t="shared" si="13"/>
        <v>0</v>
      </c>
      <c r="O31" s="43">
        <f t="shared" si="13"/>
        <v>0</v>
      </c>
      <c r="P31" s="43">
        <f t="shared" si="13"/>
        <v>0</v>
      </c>
      <c r="Q31" s="43">
        <f t="shared" si="13"/>
        <v>0</v>
      </c>
      <c r="R31" s="43">
        <f t="shared" si="13"/>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1510</v>
      </c>
      <c r="G43" s="154">
        <f t="shared" ref="G43:R43" si="17">G44</f>
        <v>0</v>
      </c>
      <c r="H43" s="154">
        <f t="shared" si="17"/>
        <v>0</v>
      </c>
      <c r="I43" s="154">
        <f t="shared" si="17"/>
        <v>0</v>
      </c>
      <c r="J43" s="154">
        <f t="shared" si="17"/>
        <v>200</v>
      </c>
      <c r="K43" s="154">
        <f t="shared" si="17"/>
        <v>200</v>
      </c>
      <c r="L43" s="154">
        <f t="shared" si="17"/>
        <v>350</v>
      </c>
      <c r="M43" s="154">
        <f t="shared" si="17"/>
        <v>300</v>
      </c>
      <c r="N43" s="155">
        <f t="shared" si="17"/>
        <v>300</v>
      </c>
      <c r="O43" s="154">
        <f t="shared" si="17"/>
        <v>160</v>
      </c>
      <c r="P43" s="154">
        <f t="shared" si="17"/>
        <v>0</v>
      </c>
      <c r="Q43" s="154">
        <f t="shared" si="17"/>
        <v>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1510</v>
      </c>
      <c r="G44" s="43">
        <f t="shared" si="18"/>
        <v>0</v>
      </c>
      <c r="H44" s="43">
        <f t="shared" si="18"/>
        <v>0</v>
      </c>
      <c r="I44" s="43">
        <f t="shared" si="18"/>
        <v>0</v>
      </c>
      <c r="J44" s="43">
        <f t="shared" si="18"/>
        <v>200</v>
      </c>
      <c r="K44" s="43">
        <f t="shared" si="18"/>
        <v>200</v>
      </c>
      <c r="L44" s="43">
        <f t="shared" si="18"/>
        <v>350</v>
      </c>
      <c r="M44" s="43">
        <f t="shared" si="18"/>
        <v>300</v>
      </c>
      <c r="N44" s="43">
        <f t="shared" si="18"/>
        <v>300</v>
      </c>
      <c r="O44" s="43">
        <f t="shared" si="18"/>
        <v>160</v>
      </c>
      <c r="P44" s="43">
        <f t="shared" si="18"/>
        <v>0</v>
      </c>
      <c r="Q44" s="43">
        <f t="shared" si="18"/>
        <v>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c r="H45" s="59"/>
      <c r="I45" s="59"/>
      <c r="J45" s="59"/>
      <c r="K45" s="59"/>
      <c r="L45" s="59"/>
      <c r="M45" s="59"/>
      <c r="N45" s="158"/>
      <c r="O45" s="59"/>
      <c r="P45" s="59"/>
      <c r="Q45" s="59"/>
      <c r="R45" s="59"/>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1510</v>
      </c>
      <c r="G46" s="46">
        <v>0</v>
      </c>
      <c r="H46" s="46">
        <v>0</v>
      </c>
      <c r="I46" s="46">
        <v>0</v>
      </c>
      <c r="J46" s="46">
        <v>200</v>
      </c>
      <c r="K46" s="46">
        <v>200</v>
      </c>
      <c r="L46" s="46">
        <v>350</v>
      </c>
      <c r="M46" s="46">
        <v>300</v>
      </c>
      <c r="N46" s="46">
        <v>300</v>
      </c>
      <c r="O46" s="46">
        <v>160</v>
      </c>
      <c r="P46" s="46">
        <v>0</v>
      </c>
      <c r="Q46" s="46">
        <v>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2072</v>
      </c>
      <c r="G47" s="154">
        <f t="shared" ref="G47:R47" si="19">G48</f>
        <v>0</v>
      </c>
      <c r="H47" s="154">
        <f t="shared" si="19"/>
        <v>0</v>
      </c>
      <c r="I47" s="154">
        <f t="shared" si="19"/>
        <v>0</v>
      </c>
      <c r="J47" s="154">
        <f t="shared" si="19"/>
        <v>0</v>
      </c>
      <c r="K47" s="154">
        <f t="shared" si="19"/>
        <v>300</v>
      </c>
      <c r="L47" s="154">
        <f t="shared" si="19"/>
        <v>500</v>
      </c>
      <c r="M47" s="154">
        <f t="shared" si="19"/>
        <v>950</v>
      </c>
      <c r="N47" s="155">
        <f t="shared" si="19"/>
        <v>322</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2072</v>
      </c>
      <c r="G48" s="43">
        <f t="shared" ref="G48:L48" si="20">SUM(G51:G53)</f>
        <v>0</v>
      </c>
      <c r="H48" s="43">
        <f t="shared" si="20"/>
        <v>0</v>
      </c>
      <c r="I48" s="43">
        <f t="shared" si="20"/>
        <v>0</v>
      </c>
      <c r="J48" s="43">
        <f t="shared" si="20"/>
        <v>0</v>
      </c>
      <c r="K48" s="43">
        <f t="shared" si="20"/>
        <v>300</v>
      </c>
      <c r="L48" s="43">
        <f t="shared" si="20"/>
        <v>500</v>
      </c>
      <c r="M48" s="43">
        <f t="shared" ref="M48:R48" si="21">SUM(M50:M53)</f>
        <v>950</v>
      </c>
      <c r="N48" s="43">
        <f t="shared" si="21"/>
        <v>322</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v>2072</v>
      </c>
      <c r="G52" s="59">
        <v>0</v>
      </c>
      <c r="H52" s="59">
        <v>0</v>
      </c>
      <c r="I52" s="59">
        <v>0</v>
      </c>
      <c r="J52" s="59">
        <v>0</v>
      </c>
      <c r="K52" s="59">
        <v>300</v>
      </c>
      <c r="L52" s="59">
        <v>500</v>
      </c>
      <c r="M52" s="59">
        <v>950</v>
      </c>
      <c r="N52" s="158">
        <v>322</v>
      </c>
      <c r="O52" s="59">
        <v>0</v>
      </c>
      <c r="P52" s="59">
        <v>0</v>
      </c>
      <c r="Q52" s="59">
        <v>0</v>
      </c>
      <c r="R52" s="59">
        <v>0</v>
      </c>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9"/>
      <c r="H57" s="59"/>
      <c r="I57" s="59"/>
      <c r="J57" s="59"/>
      <c r="K57" s="59"/>
      <c r="L57" s="59"/>
      <c r="M57" s="59"/>
      <c r="N57" s="158"/>
      <c r="O57" s="59"/>
      <c r="P57" s="59"/>
      <c r="Q57" s="59"/>
      <c r="R57" s="59"/>
      <c r="S57" s="30"/>
      <c r="T57" s="31"/>
      <c r="U57" s="31"/>
      <c r="V57" s="31"/>
      <c r="W57" s="31"/>
      <c r="X57" s="31"/>
      <c r="Y57" s="31"/>
      <c r="Z57" s="31"/>
      <c r="AA57" s="31"/>
      <c r="AB57" s="31"/>
      <c r="AC57" s="31"/>
      <c r="AD57" s="31"/>
      <c r="AE57" s="31"/>
      <c r="AF57" s="31"/>
    </row>
    <row r="59" spans="1:32" x14ac:dyDescent="0.25">
      <c r="E59" s="61" t="s">
        <v>123</v>
      </c>
      <c r="L59" s="64"/>
    </row>
    <row r="60" spans="1:32" s="71" customFormat="1" x14ac:dyDescent="0.25">
      <c r="A60" s="65"/>
      <c r="B60" s="65"/>
      <c r="C60" s="65"/>
      <c r="D60" s="65"/>
      <c r="E60" s="75" t="s">
        <v>120</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124</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3098</v>
      </c>
      <c r="G10" s="152">
        <f t="shared" si="0"/>
        <v>80</v>
      </c>
      <c r="H10" s="152">
        <f t="shared" si="0"/>
        <v>82</v>
      </c>
      <c r="I10" s="152">
        <f t="shared" si="0"/>
        <v>78</v>
      </c>
      <c r="J10" s="152">
        <f t="shared" si="0"/>
        <v>104</v>
      </c>
      <c r="K10" s="152">
        <f t="shared" si="0"/>
        <v>164</v>
      </c>
      <c r="L10" s="152">
        <f t="shared" si="0"/>
        <v>240</v>
      </c>
      <c r="M10" s="152">
        <f t="shared" si="0"/>
        <v>243</v>
      </c>
      <c r="N10" s="153">
        <f t="shared" si="0"/>
        <v>320</v>
      </c>
      <c r="O10" s="152">
        <f t="shared" si="0"/>
        <v>385</v>
      </c>
      <c r="P10" s="152">
        <f t="shared" si="0"/>
        <v>420</v>
      </c>
      <c r="Q10" s="152">
        <f t="shared" si="0"/>
        <v>402</v>
      </c>
      <c r="R10" s="152">
        <f t="shared" si="0"/>
        <v>580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2833</v>
      </c>
      <c r="G11" s="152">
        <f>G12+G15+G23</f>
        <v>80</v>
      </c>
      <c r="H11" s="152">
        <f t="shared" ref="H11:R11" si="1">H12+H15+H23</f>
        <v>82</v>
      </c>
      <c r="I11" s="152">
        <f t="shared" si="1"/>
        <v>78</v>
      </c>
      <c r="J11" s="152">
        <f t="shared" si="1"/>
        <v>99</v>
      </c>
      <c r="K11" s="152">
        <f t="shared" si="1"/>
        <v>114</v>
      </c>
      <c r="L11" s="152">
        <f t="shared" si="1"/>
        <v>190</v>
      </c>
      <c r="M11" s="152">
        <f t="shared" si="1"/>
        <v>223</v>
      </c>
      <c r="N11" s="152">
        <f t="shared" si="1"/>
        <v>310</v>
      </c>
      <c r="O11" s="152">
        <f t="shared" si="1"/>
        <v>365</v>
      </c>
      <c r="P11" s="152">
        <f t="shared" si="1"/>
        <v>370</v>
      </c>
      <c r="Q11" s="152">
        <f t="shared" si="1"/>
        <v>392</v>
      </c>
      <c r="R11" s="152">
        <f t="shared" si="1"/>
        <v>530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500</v>
      </c>
      <c r="G12" s="154">
        <f t="shared" ref="G12:R12" si="2">G13</f>
        <v>60</v>
      </c>
      <c r="H12" s="154">
        <f t="shared" si="2"/>
        <v>60</v>
      </c>
      <c r="I12" s="154">
        <f t="shared" si="2"/>
        <v>50</v>
      </c>
      <c r="J12" s="154">
        <f t="shared" si="2"/>
        <v>50</v>
      </c>
      <c r="K12" s="154">
        <f t="shared" si="2"/>
        <v>50</v>
      </c>
      <c r="L12" s="154">
        <f t="shared" si="2"/>
        <v>50</v>
      </c>
      <c r="M12" s="154">
        <f t="shared" si="2"/>
        <v>30</v>
      </c>
      <c r="N12" s="155">
        <f t="shared" si="2"/>
        <v>30</v>
      </c>
      <c r="O12" s="154">
        <f t="shared" si="2"/>
        <v>40</v>
      </c>
      <c r="P12" s="154">
        <f t="shared" si="2"/>
        <v>40</v>
      </c>
      <c r="Q12" s="154">
        <f t="shared" si="2"/>
        <v>20</v>
      </c>
      <c r="R12" s="154">
        <f t="shared" si="2"/>
        <v>20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v>500</v>
      </c>
      <c r="G13" s="43">
        <v>60</v>
      </c>
      <c r="H13" s="43">
        <v>60</v>
      </c>
      <c r="I13" s="43">
        <v>50</v>
      </c>
      <c r="J13" s="43">
        <v>50</v>
      </c>
      <c r="K13" s="43">
        <v>50</v>
      </c>
      <c r="L13" s="43">
        <v>50</v>
      </c>
      <c r="M13" s="43">
        <v>30</v>
      </c>
      <c r="N13" s="43">
        <v>30</v>
      </c>
      <c r="O13" s="43">
        <v>40</v>
      </c>
      <c r="P13" s="43">
        <v>40</v>
      </c>
      <c r="Q13" s="43">
        <v>20</v>
      </c>
      <c r="R13" s="43">
        <v>20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500</v>
      </c>
      <c r="G14" s="46">
        <v>60</v>
      </c>
      <c r="H14" s="46">
        <v>60</v>
      </c>
      <c r="I14" s="46">
        <v>50</v>
      </c>
      <c r="J14" s="46">
        <v>50</v>
      </c>
      <c r="K14" s="46">
        <v>50</v>
      </c>
      <c r="L14" s="46">
        <v>50</v>
      </c>
      <c r="M14" s="46">
        <v>30</v>
      </c>
      <c r="N14" s="46">
        <v>30</v>
      </c>
      <c r="O14" s="46">
        <v>40</v>
      </c>
      <c r="P14" s="46">
        <v>40</v>
      </c>
      <c r="Q14" s="46">
        <v>20</v>
      </c>
      <c r="R14" s="46">
        <v>20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2333</v>
      </c>
      <c r="G15" s="154">
        <f>G16+G18+G20</f>
        <v>20</v>
      </c>
      <c r="H15" s="154">
        <f t="shared" ref="H15:R15" si="3">H16+H18+H20</f>
        <v>22</v>
      </c>
      <c r="I15" s="154">
        <f t="shared" si="3"/>
        <v>28</v>
      </c>
      <c r="J15" s="154">
        <f t="shared" si="3"/>
        <v>49</v>
      </c>
      <c r="K15" s="154">
        <f t="shared" si="3"/>
        <v>64</v>
      </c>
      <c r="L15" s="154">
        <f t="shared" si="3"/>
        <v>140</v>
      </c>
      <c r="M15" s="154">
        <f t="shared" si="3"/>
        <v>193</v>
      </c>
      <c r="N15" s="154">
        <f t="shared" si="3"/>
        <v>280</v>
      </c>
      <c r="O15" s="154">
        <f t="shared" si="3"/>
        <v>325</v>
      </c>
      <c r="P15" s="154">
        <f t="shared" si="3"/>
        <v>330</v>
      </c>
      <c r="Q15" s="154">
        <f t="shared" si="3"/>
        <v>372</v>
      </c>
      <c r="R15" s="154">
        <f t="shared" si="3"/>
        <v>510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SUM(G16:R16)</f>
        <v>68</v>
      </c>
      <c r="G16" s="43">
        <f>SUM(G17)</f>
        <v>0</v>
      </c>
      <c r="H16" s="43">
        <f t="shared" ref="H16:R16" si="4">SUM(H17)</f>
        <v>0</v>
      </c>
      <c r="I16" s="43">
        <f t="shared" si="4"/>
        <v>1</v>
      </c>
      <c r="J16" s="43">
        <f t="shared" si="4"/>
        <v>2</v>
      </c>
      <c r="K16" s="43">
        <f t="shared" si="4"/>
        <v>2</v>
      </c>
      <c r="L16" s="43">
        <f t="shared" si="4"/>
        <v>5</v>
      </c>
      <c r="M16" s="43">
        <f t="shared" si="4"/>
        <v>8</v>
      </c>
      <c r="N16" s="43">
        <f t="shared" si="4"/>
        <v>10</v>
      </c>
      <c r="O16" s="43">
        <f t="shared" si="4"/>
        <v>10</v>
      </c>
      <c r="P16" s="43">
        <f t="shared" si="4"/>
        <v>10</v>
      </c>
      <c r="Q16" s="43">
        <f t="shared" si="4"/>
        <v>10</v>
      </c>
      <c r="R16" s="43">
        <f t="shared" si="4"/>
        <v>10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68</v>
      </c>
      <c r="G17" s="46">
        <v>0</v>
      </c>
      <c r="H17" s="46">
        <v>0</v>
      </c>
      <c r="I17" s="46">
        <v>1</v>
      </c>
      <c r="J17" s="46">
        <v>2</v>
      </c>
      <c r="K17" s="46">
        <v>2</v>
      </c>
      <c r="L17" s="46">
        <v>5</v>
      </c>
      <c r="M17" s="46">
        <v>8</v>
      </c>
      <c r="N17" s="46">
        <v>10</v>
      </c>
      <c r="O17" s="46">
        <v>10</v>
      </c>
      <c r="P17" s="46">
        <v>10</v>
      </c>
      <c r="Q17" s="46">
        <v>10</v>
      </c>
      <c r="R17" s="46">
        <v>10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v>840</v>
      </c>
      <c r="G18" s="43">
        <f t="shared" ref="G18:R18" si="5">SUM(G19:G19)</f>
        <v>0</v>
      </c>
      <c r="H18" s="43">
        <f t="shared" si="5"/>
        <v>2</v>
      </c>
      <c r="I18" s="43">
        <f t="shared" si="5"/>
        <v>2</v>
      </c>
      <c r="J18" s="43">
        <f t="shared" si="5"/>
        <v>2</v>
      </c>
      <c r="K18" s="43">
        <f t="shared" si="5"/>
        <v>2</v>
      </c>
      <c r="L18" s="43">
        <f t="shared" si="5"/>
        <v>50</v>
      </c>
      <c r="M18" s="43">
        <f t="shared" si="5"/>
        <v>60</v>
      </c>
      <c r="N18" s="43">
        <f t="shared" si="5"/>
        <v>120</v>
      </c>
      <c r="O18" s="43">
        <f t="shared" si="5"/>
        <v>120</v>
      </c>
      <c r="P18" s="43">
        <f t="shared" si="5"/>
        <v>120</v>
      </c>
      <c r="Q18" s="43">
        <f t="shared" si="5"/>
        <v>137</v>
      </c>
      <c r="R18" s="43">
        <f t="shared" si="5"/>
        <v>225</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840</v>
      </c>
      <c r="G19" s="46">
        <v>0</v>
      </c>
      <c r="H19" s="46">
        <v>2</v>
      </c>
      <c r="I19" s="46">
        <v>2</v>
      </c>
      <c r="J19" s="46">
        <v>2</v>
      </c>
      <c r="K19" s="46">
        <v>2</v>
      </c>
      <c r="L19" s="46">
        <v>50</v>
      </c>
      <c r="M19" s="46">
        <v>60</v>
      </c>
      <c r="N19" s="46">
        <v>120</v>
      </c>
      <c r="O19" s="46">
        <v>120</v>
      </c>
      <c r="P19" s="46">
        <v>120</v>
      </c>
      <c r="Q19" s="46">
        <v>137</v>
      </c>
      <c r="R19" s="46">
        <v>225</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1425</v>
      </c>
      <c r="G20" s="43">
        <f>SUM(G21:G22)</f>
        <v>20</v>
      </c>
      <c r="H20" s="43">
        <f t="shared" ref="H20:R20" si="6">SUM(H21:H22)</f>
        <v>20</v>
      </c>
      <c r="I20" s="43">
        <f t="shared" si="6"/>
        <v>25</v>
      </c>
      <c r="J20" s="43">
        <f t="shared" si="6"/>
        <v>45</v>
      </c>
      <c r="K20" s="43">
        <f t="shared" si="6"/>
        <v>60</v>
      </c>
      <c r="L20" s="43">
        <f t="shared" si="6"/>
        <v>85</v>
      </c>
      <c r="M20" s="43">
        <f t="shared" si="6"/>
        <v>125</v>
      </c>
      <c r="N20" s="43">
        <f t="shared" si="6"/>
        <v>150</v>
      </c>
      <c r="O20" s="43">
        <f t="shared" si="6"/>
        <v>195</v>
      </c>
      <c r="P20" s="43">
        <f t="shared" si="6"/>
        <v>200</v>
      </c>
      <c r="Q20" s="43">
        <f t="shared" si="6"/>
        <v>225</v>
      </c>
      <c r="R20" s="43">
        <f t="shared" si="6"/>
        <v>275</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0</v>
      </c>
      <c r="G21" s="46">
        <v>0</v>
      </c>
      <c r="H21" s="46">
        <v>0</v>
      </c>
      <c r="I21" s="46">
        <v>0</v>
      </c>
      <c r="J21" s="46">
        <v>0</v>
      </c>
      <c r="K21" s="46">
        <v>0</v>
      </c>
      <c r="L21" s="46">
        <v>0</v>
      </c>
      <c r="M21" s="46">
        <v>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1425</v>
      </c>
      <c r="G22" s="46">
        <v>20</v>
      </c>
      <c r="H22" s="46">
        <v>20</v>
      </c>
      <c r="I22" s="46">
        <v>25</v>
      </c>
      <c r="J22" s="46">
        <v>45</v>
      </c>
      <c r="K22" s="46">
        <v>60</v>
      </c>
      <c r="L22" s="46">
        <v>85</v>
      </c>
      <c r="M22" s="46">
        <v>125</v>
      </c>
      <c r="N22" s="46">
        <v>150</v>
      </c>
      <c r="O22" s="46">
        <v>195</v>
      </c>
      <c r="P22" s="46">
        <v>200</v>
      </c>
      <c r="Q22" s="46">
        <v>225</v>
      </c>
      <c r="R22" s="46">
        <v>275</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v>265</v>
      </c>
      <c r="G25" s="152">
        <f>G26+G37+G40+G43+G47</f>
        <v>0</v>
      </c>
      <c r="H25" s="152">
        <f t="shared" ref="H25:I25" si="8">H26+H37+H40+H43+H47</f>
        <v>0</v>
      </c>
      <c r="I25" s="152">
        <f t="shared" si="8"/>
        <v>0</v>
      </c>
      <c r="J25" s="152">
        <v>5</v>
      </c>
      <c r="K25" s="152">
        <v>50</v>
      </c>
      <c r="L25" s="152">
        <v>50</v>
      </c>
      <c r="M25" s="152">
        <v>20</v>
      </c>
      <c r="N25" s="152">
        <v>10</v>
      </c>
      <c r="O25" s="152">
        <v>20</v>
      </c>
      <c r="P25" s="152">
        <v>50</v>
      </c>
      <c r="Q25" s="152">
        <v>10</v>
      </c>
      <c r="R25" s="152">
        <v>50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v>0</v>
      </c>
      <c r="H28" s="160">
        <v>0</v>
      </c>
      <c r="I28" s="160">
        <v>0</v>
      </c>
      <c r="J28" s="160">
        <v>0</v>
      </c>
      <c r="K28" s="160">
        <v>0</v>
      </c>
      <c r="L28" s="160">
        <v>0</v>
      </c>
      <c r="M28" s="160">
        <v>0</v>
      </c>
      <c r="N28" s="160">
        <v>0</v>
      </c>
      <c r="O28" s="160">
        <v>0</v>
      </c>
      <c r="P28" s="160">
        <v>0</v>
      </c>
      <c r="Q28" s="160">
        <v>0</v>
      </c>
      <c r="R28" s="160">
        <v>0</v>
      </c>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v>0</v>
      </c>
      <c r="H30" s="160">
        <v>0</v>
      </c>
      <c r="I30" s="160">
        <v>0</v>
      </c>
      <c r="J30" s="160">
        <v>0</v>
      </c>
      <c r="K30" s="160">
        <v>0</v>
      </c>
      <c r="L30" s="160">
        <v>0</v>
      </c>
      <c r="M30" s="160">
        <v>0</v>
      </c>
      <c r="N30" s="160">
        <v>0</v>
      </c>
      <c r="O30" s="160">
        <v>0</v>
      </c>
      <c r="P30" s="160">
        <v>0</v>
      </c>
      <c r="Q30" s="160">
        <v>0</v>
      </c>
      <c r="R30" s="160">
        <v>0</v>
      </c>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v>0</v>
      </c>
      <c r="H32" s="46">
        <v>0</v>
      </c>
      <c r="I32" s="46">
        <v>0</v>
      </c>
      <c r="J32" s="46">
        <v>0</v>
      </c>
      <c r="K32" s="46">
        <v>0</v>
      </c>
      <c r="L32" s="46">
        <v>0</v>
      </c>
      <c r="M32" s="46">
        <v>0</v>
      </c>
      <c r="N32" s="46">
        <v>0</v>
      </c>
      <c r="O32" s="46">
        <v>0</v>
      </c>
      <c r="P32" s="46">
        <v>0</v>
      </c>
      <c r="Q32" s="46">
        <v>0</v>
      </c>
      <c r="R32" s="46">
        <v>0</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v>0</v>
      </c>
      <c r="H34" s="160">
        <v>0</v>
      </c>
      <c r="I34" s="160">
        <v>0</v>
      </c>
      <c r="J34" s="160">
        <v>0</v>
      </c>
      <c r="K34" s="160">
        <v>0</v>
      </c>
      <c r="L34" s="160">
        <v>0</v>
      </c>
      <c r="M34" s="160">
        <v>0</v>
      </c>
      <c r="N34" s="160">
        <v>0</v>
      </c>
      <c r="O34" s="160">
        <v>0</v>
      </c>
      <c r="P34" s="160">
        <v>0</v>
      </c>
      <c r="Q34" s="160">
        <v>0</v>
      </c>
      <c r="R34" s="160">
        <v>0</v>
      </c>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v>0</v>
      </c>
      <c r="H35" s="160">
        <v>0</v>
      </c>
      <c r="I35" s="160">
        <v>0</v>
      </c>
      <c r="J35" s="160">
        <v>0</v>
      </c>
      <c r="K35" s="160">
        <v>0</v>
      </c>
      <c r="L35" s="160">
        <v>0</v>
      </c>
      <c r="M35" s="160">
        <v>0</v>
      </c>
      <c r="N35" s="160">
        <v>0</v>
      </c>
      <c r="O35" s="160">
        <v>0</v>
      </c>
      <c r="P35" s="160">
        <v>0</v>
      </c>
      <c r="Q35" s="160">
        <v>0</v>
      </c>
      <c r="R35" s="160">
        <v>0</v>
      </c>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v>0</v>
      </c>
      <c r="H36" s="160">
        <v>0</v>
      </c>
      <c r="I36" s="160">
        <v>0</v>
      </c>
      <c r="J36" s="160">
        <v>0</v>
      </c>
      <c r="K36" s="160">
        <v>0</v>
      </c>
      <c r="L36" s="160">
        <v>0</v>
      </c>
      <c r="M36" s="160">
        <v>0</v>
      </c>
      <c r="N36" s="160">
        <v>0</v>
      </c>
      <c r="O36" s="160">
        <v>0</v>
      </c>
      <c r="P36" s="160">
        <v>0</v>
      </c>
      <c r="Q36" s="160">
        <v>0</v>
      </c>
      <c r="R36" s="160">
        <v>0</v>
      </c>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v>0</v>
      </c>
      <c r="H39" s="160">
        <v>0</v>
      </c>
      <c r="I39" s="160">
        <v>0</v>
      </c>
      <c r="J39" s="160">
        <v>0</v>
      </c>
      <c r="K39" s="160">
        <v>0</v>
      </c>
      <c r="L39" s="160">
        <v>0</v>
      </c>
      <c r="M39" s="160">
        <v>0</v>
      </c>
      <c r="N39" s="160">
        <v>0</v>
      </c>
      <c r="O39" s="160">
        <v>0</v>
      </c>
      <c r="P39" s="160">
        <v>0</v>
      </c>
      <c r="Q39" s="160">
        <v>0</v>
      </c>
      <c r="R39" s="160">
        <v>0</v>
      </c>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v>0</v>
      </c>
      <c r="H42" s="160">
        <v>0</v>
      </c>
      <c r="I42" s="160">
        <v>0</v>
      </c>
      <c r="J42" s="160">
        <v>0</v>
      </c>
      <c r="K42" s="160">
        <v>0</v>
      </c>
      <c r="L42" s="160">
        <v>0</v>
      </c>
      <c r="M42" s="160">
        <v>0</v>
      </c>
      <c r="N42" s="160">
        <v>0</v>
      </c>
      <c r="O42" s="160">
        <v>0</v>
      </c>
      <c r="P42" s="160">
        <v>0</v>
      </c>
      <c r="Q42" s="160">
        <v>0</v>
      </c>
      <c r="R42" s="160">
        <v>0</v>
      </c>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265</v>
      </c>
      <c r="G43" s="154">
        <f t="shared" ref="G43:R43" si="16">G44</f>
        <v>0</v>
      </c>
      <c r="H43" s="154">
        <f t="shared" si="16"/>
        <v>0</v>
      </c>
      <c r="I43" s="154">
        <f t="shared" si="16"/>
        <v>0</v>
      </c>
      <c r="J43" s="154">
        <f t="shared" si="16"/>
        <v>5</v>
      </c>
      <c r="K43" s="154">
        <f t="shared" si="16"/>
        <v>50</v>
      </c>
      <c r="L43" s="154">
        <f t="shared" si="16"/>
        <v>50</v>
      </c>
      <c r="M43" s="154">
        <f t="shared" si="16"/>
        <v>20</v>
      </c>
      <c r="N43" s="155">
        <f t="shared" si="16"/>
        <v>10</v>
      </c>
      <c r="O43" s="154">
        <f t="shared" si="16"/>
        <v>20</v>
      </c>
      <c r="P43" s="154">
        <f t="shared" si="16"/>
        <v>50</v>
      </c>
      <c r="Q43" s="154">
        <f t="shared" si="16"/>
        <v>10</v>
      </c>
      <c r="R43" s="154">
        <f t="shared" si="16"/>
        <v>50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265</v>
      </c>
      <c r="G44" s="43">
        <f t="shared" si="17"/>
        <v>0</v>
      </c>
      <c r="H44" s="43">
        <f t="shared" si="17"/>
        <v>0</v>
      </c>
      <c r="I44" s="43">
        <f t="shared" si="17"/>
        <v>0</v>
      </c>
      <c r="J44" s="43">
        <f t="shared" si="17"/>
        <v>5</v>
      </c>
      <c r="K44" s="43">
        <f t="shared" si="17"/>
        <v>50</v>
      </c>
      <c r="L44" s="43">
        <f t="shared" si="17"/>
        <v>50</v>
      </c>
      <c r="M44" s="43">
        <f t="shared" si="17"/>
        <v>20</v>
      </c>
      <c r="N44" s="43">
        <f t="shared" si="17"/>
        <v>10</v>
      </c>
      <c r="O44" s="43">
        <f t="shared" si="17"/>
        <v>20</v>
      </c>
      <c r="P44" s="43">
        <f t="shared" si="17"/>
        <v>50</v>
      </c>
      <c r="Q44" s="43">
        <f t="shared" si="17"/>
        <v>10</v>
      </c>
      <c r="R44" s="43">
        <f t="shared" si="17"/>
        <v>50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265</v>
      </c>
      <c r="G46" s="46">
        <v>0</v>
      </c>
      <c r="H46" s="46">
        <v>0</v>
      </c>
      <c r="I46" s="46">
        <v>0</v>
      </c>
      <c r="J46" s="46">
        <v>5</v>
      </c>
      <c r="K46" s="46">
        <v>50</v>
      </c>
      <c r="L46" s="46">
        <v>50</v>
      </c>
      <c r="M46" s="46">
        <v>20</v>
      </c>
      <c r="N46" s="46">
        <v>10</v>
      </c>
      <c r="O46" s="46">
        <v>20</v>
      </c>
      <c r="P46" s="46">
        <v>50</v>
      </c>
      <c r="Q46" s="46">
        <v>10</v>
      </c>
      <c r="R46" s="46">
        <v>50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125</v>
      </c>
      <c r="I59" s="10" t="s">
        <v>126</v>
      </c>
      <c r="L59" s="64"/>
    </row>
    <row r="60" spans="1:32" s="71" customFormat="1" x14ac:dyDescent="0.25">
      <c r="A60" s="65"/>
      <c r="B60" s="65"/>
      <c r="C60" s="65"/>
      <c r="D60" s="65"/>
      <c r="E60" s="75" t="s">
        <v>127</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128</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ht="15.75" x14ac:dyDescent="0.25">
      <c r="A8" s="22"/>
      <c r="B8" s="22"/>
      <c r="C8" s="227" t="s">
        <v>6</v>
      </c>
      <c r="D8" s="227"/>
      <c r="E8" s="227"/>
      <c r="F8" s="224"/>
      <c r="G8" s="225"/>
      <c r="H8" s="225"/>
      <c r="I8" s="225"/>
      <c r="J8" s="225"/>
      <c r="K8" s="225"/>
      <c r="L8" s="225"/>
      <c r="M8" s="225"/>
      <c r="N8" s="225"/>
      <c r="O8" s="225"/>
      <c r="P8" s="225"/>
      <c r="Q8" s="225"/>
      <c r="R8" s="225"/>
      <c r="S8" s="151"/>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9611</v>
      </c>
      <c r="G10" s="152">
        <f t="shared" si="0"/>
        <v>750</v>
      </c>
      <c r="H10" s="152">
        <f t="shared" si="0"/>
        <v>850</v>
      </c>
      <c r="I10" s="152">
        <f t="shared" si="0"/>
        <v>980</v>
      </c>
      <c r="J10" s="152">
        <f t="shared" si="0"/>
        <v>585</v>
      </c>
      <c r="K10" s="152">
        <f t="shared" si="0"/>
        <v>1080</v>
      </c>
      <c r="L10" s="152">
        <f t="shared" si="0"/>
        <v>1025</v>
      </c>
      <c r="M10" s="152">
        <f t="shared" si="0"/>
        <v>985</v>
      </c>
      <c r="N10" s="153">
        <f t="shared" si="0"/>
        <v>771</v>
      </c>
      <c r="O10" s="152">
        <f t="shared" si="0"/>
        <v>783</v>
      </c>
      <c r="P10" s="152">
        <f t="shared" si="0"/>
        <v>730</v>
      </c>
      <c r="Q10" s="152">
        <f t="shared" si="0"/>
        <v>522</v>
      </c>
      <c r="R10" s="152">
        <f t="shared" si="0"/>
        <v>550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9081</v>
      </c>
      <c r="G11" s="152">
        <f>G12+G15+G23</f>
        <v>750</v>
      </c>
      <c r="H11" s="152">
        <f t="shared" ref="H11:R11" si="1">H12+H15+H23</f>
        <v>850</v>
      </c>
      <c r="I11" s="152">
        <f t="shared" si="1"/>
        <v>980</v>
      </c>
      <c r="J11" s="152">
        <f t="shared" si="1"/>
        <v>585</v>
      </c>
      <c r="K11" s="152">
        <f t="shared" si="1"/>
        <v>880</v>
      </c>
      <c r="L11" s="152">
        <f t="shared" si="1"/>
        <v>825</v>
      </c>
      <c r="M11" s="152">
        <f t="shared" si="1"/>
        <v>855</v>
      </c>
      <c r="N11" s="152">
        <f t="shared" si="1"/>
        <v>771</v>
      </c>
      <c r="O11" s="152">
        <f t="shared" si="1"/>
        <v>783</v>
      </c>
      <c r="P11" s="152">
        <f t="shared" si="1"/>
        <v>730</v>
      </c>
      <c r="Q11" s="152">
        <f t="shared" si="1"/>
        <v>522</v>
      </c>
      <c r="R11" s="152">
        <f t="shared" si="1"/>
        <v>550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1500</v>
      </c>
      <c r="G12" s="154">
        <f t="shared" ref="G12:R12" si="2">G13</f>
        <v>500</v>
      </c>
      <c r="H12" s="154">
        <f t="shared" si="2"/>
        <v>500</v>
      </c>
      <c r="I12" s="154">
        <f t="shared" si="2"/>
        <v>500</v>
      </c>
      <c r="J12" s="154">
        <f t="shared" si="2"/>
        <v>0</v>
      </c>
      <c r="K12" s="154">
        <f t="shared" si="2"/>
        <v>0</v>
      </c>
      <c r="L12" s="154">
        <f t="shared" si="2"/>
        <v>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1500</v>
      </c>
      <c r="G13" s="43">
        <f t="shared" si="3"/>
        <v>500</v>
      </c>
      <c r="H13" s="43">
        <f t="shared" si="3"/>
        <v>500</v>
      </c>
      <c r="I13" s="43">
        <f t="shared" si="3"/>
        <v>500</v>
      </c>
      <c r="J13" s="43">
        <f t="shared" si="3"/>
        <v>0</v>
      </c>
      <c r="K13" s="43">
        <f t="shared" si="3"/>
        <v>0</v>
      </c>
      <c r="L13" s="43">
        <f t="shared" si="3"/>
        <v>0</v>
      </c>
      <c r="M13" s="43">
        <f t="shared" si="3"/>
        <v>0</v>
      </c>
      <c r="N13" s="43">
        <f t="shared" si="3"/>
        <v>0</v>
      </c>
      <c r="O13" s="43">
        <f t="shared" si="3"/>
        <v>0</v>
      </c>
      <c r="P13" s="43">
        <f t="shared" si="3"/>
        <v>0</v>
      </c>
      <c r="Q13" s="43">
        <f t="shared" si="3"/>
        <v>0</v>
      </c>
      <c r="R13" s="43">
        <f t="shared" si="3"/>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1500</v>
      </c>
      <c r="G14" s="164">
        <v>500</v>
      </c>
      <c r="H14" s="164">
        <v>500</v>
      </c>
      <c r="I14" s="164">
        <v>500</v>
      </c>
      <c r="J14" s="164">
        <v>0</v>
      </c>
      <c r="K14" s="164">
        <v>0</v>
      </c>
      <c r="L14" s="164">
        <v>0</v>
      </c>
      <c r="M14" s="164">
        <v>0</v>
      </c>
      <c r="N14" s="164">
        <v>0</v>
      </c>
      <c r="O14" s="164">
        <v>0</v>
      </c>
      <c r="P14" s="164">
        <v>0</v>
      </c>
      <c r="Q14" s="164">
        <v>0</v>
      </c>
      <c r="R14" s="164">
        <v>0</v>
      </c>
      <c r="S14" s="63"/>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7581</v>
      </c>
      <c r="G15" s="154">
        <f>G16+G18+G20</f>
        <v>250</v>
      </c>
      <c r="H15" s="154">
        <f t="shared" ref="H15:R15" si="4">H16+H18+H20</f>
        <v>350</v>
      </c>
      <c r="I15" s="154">
        <f t="shared" si="4"/>
        <v>480</v>
      </c>
      <c r="J15" s="154">
        <f t="shared" si="4"/>
        <v>585</v>
      </c>
      <c r="K15" s="154">
        <f t="shared" si="4"/>
        <v>880</v>
      </c>
      <c r="L15" s="154">
        <f t="shared" si="4"/>
        <v>825</v>
      </c>
      <c r="M15" s="154">
        <f t="shared" si="4"/>
        <v>855</v>
      </c>
      <c r="N15" s="154">
        <f t="shared" si="4"/>
        <v>771</v>
      </c>
      <c r="O15" s="154">
        <f t="shared" si="4"/>
        <v>783</v>
      </c>
      <c r="P15" s="154">
        <f t="shared" si="4"/>
        <v>730</v>
      </c>
      <c r="Q15" s="154">
        <f t="shared" si="4"/>
        <v>522</v>
      </c>
      <c r="R15" s="154">
        <f t="shared" si="4"/>
        <v>550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232</v>
      </c>
      <c r="G16" s="43">
        <f t="shared" si="5"/>
        <v>0</v>
      </c>
      <c r="H16" s="43">
        <f t="shared" si="5"/>
        <v>0</v>
      </c>
      <c r="I16" s="43">
        <f t="shared" si="5"/>
        <v>0</v>
      </c>
      <c r="J16" s="43">
        <f t="shared" si="5"/>
        <v>0</v>
      </c>
      <c r="K16" s="43">
        <f t="shared" si="5"/>
        <v>30</v>
      </c>
      <c r="L16" s="43">
        <f t="shared" si="5"/>
        <v>30</v>
      </c>
      <c r="M16" s="43">
        <f t="shared" si="5"/>
        <v>55</v>
      </c>
      <c r="N16" s="49">
        <f t="shared" si="5"/>
        <v>71</v>
      </c>
      <c r="O16" s="43">
        <f t="shared" si="5"/>
        <v>36</v>
      </c>
      <c r="P16" s="43">
        <f t="shared" si="5"/>
        <v>10</v>
      </c>
      <c r="Q16" s="43">
        <f t="shared" si="5"/>
        <v>0</v>
      </c>
      <c r="R16" s="43">
        <f t="shared" si="5"/>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232</v>
      </c>
      <c r="G17" s="164">
        <v>0</v>
      </c>
      <c r="H17" s="164">
        <v>0</v>
      </c>
      <c r="I17" s="164">
        <v>0</v>
      </c>
      <c r="J17" s="164">
        <v>0</v>
      </c>
      <c r="K17" s="164">
        <v>30</v>
      </c>
      <c r="L17" s="164">
        <v>30</v>
      </c>
      <c r="M17" s="164">
        <v>55</v>
      </c>
      <c r="N17" s="164">
        <v>71</v>
      </c>
      <c r="O17" s="164">
        <v>36</v>
      </c>
      <c r="P17" s="164">
        <v>10</v>
      </c>
      <c r="Q17" s="164">
        <v>0</v>
      </c>
      <c r="R17" s="164">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3572</v>
      </c>
      <c r="G18" s="43">
        <f t="shared" si="6"/>
        <v>50</v>
      </c>
      <c r="H18" s="43">
        <f t="shared" si="6"/>
        <v>150</v>
      </c>
      <c r="I18" s="43">
        <f t="shared" si="6"/>
        <v>280</v>
      </c>
      <c r="J18" s="43">
        <f t="shared" si="6"/>
        <v>400</v>
      </c>
      <c r="K18" s="43">
        <f t="shared" si="6"/>
        <v>500</v>
      </c>
      <c r="L18" s="43">
        <f t="shared" si="6"/>
        <v>500</v>
      </c>
      <c r="M18" s="43">
        <f t="shared" si="6"/>
        <v>550</v>
      </c>
      <c r="N18" s="43">
        <f t="shared" si="6"/>
        <v>400</v>
      </c>
      <c r="O18" s="43">
        <f t="shared" si="6"/>
        <v>320</v>
      </c>
      <c r="P18" s="43">
        <f t="shared" si="6"/>
        <v>320</v>
      </c>
      <c r="Q18" s="43">
        <f>SUM(Q19:Q19)</f>
        <v>52</v>
      </c>
      <c r="R18" s="43">
        <f t="shared" si="6"/>
        <v>50</v>
      </c>
      <c r="S18" s="30"/>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3572</v>
      </c>
      <c r="G19" s="164">
        <v>50</v>
      </c>
      <c r="H19" s="164">
        <v>150</v>
      </c>
      <c r="I19" s="164">
        <v>280</v>
      </c>
      <c r="J19" s="164">
        <v>400</v>
      </c>
      <c r="K19" s="164">
        <v>500</v>
      </c>
      <c r="L19" s="164">
        <v>500</v>
      </c>
      <c r="M19" s="164">
        <v>550</v>
      </c>
      <c r="N19" s="164">
        <v>400</v>
      </c>
      <c r="O19" s="164">
        <v>320</v>
      </c>
      <c r="P19" s="164">
        <v>320</v>
      </c>
      <c r="Q19" s="164">
        <v>52</v>
      </c>
      <c r="R19" s="164">
        <v>50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3777</v>
      </c>
      <c r="G20" s="43">
        <f>G21+G22</f>
        <v>200</v>
      </c>
      <c r="H20" s="43">
        <f t="shared" ref="H20:R20" si="7">H21+H22</f>
        <v>200</v>
      </c>
      <c r="I20" s="43">
        <f t="shared" si="7"/>
        <v>200</v>
      </c>
      <c r="J20" s="43">
        <f t="shared" si="7"/>
        <v>185</v>
      </c>
      <c r="K20" s="43">
        <f t="shared" si="7"/>
        <v>350</v>
      </c>
      <c r="L20" s="43">
        <f t="shared" si="7"/>
        <v>295</v>
      </c>
      <c r="M20" s="43">
        <f t="shared" si="7"/>
        <v>250</v>
      </c>
      <c r="N20" s="49">
        <f t="shared" si="7"/>
        <v>300</v>
      </c>
      <c r="O20" s="43">
        <f t="shared" si="7"/>
        <v>427</v>
      </c>
      <c r="P20" s="43">
        <f t="shared" si="7"/>
        <v>400</v>
      </c>
      <c r="Q20" s="43">
        <f t="shared" si="7"/>
        <v>470</v>
      </c>
      <c r="R20" s="43">
        <f t="shared" si="7"/>
        <v>500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147</v>
      </c>
      <c r="G21" s="46">
        <v>0</v>
      </c>
      <c r="H21" s="46">
        <v>0</v>
      </c>
      <c r="I21" s="46">
        <v>0</v>
      </c>
      <c r="J21" s="46">
        <v>35</v>
      </c>
      <c r="K21" s="46">
        <v>0</v>
      </c>
      <c r="L21" s="46">
        <v>45</v>
      </c>
      <c r="M21" s="46">
        <v>40</v>
      </c>
      <c r="N21" s="46">
        <v>0</v>
      </c>
      <c r="O21" s="46">
        <v>27</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3630</v>
      </c>
      <c r="G22" s="165">
        <v>200</v>
      </c>
      <c r="H22" s="165">
        <v>200</v>
      </c>
      <c r="I22" s="165">
        <v>200</v>
      </c>
      <c r="J22" s="165">
        <v>150</v>
      </c>
      <c r="K22" s="165">
        <v>350</v>
      </c>
      <c r="L22" s="165">
        <v>250</v>
      </c>
      <c r="M22" s="165">
        <v>210</v>
      </c>
      <c r="N22" s="165">
        <v>300</v>
      </c>
      <c r="O22" s="165">
        <v>400</v>
      </c>
      <c r="P22" s="165">
        <v>400</v>
      </c>
      <c r="Q22" s="165">
        <v>470</v>
      </c>
      <c r="R22" s="165">
        <v>500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8">SUM(G24:G24)</f>
        <v>0</v>
      </c>
      <c r="H23" s="43">
        <f t="shared" si="8"/>
        <v>0</v>
      </c>
      <c r="I23" s="43">
        <f t="shared" si="8"/>
        <v>0</v>
      </c>
      <c r="J23" s="43">
        <f t="shared" si="8"/>
        <v>0</v>
      </c>
      <c r="K23" s="43">
        <f t="shared" si="8"/>
        <v>0</v>
      </c>
      <c r="L23" s="43">
        <f t="shared" si="8"/>
        <v>0</v>
      </c>
      <c r="M23" s="43">
        <f t="shared" si="8"/>
        <v>0</v>
      </c>
      <c r="N23" s="43">
        <f t="shared" si="8"/>
        <v>0</v>
      </c>
      <c r="O23" s="43">
        <f t="shared" si="8"/>
        <v>0</v>
      </c>
      <c r="P23" s="43">
        <f t="shared" si="8"/>
        <v>0</v>
      </c>
      <c r="Q23" s="43">
        <f t="shared" si="8"/>
        <v>0</v>
      </c>
      <c r="R23" s="43">
        <f t="shared" si="8"/>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530</v>
      </c>
      <c r="G25" s="152">
        <f>G26+G37+G40+G43+G47</f>
        <v>0</v>
      </c>
      <c r="H25" s="152">
        <f t="shared" ref="H25:R25" si="9">H26+H37+H40+H43+H47</f>
        <v>0</v>
      </c>
      <c r="I25" s="152">
        <f t="shared" si="9"/>
        <v>0</v>
      </c>
      <c r="J25" s="152">
        <f t="shared" si="9"/>
        <v>0</v>
      </c>
      <c r="K25" s="152">
        <f t="shared" si="9"/>
        <v>200</v>
      </c>
      <c r="L25" s="152">
        <f t="shared" si="9"/>
        <v>200</v>
      </c>
      <c r="M25" s="152">
        <f t="shared" si="9"/>
        <v>130</v>
      </c>
      <c r="N25" s="152">
        <f t="shared" si="9"/>
        <v>0</v>
      </c>
      <c r="O25" s="152">
        <f t="shared" si="9"/>
        <v>0</v>
      </c>
      <c r="P25" s="152">
        <f t="shared" si="9"/>
        <v>0</v>
      </c>
      <c r="Q25" s="152">
        <f t="shared" si="9"/>
        <v>0</v>
      </c>
      <c r="R25" s="152">
        <f t="shared" si="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10">H27+H29+H31+H33</f>
        <v>0</v>
      </c>
      <c r="I26" s="154">
        <f t="shared" si="10"/>
        <v>0</v>
      </c>
      <c r="J26" s="154">
        <f t="shared" si="10"/>
        <v>0</v>
      </c>
      <c r="K26" s="154">
        <f t="shared" si="10"/>
        <v>0</v>
      </c>
      <c r="L26" s="154">
        <f t="shared" si="10"/>
        <v>0</v>
      </c>
      <c r="M26" s="154">
        <f t="shared" si="10"/>
        <v>0</v>
      </c>
      <c r="N26" s="154">
        <f t="shared" si="10"/>
        <v>0</v>
      </c>
      <c r="O26" s="154">
        <f t="shared" si="10"/>
        <v>0</v>
      </c>
      <c r="P26" s="154">
        <f t="shared" si="10"/>
        <v>0</v>
      </c>
      <c r="Q26" s="154">
        <f t="shared" si="10"/>
        <v>0</v>
      </c>
      <c r="R26" s="154">
        <f t="shared" si="10"/>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3">G32</f>
        <v>0</v>
      </c>
      <c r="H31" s="43">
        <f t="shared" si="13"/>
        <v>0</v>
      </c>
      <c r="I31" s="43">
        <f t="shared" si="13"/>
        <v>0</v>
      </c>
      <c r="J31" s="43">
        <f t="shared" si="13"/>
        <v>0</v>
      </c>
      <c r="K31" s="43">
        <f t="shared" si="13"/>
        <v>0</v>
      </c>
      <c r="L31" s="43">
        <f t="shared" si="13"/>
        <v>0</v>
      </c>
      <c r="M31" s="43">
        <f t="shared" si="13"/>
        <v>0</v>
      </c>
      <c r="N31" s="43">
        <f t="shared" si="13"/>
        <v>0</v>
      </c>
      <c r="O31" s="43">
        <f t="shared" si="13"/>
        <v>0</v>
      </c>
      <c r="P31" s="43">
        <f t="shared" si="13"/>
        <v>0</v>
      </c>
      <c r="Q31" s="43">
        <f t="shared" si="13"/>
        <v>0</v>
      </c>
      <c r="R31" s="43">
        <f t="shared" si="13"/>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530</v>
      </c>
      <c r="G43" s="154">
        <f t="shared" ref="G43:R43" si="17">G44</f>
        <v>0</v>
      </c>
      <c r="H43" s="154">
        <f t="shared" si="17"/>
        <v>0</v>
      </c>
      <c r="I43" s="154">
        <f t="shared" si="17"/>
        <v>0</v>
      </c>
      <c r="J43" s="154">
        <f t="shared" si="17"/>
        <v>0</v>
      </c>
      <c r="K43" s="154">
        <f t="shared" si="17"/>
        <v>200</v>
      </c>
      <c r="L43" s="154">
        <f t="shared" si="17"/>
        <v>200</v>
      </c>
      <c r="M43" s="154">
        <f t="shared" si="17"/>
        <v>130</v>
      </c>
      <c r="N43" s="155">
        <f t="shared" si="17"/>
        <v>0</v>
      </c>
      <c r="O43" s="154">
        <f t="shared" si="17"/>
        <v>0</v>
      </c>
      <c r="P43" s="154">
        <f t="shared" si="17"/>
        <v>0</v>
      </c>
      <c r="Q43" s="154">
        <f t="shared" si="17"/>
        <v>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530</v>
      </c>
      <c r="G44" s="43">
        <f t="shared" si="18"/>
        <v>0</v>
      </c>
      <c r="H44" s="43">
        <f t="shared" si="18"/>
        <v>0</v>
      </c>
      <c r="I44" s="43">
        <f t="shared" si="18"/>
        <v>0</v>
      </c>
      <c r="J44" s="43">
        <f t="shared" si="18"/>
        <v>0</v>
      </c>
      <c r="K44" s="43">
        <f t="shared" si="18"/>
        <v>200</v>
      </c>
      <c r="L44" s="43">
        <f t="shared" si="18"/>
        <v>200</v>
      </c>
      <c r="M44" s="43">
        <f t="shared" si="18"/>
        <v>130</v>
      </c>
      <c r="N44" s="43">
        <f t="shared" si="18"/>
        <v>0</v>
      </c>
      <c r="O44" s="43">
        <f t="shared" si="18"/>
        <v>0</v>
      </c>
      <c r="P44" s="43">
        <f t="shared" si="18"/>
        <v>0</v>
      </c>
      <c r="Q44" s="43">
        <f t="shared" si="18"/>
        <v>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3"/>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530</v>
      </c>
      <c r="G46" s="164">
        <v>0</v>
      </c>
      <c r="H46" s="164">
        <v>0</v>
      </c>
      <c r="I46" s="164">
        <v>0</v>
      </c>
      <c r="J46" s="164">
        <v>0</v>
      </c>
      <c r="K46" s="164">
        <v>200</v>
      </c>
      <c r="L46" s="164">
        <v>200</v>
      </c>
      <c r="M46" s="164">
        <v>130</v>
      </c>
      <c r="N46" s="164">
        <v>0</v>
      </c>
      <c r="O46" s="164">
        <v>0</v>
      </c>
      <c r="P46" s="164">
        <v>0</v>
      </c>
      <c r="Q46" s="164">
        <v>0</v>
      </c>
      <c r="R46" s="164">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9"/>
      <c r="H52" s="59"/>
      <c r="I52" s="59"/>
      <c r="J52" s="59"/>
      <c r="K52" s="59"/>
      <c r="L52" s="59"/>
      <c r="M52" s="59"/>
      <c r="N52" s="158"/>
      <c r="O52" s="59"/>
      <c r="P52" s="59"/>
      <c r="Q52" s="59"/>
      <c r="R52" s="59"/>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129</v>
      </c>
      <c r="F59" s="62" t="s">
        <v>130</v>
      </c>
      <c r="L59" s="64"/>
    </row>
    <row r="60" spans="1:32" s="71" customFormat="1" x14ac:dyDescent="0.25">
      <c r="A60" s="65"/>
      <c r="B60" s="65"/>
      <c r="C60" s="65"/>
      <c r="D60" s="65"/>
      <c r="E60" s="75" t="s">
        <v>120</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131</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G10+H10+I10+J10+K10+L10+M10+N10+O10+P10+Q10++R10</f>
        <v>4468</v>
      </c>
      <c r="G10" s="152">
        <f>G11+G25+G54</f>
        <v>57</v>
      </c>
      <c r="H10" s="152">
        <f t="shared" ref="H10:R10" si="0">H11+H25+H54</f>
        <v>83</v>
      </c>
      <c r="I10" s="152">
        <f>I11+I25+I54</f>
        <v>63</v>
      </c>
      <c r="J10" s="152">
        <f t="shared" si="0"/>
        <v>163</v>
      </c>
      <c r="K10" s="152">
        <f t="shared" si="0"/>
        <v>341</v>
      </c>
      <c r="L10" s="152">
        <f t="shared" si="0"/>
        <v>466</v>
      </c>
      <c r="M10" s="152">
        <f t="shared" si="0"/>
        <v>583</v>
      </c>
      <c r="N10" s="153">
        <f t="shared" si="0"/>
        <v>564</v>
      </c>
      <c r="O10" s="152">
        <f t="shared" si="0"/>
        <v>553</v>
      </c>
      <c r="P10" s="152">
        <f t="shared" si="0"/>
        <v>571</v>
      </c>
      <c r="Q10" s="152">
        <f t="shared" si="0"/>
        <v>547</v>
      </c>
      <c r="R10" s="152">
        <f t="shared" si="0"/>
        <v>477</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166">
        <f>F12+F15+F23</f>
        <v>4137</v>
      </c>
      <c r="G11" s="152">
        <f>G12+G15+G23</f>
        <v>57</v>
      </c>
      <c r="H11" s="152">
        <f t="shared" ref="H11:R11" si="1">H12+H15+H23</f>
        <v>83</v>
      </c>
      <c r="I11" s="152">
        <f t="shared" si="1"/>
        <v>63</v>
      </c>
      <c r="J11" s="152">
        <f t="shared" si="1"/>
        <v>163</v>
      </c>
      <c r="K11" s="152">
        <f t="shared" si="1"/>
        <v>311</v>
      </c>
      <c r="L11" s="152">
        <f t="shared" si="1"/>
        <v>433</v>
      </c>
      <c r="M11" s="152">
        <f t="shared" si="1"/>
        <v>533</v>
      </c>
      <c r="N11" s="152">
        <f t="shared" si="1"/>
        <v>509</v>
      </c>
      <c r="O11" s="152">
        <f t="shared" si="1"/>
        <v>490</v>
      </c>
      <c r="P11" s="152">
        <f t="shared" si="1"/>
        <v>531</v>
      </c>
      <c r="Q11" s="152">
        <f t="shared" si="1"/>
        <v>517</v>
      </c>
      <c r="R11" s="152">
        <f t="shared" si="1"/>
        <v>447</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154">
        <f t="shared" ref="G12:R13" si="2">G13</f>
        <v>5</v>
      </c>
      <c r="H12" s="154">
        <f t="shared" si="2"/>
        <v>10</v>
      </c>
      <c r="I12" s="154">
        <f t="shared" si="2"/>
        <v>10</v>
      </c>
      <c r="J12" s="154">
        <f t="shared" si="2"/>
        <v>10</v>
      </c>
      <c r="K12" s="154">
        <f t="shared" si="2"/>
        <v>10</v>
      </c>
      <c r="L12" s="154">
        <f t="shared" si="2"/>
        <v>10</v>
      </c>
      <c r="M12" s="154">
        <f t="shared" si="2"/>
        <v>40</v>
      </c>
      <c r="N12" s="154">
        <f t="shared" si="2"/>
        <v>40</v>
      </c>
      <c r="O12" s="154">
        <f t="shared" si="2"/>
        <v>41</v>
      </c>
      <c r="P12" s="154">
        <f t="shared" si="2"/>
        <v>43</v>
      </c>
      <c r="Q12" s="154">
        <f t="shared" si="2"/>
        <v>43</v>
      </c>
      <c r="R12" s="154">
        <f t="shared" si="2"/>
        <v>38</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v>300</v>
      </c>
      <c r="G13" s="43">
        <f>G14</f>
        <v>5</v>
      </c>
      <c r="H13" s="43">
        <f t="shared" si="2"/>
        <v>10</v>
      </c>
      <c r="I13" s="43">
        <f t="shared" si="2"/>
        <v>10</v>
      </c>
      <c r="J13" s="43">
        <f t="shared" si="2"/>
        <v>10</v>
      </c>
      <c r="K13" s="43">
        <f t="shared" si="2"/>
        <v>10</v>
      </c>
      <c r="L13" s="43">
        <f t="shared" si="2"/>
        <v>10</v>
      </c>
      <c r="M13" s="43">
        <f t="shared" si="2"/>
        <v>40</v>
      </c>
      <c r="N13" s="43">
        <f t="shared" si="2"/>
        <v>40</v>
      </c>
      <c r="O13" s="43">
        <f t="shared" si="2"/>
        <v>41</v>
      </c>
      <c r="P13" s="43">
        <f t="shared" si="2"/>
        <v>43</v>
      </c>
      <c r="Q13" s="43">
        <f t="shared" si="2"/>
        <v>43</v>
      </c>
      <c r="R13" s="43">
        <f t="shared" si="2"/>
        <v>38</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v>300</v>
      </c>
      <c r="G14" s="46">
        <v>5</v>
      </c>
      <c r="H14" s="46">
        <v>10</v>
      </c>
      <c r="I14" s="46">
        <v>10</v>
      </c>
      <c r="J14" s="46">
        <v>10</v>
      </c>
      <c r="K14" s="46">
        <v>10</v>
      </c>
      <c r="L14" s="46">
        <v>10</v>
      </c>
      <c r="M14" s="46">
        <v>40</v>
      </c>
      <c r="N14" s="46">
        <v>40</v>
      </c>
      <c r="O14" s="46">
        <v>41</v>
      </c>
      <c r="P14" s="46">
        <v>43</v>
      </c>
      <c r="Q14" s="46">
        <v>43</v>
      </c>
      <c r="R14" s="46">
        <v>38</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167">
        <f>F16+F18+F20</f>
        <v>3837</v>
      </c>
      <c r="G15" s="154">
        <f>G16+G18+G20</f>
        <v>52</v>
      </c>
      <c r="H15" s="154">
        <f t="shared" ref="H15:R15" si="3">H16+H18+H20</f>
        <v>73</v>
      </c>
      <c r="I15" s="154">
        <f t="shared" si="3"/>
        <v>53</v>
      </c>
      <c r="J15" s="154">
        <f t="shared" si="3"/>
        <v>153</v>
      </c>
      <c r="K15" s="154">
        <f t="shared" si="3"/>
        <v>301</v>
      </c>
      <c r="L15" s="154">
        <f t="shared" si="3"/>
        <v>423</v>
      </c>
      <c r="M15" s="154">
        <f t="shared" si="3"/>
        <v>493</v>
      </c>
      <c r="N15" s="154">
        <f t="shared" si="3"/>
        <v>469</v>
      </c>
      <c r="O15" s="154">
        <f t="shared" si="3"/>
        <v>449</v>
      </c>
      <c r="P15" s="154">
        <f t="shared" si="3"/>
        <v>488</v>
      </c>
      <c r="Q15" s="154">
        <f t="shared" si="3"/>
        <v>474</v>
      </c>
      <c r="R15" s="154">
        <f t="shared" si="3"/>
        <v>409</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168">
        <v>48</v>
      </c>
      <c r="G16" s="43">
        <f>G17</f>
        <v>0</v>
      </c>
      <c r="H16" s="43">
        <f t="shared" ref="H16:R16" si="4">H17</f>
        <v>0</v>
      </c>
      <c r="I16" s="43">
        <f t="shared" si="4"/>
        <v>0</v>
      </c>
      <c r="J16" s="43">
        <f t="shared" si="4"/>
        <v>0</v>
      </c>
      <c r="K16" s="43">
        <f t="shared" si="4"/>
        <v>1</v>
      </c>
      <c r="L16" s="43">
        <f t="shared" si="4"/>
        <v>3</v>
      </c>
      <c r="M16" s="43">
        <f t="shared" si="4"/>
        <v>10</v>
      </c>
      <c r="N16" s="43">
        <f t="shared" si="4"/>
        <v>9</v>
      </c>
      <c r="O16" s="43">
        <f t="shared" si="4"/>
        <v>9</v>
      </c>
      <c r="P16" s="43">
        <f t="shared" si="4"/>
        <v>13</v>
      </c>
      <c r="Q16" s="43">
        <f t="shared" si="4"/>
        <v>2</v>
      </c>
      <c r="R16" s="43">
        <f t="shared" si="4"/>
        <v>1</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48</v>
      </c>
      <c r="G17" s="46">
        <v>0</v>
      </c>
      <c r="H17" s="46">
        <v>0</v>
      </c>
      <c r="I17" s="46">
        <v>0</v>
      </c>
      <c r="J17" s="46">
        <v>0</v>
      </c>
      <c r="K17" s="46">
        <v>1</v>
      </c>
      <c r="L17" s="46">
        <v>3</v>
      </c>
      <c r="M17" s="46">
        <v>10</v>
      </c>
      <c r="N17" s="46">
        <v>9</v>
      </c>
      <c r="O17" s="46">
        <v>9</v>
      </c>
      <c r="P17" s="46">
        <v>13</v>
      </c>
      <c r="Q17" s="46">
        <v>2</v>
      </c>
      <c r="R17" s="46">
        <v>1</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v>550</v>
      </c>
      <c r="G18" s="43">
        <f>G19</f>
        <v>2</v>
      </c>
      <c r="H18" s="43">
        <f t="shared" ref="H18:R18" si="5">H19</f>
        <v>3</v>
      </c>
      <c r="I18" s="43">
        <f t="shared" si="5"/>
        <v>3</v>
      </c>
      <c r="J18" s="43">
        <f t="shared" si="5"/>
        <v>3</v>
      </c>
      <c r="K18" s="43">
        <f t="shared" si="5"/>
        <v>50</v>
      </c>
      <c r="L18" s="43">
        <f t="shared" si="5"/>
        <v>70</v>
      </c>
      <c r="M18" s="43">
        <f t="shared" si="5"/>
        <v>100</v>
      </c>
      <c r="N18" s="43">
        <f t="shared" si="5"/>
        <v>100</v>
      </c>
      <c r="O18" s="43">
        <f t="shared" si="5"/>
        <v>80</v>
      </c>
      <c r="P18" s="43">
        <f t="shared" si="5"/>
        <v>65</v>
      </c>
      <c r="Q18" s="43">
        <f t="shared" si="5"/>
        <v>44</v>
      </c>
      <c r="R18" s="43">
        <f t="shared" si="5"/>
        <v>30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550</v>
      </c>
      <c r="G19" s="46">
        <v>2</v>
      </c>
      <c r="H19" s="46">
        <v>3</v>
      </c>
      <c r="I19" s="46">
        <v>3</v>
      </c>
      <c r="J19" s="46">
        <v>3</v>
      </c>
      <c r="K19" s="46">
        <v>50</v>
      </c>
      <c r="L19" s="46">
        <v>70</v>
      </c>
      <c r="M19" s="46">
        <v>100</v>
      </c>
      <c r="N19" s="46">
        <v>100</v>
      </c>
      <c r="O19" s="46">
        <v>80</v>
      </c>
      <c r="P19" s="46">
        <v>65</v>
      </c>
      <c r="Q19" s="46">
        <v>44</v>
      </c>
      <c r="R19" s="46">
        <v>30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168">
        <f>F22+F21</f>
        <v>3239</v>
      </c>
      <c r="G20" s="43">
        <f>G22+G21</f>
        <v>50</v>
      </c>
      <c r="H20" s="43">
        <f t="shared" ref="H20:R20" si="6">H22+H21</f>
        <v>70</v>
      </c>
      <c r="I20" s="43">
        <f t="shared" si="6"/>
        <v>50</v>
      </c>
      <c r="J20" s="43">
        <f t="shared" si="6"/>
        <v>150</v>
      </c>
      <c r="K20" s="43">
        <f t="shared" si="6"/>
        <v>250</v>
      </c>
      <c r="L20" s="43">
        <f t="shared" si="6"/>
        <v>350</v>
      </c>
      <c r="M20" s="43">
        <f t="shared" si="6"/>
        <v>383</v>
      </c>
      <c r="N20" s="43">
        <f t="shared" si="6"/>
        <v>360</v>
      </c>
      <c r="O20" s="43">
        <f t="shared" si="6"/>
        <v>360</v>
      </c>
      <c r="P20" s="43">
        <f t="shared" si="6"/>
        <v>410</v>
      </c>
      <c r="Q20" s="43">
        <f t="shared" si="6"/>
        <v>428</v>
      </c>
      <c r="R20" s="43">
        <f t="shared" si="6"/>
        <v>378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v>1003</v>
      </c>
      <c r="G21" s="46">
        <v>0</v>
      </c>
      <c r="H21" s="46">
        <v>20</v>
      </c>
      <c r="I21" s="46">
        <v>0</v>
      </c>
      <c r="J21" s="46">
        <v>100</v>
      </c>
      <c r="K21" s="46">
        <v>100</v>
      </c>
      <c r="L21" s="46">
        <v>100</v>
      </c>
      <c r="M21" s="46">
        <v>133</v>
      </c>
      <c r="N21" s="46">
        <v>110</v>
      </c>
      <c r="O21" s="46">
        <v>110</v>
      </c>
      <c r="P21" s="46">
        <v>110</v>
      </c>
      <c r="Q21" s="46">
        <v>110</v>
      </c>
      <c r="R21" s="46">
        <v>110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2236</v>
      </c>
      <c r="G22" s="46">
        <v>50</v>
      </c>
      <c r="H22" s="46">
        <v>50</v>
      </c>
      <c r="I22" s="46">
        <v>50</v>
      </c>
      <c r="J22" s="46">
        <v>50</v>
      </c>
      <c r="K22" s="46">
        <v>150</v>
      </c>
      <c r="L22" s="46">
        <v>250</v>
      </c>
      <c r="M22" s="46">
        <v>250</v>
      </c>
      <c r="N22" s="46">
        <v>250</v>
      </c>
      <c r="O22" s="46">
        <v>250</v>
      </c>
      <c r="P22" s="46">
        <v>300</v>
      </c>
      <c r="Q22" s="46">
        <v>318</v>
      </c>
      <c r="R22" s="46">
        <v>268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166">
        <f>SUM(G25:R25)</f>
        <v>331</v>
      </c>
      <c r="G25" s="152">
        <f>G26+G37+G40+G43+G47</f>
        <v>0</v>
      </c>
      <c r="H25" s="152">
        <f t="shared" ref="H25:R25" si="8">H26+H37+H40+H43+H47</f>
        <v>0</v>
      </c>
      <c r="I25" s="152">
        <f t="shared" si="8"/>
        <v>0</v>
      </c>
      <c r="J25" s="152">
        <f t="shared" si="8"/>
        <v>0</v>
      </c>
      <c r="K25" s="152">
        <f t="shared" si="8"/>
        <v>30</v>
      </c>
      <c r="L25" s="152">
        <f t="shared" si="8"/>
        <v>33</v>
      </c>
      <c r="M25" s="152">
        <f t="shared" si="8"/>
        <v>50</v>
      </c>
      <c r="N25" s="152">
        <f t="shared" si="8"/>
        <v>55</v>
      </c>
      <c r="O25" s="152">
        <f t="shared" si="8"/>
        <v>63</v>
      </c>
      <c r="P25" s="152">
        <f t="shared" si="8"/>
        <v>40</v>
      </c>
      <c r="Q25" s="152">
        <f t="shared" si="8"/>
        <v>30</v>
      </c>
      <c r="R25" s="152">
        <f t="shared" si="8"/>
        <v>30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154">
        <f>F44</f>
        <v>331</v>
      </c>
      <c r="G43" s="154">
        <f t="shared" ref="G43:R43" si="16">G44</f>
        <v>0</v>
      </c>
      <c r="H43" s="154">
        <f t="shared" si="16"/>
        <v>0</v>
      </c>
      <c r="I43" s="154">
        <f t="shared" si="16"/>
        <v>0</v>
      </c>
      <c r="J43" s="154">
        <f t="shared" si="16"/>
        <v>0</v>
      </c>
      <c r="K43" s="154">
        <f t="shared" si="16"/>
        <v>30</v>
      </c>
      <c r="L43" s="154">
        <f t="shared" si="16"/>
        <v>33</v>
      </c>
      <c r="M43" s="154">
        <f t="shared" si="16"/>
        <v>50</v>
      </c>
      <c r="N43" s="155">
        <f t="shared" si="16"/>
        <v>55</v>
      </c>
      <c r="O43" s="154">
        <f t="shared" si="16"/>
        <v>63</v>
      </c>
      <c r="P43" s="154">
        <f t="shared" si="16"/>
        <v>40</v>
      </c>
      <c r="Q43" s="154">
        <f t="shared" si="16"/>
        <v>30</v>
      </c>
      <c r="R43" s="154">
        <f t="shared" si="16"/>
        <v>30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 si="17">SUM(F45:F46)</f>
        <v>331</v>
      </c>
      <c r="G44" s="43">
        <f>SUM(G45:G46)</f>
        <v>0</v>
      </c>
      <c r="H44" s="43">
        <f t="shared" ref="H44:R44" si="18">SUM(H45:H46)</f>
        <v>0</v>
      </c>
      <c r="I44" s="43">
        <f t="shared" si="18"/>
        <v>0</v>
      </c>
      <c r="J44" s="43">
        <f t="shared" si="18"/>
        <v>0</v>
      </c>
      <c r="K44" s="43">
        <f t="shared" si="18"/>
        <v>30</v>
      </c>
      <c r="L44" s="43">
        <f t="shared" si="18"/>
        <v>33</v>
      </c>
      <c r="M44" s="43">
        <f t="shared" si="18"/>
        <v>50</v>
      </c>
      <c r="N44" s="43">
        <f t="shared" si="18"/>
        <v>55</v>
      </c>
      <c r="O44" s="43">
        <f t="shared" si="18"/>
        <v>63</v>
      </c>
      <c r="P44" s="43">
        <f t="shared" si="18"/>
        <v>40</v>
      </c>
      <c r="Q44" s="43">
        <f t="shared" si="18"/>
        <v>30</v>
      </c>
      <c r="R44" s="43">
        <f t="shared" si="18"/>
        <v>30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331</v>
      </c>
      <c r="G46" s="46">
        <v>0</v>
      </c>
      <c r="H46" s="46">
        <v>0</v>
      </c>
      <c r="I46" s="46">
        <v>0</v>
      </c>
      <c r="J46" s="46">
        <v>0</v>
      </c>
      <c r="K46" s="46">
        <v>30</v>
      </c>
      <c r="L46" s="46">
        <v>33</v>
      </c>
      <c r="M46" s="46">
        <v>50</v>
      </c>
      <c r="N46" s="46">
        <v>55</v>
      </c>
      <c r="O46" s="46">
        <v>63</v>
      </c>
      <c r="P46" s="46">
        <v>40</v>
      </c>
      <c r="Q46" s="46">
        <v>30</v>
      </c>
      <c r="R46" s="46">
        <v>30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132</v>
      </c>
      <c r="F59" s="62" t="s">
        <v>133</v>
      </c>
      <c r="L59" s="64"/>
    </row>
    <row r="60" spans="1:32" s="71" customFormat="1" x14ac:dyDescent="0.25">
      <c r="A60" s="65"/>
      <c r="B60" s="65"/>
      <c r="C60" s="65"/>
      <c r="D60" s="65"/>
      <c r="E60" s="75" t="s">
        <v>120</v>
      </c>
      <c r="F60" s="67" t="s">
        <v>134</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135</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10767</v>
      </c>
      <c r="G10" s="152">
        <f t="shared" si="0"/>
        <v>532</v>
      </c>
      <c r="H10" s="152">
        <f t="shared" si="0"/>
        <v>845</v>
      </c>
      <c r="I10" s="152">
        <f t="shared" si="0"/>
        <v>763</v>
      </c>
      <c r="J10" s="152">
        <f t="shared" si="0"/>
        <v>1213</v>
      </c>
      <c r="K10" s="152">
        <f t="shared" si="0"/>
        <v>1514</v>
      </c>
      <c r="L10" s="152">
        <f t="shared" si="0"/>
        <v>612</v>
      </c>
      <c r="M10" s="152">
        <f t="shared" si="0"/>
        <v>867</v>
      </c>
      <c r="N10" s="153">
        <f t="shared" si="0"/>
        <v>1168</v>
      </c>
      <c r="O10" s="152">
        <f t="shared" si="0"/>
        <v>963</v>
      </c>
      <c r="P10" s="152">
        <f t="shared" si="0"/>
        <v>703</v>
      </c>
      <c r="Q10" s="152">
        <f t="shared" si="0"/>
        <v>865</v>
      </c>
      <c r="R10" s="152">
        <f t="shared" si="0"/>
        <v>722</v>
      </c>
      <c r="S10" s="30"/>
      <c r="T10" s="31"/>
      <c r="U10" s="31"/>
      <c r="V10" s="31"/>
      <c r="W10" s="31"/>
      <c r="X10" s="31"/>
      <c r="Y10" s="31"/>
      <c r="Z10" s="31"/>
      <c r="AA10" s="31"/>
      <c r="AB10" s="31"/>
      <c r="AC10" s="31"/>
      <c r="AD10" s="31"/>
      <c r="AE10" s="31"/>
      <c r="AF10" s="31"/>
    </row>
    <row r="11" spans="1:32" ht="14.25" customHeight="1" x14ac:dyDescent="0.25">
      <c r="A11" s="114">
        <v>1</v>
      </c>
      <c r="B11" s="114"/>
      <c r="C11" s="115"/>
      <c r="D11" s="116"/>
      <c r="E11" s="28" t="s">
        <v>21</v>
      </c>
      <c r="F11" s="29">
        <f>F12+F15+F23</f>
        <v>10326</v>
      </c>
      <c r="G11" s="152">
        <f>G12+G15+G23</f>
        <v>527</v>
      </c>
      <c r="H11" s="152">
        <f t="shared" ref="H11:R11" si="1">H12+H15+H23</f>
        <v>840</v>
      </c>
      <c r="I11" s="152">
        <f t="shared" si="1"/>
        <v>708</v>
      </c>
      <c r="J11" s="152">
        <f t="shared" si="1"/>
        <v>1210</v>
      </c>
      <c r="K11" s="152">
        <f t="shared" si="1"/>
        <v>1459</v>
      </c>
      <c r="L11" s="152">
        <f t="shared" si="1"/>
        <v>559</v>
      </c>
      <c r="M11" s="152">
        <f t="shared" si="1"/>
        <v>814</v>
      </c>
      <c r="N11" s="152">
        <f t="shared" si="1"/>
        <v>1115</v>
      </c>
      <c r="O11" s="152">
        <f t="shared" si="1"/>
        <v>910</v>
      </c>
      <c r="P11" s="152">
        <f t="shared" si="1"/>
        <v>655</v>
      </c>
      <c r="Q11" s="152">
        <f t="shared" si="1"/>
        <v>812</v>
      </c>
      <c r="R11" s="152">
        <f t="shared" si="1"/>
        <v>717</v>
      </c>
      <c r="S11" s="30"/>
      <c r="T11" s="31"/>
      <c r="U11" s="31"/>
      <c r="V11" s="31"/>
      <c r="W11" s="31"/>
      <c r="X11" s="31"/>
      <c r="Y11" s="31"/>
      <c r="Z11" s="31"/>
      <c r="AA11" s="31"/>
      <c r="AB11" s="31"/>
      <c r="AC11" s="31"/>
      <c r="AD11" s="31"/>
      <c r="AE11" s="31"/>
      <c r="AF11" s="31"/>
    </row>
    <row r="12" spans="1:32" x14ac:dyDescent="0.25">
      <c r="A12" s="36">
        <v>1</v>
      </c>
      <c r="B12" s="37">
        <v>1</v>
      </c>
      <c r="C12" s="169"/>
      <c r="D12" s="170"/>
      <c r="E12" s="38" t="s">
        <v>22</v>
      </c>
      <c r="F12" s="39">
        <f>F13</f>
        <v>1400</v>
      </c>
      <c r="G12" s="154">
        <f t="shared" ref="G12:R12" si="2">G13</f>
        <v>500</v>
      </c>
      <c r="H12" s="154">
        <f t="shared" si="2"/>
        <v>500</v>
      </c>
      <c r="I12" s="154">
        <f t="shared" si="2"/>
        <v>100</v>
      </c>
      <c r="J12" s="154">
        <f t="shared" si="2"/>
        <v>200</v>
      </c>
      <c r="K12" s="154">
        <f t="shared" si="2"/>
        <v>50</v>
      </c>
      <c r="L12" s="154">
        <f t="shared" si="2"/>
        <v>50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171"/>
      <c r="E13" s="41" t="s">
        <v>23</v>
      </c>
      <c r="F13" s="42">
        <f t="shared" ref="F13:R13" si="3">SUM(F14:F14)</f>
        <v>1400</v>
      </c>
      <c r="G13" s="43">
        <f t="shared" si="3"/>
        <v>500</v>
      </c>
      <c r="H13" s="43">
        <f t="shared" si="3"/>
        <v>500</v>
      </c>
      <c r="I13" s="43">
        <f t="shared" si="3"/>
        <v>100</v>
      </c>
      <c r="J13" s="43">
        <f t="shared" si="3"/>
        <v>200</v>
      </c>
      <c r="K13" s="43">
        <f t="shared" si="3"/>
        <v>50</v>
      </c>
      <c r="L13" s="43">
        <f t="shared" si="3"/>
        <v>50</v>
      </c>
      <c r="M13" s="43">
        <f t="shared" si="3"/>
        <v>0</v>
      </c>
      <c r="N13" s="43">
        <f t="shared" si="3"/>
        <v>0</v>
      </c>
      <c r="O13" s="43">
        <f t="shared" si="3"/>
        <v>0</v>
      </c>
      <c r="P13" s="43">
        <f t="shared" si="3"/>
        <v>0</v>
      </c>
      <c r="Q13" s="43">
        <f t="shared" si="3"/>
        <v>0</v>
      </c>
      <c r="R13" s="43">
        <f t="shared" si="3"/>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v>1400</v>
      </c>
      <c r="G14" s="164">
        <v>500</v>
      </c>
      <c r="H14" s="164">
        <v>500</v>
      </c>
      <c r="I14" s="164">
        <v>100</v>
      </c>
      <c r="J14" s="164">
        <v>200</v>
      </c>
      <c r="K14" s="164">
        <v>50</v>
      </c>
      <c r="L14" s="164">
        <v>50</v>
      </c>
      <c r="M14" s="164">
        <v>0</v>
      </c>
      <c r="N14" s="164">
        <v>0</v>
      </c>
      <c r="O14" s="164">
        <v>0</v>
      </c>
      <c r="P14" s="164">
        <v>0</v>
      </c>
      <c r="Q14" s="164">
        <v>0</v>
      </c>
      <c r="R14" s="164">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8926</v>
      </c>
      <c r="G15" s="154">
        <f>G16+G18+G20</f>
        <v>27</v>
      </c>
      <c r="H15" s="154">
        <f t="shared" ref="H15:R15" si="4">H16+H18+H20</f>
        <v>340</v>
      </c>
      <c r="I15" s="154">
        <f t="shared" si="4"/>
        <v>608</v>
      </c>
      <c r="J15" s="154">
        <f t="shared" si="4"/>
        <v>1010</v>
      </c>
      <c r="K15" s="154">
        <f t="shared" si="4"/>
        <v>1409</v>
      </c>
      <c r="L15" s="154">
        <f t="shared" si="4"/>
        <v>509</v>
      </c>
      <c r="M15" s="154">
        <f t="shared" si="4"/>
        <v>814</v>
      </c>
      <c r="N15" s="154">
        <f t="shared" si="4"/>
        <v>1115</v>
      </c>
      <c r="O15" s="154">
        <f t="shared" si="4"/>
        <v>910</v>
      </c>
      <c r="P15" s="154">
        <f t="shared" si="4"/>
        <v>655</v>
      </c>
      <c r="Q15" s="154">
        <f t="shared" si="4"/>
        <v>812</v>
      </c>
      <c r="R15" s="154">
        <f t="shared" si="4"/>
        <v>717</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84</v>
      </c>
      <c r="G16" s="43">
        <f t="shared" si="5"/>
        <v>0</v>
      </c>
      <c r="H16" s="43">
        <f t="shared" si="5"/>
        <v>1</v>
      </c>
      <c r="I16" s="43">
        <f t="shared" si="5"/>
        <v>3</v>
      </c>
      <c r="J16" s="43">
        <f t="shared" si="5"/>
        <v>10</v>
      </c>
      <c r="K16" s="43">
        <f t="shared" si="5"/>
        <v>10</v>
      </c>
      <c r="L16" s="43">
        <f t="shared" si="5"/>
        <v>10</v>
      </c>
      <c r="M16" s="43">
        <f t="shared" si="5"/>
        <v>10</v>
      </c>
      <c r="N16" s="49">
        <f t="shared" si="5"/>
        <v>15</v>
      </c>
      <c r="O16" s="43">
        <f t="shared" si="5"/>
        <v>10</v>
      </c>
      <c r="P16" s="43">
        <f t="shared" si="5"/>
        <v>5</v>
      </c>
      <c r="Q16" s="43">
        <f t="shared" si="5"/>
        <v>5</v>
      </c>
      <c r="R16" s="43">
        <f t="shared" si="5"/>
        <v>5</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v>84</v>
      </c>
      <c r="G17" s="164">
        <v>0</v>
      </c>
      <c r="H17" s="164">
        <v>1</v>
      </c>
      <c r="I17" s="164">
        <v>3</v>
      </c>
      <c r="J17" s="164">
        <v>10</v>
      </c>
      <c r="K17" s="164">
        <v>10</v>
      </c>
      <c r="L17" s="164">
        <v>10</v>
      </c>
      <c r="M17" s="164">
        <v>10</v>
      </c>
      <c r="N17" s="164">
        <v>15</v>
      </c>
      <c r="O17" s="164">
        <v>10</v>
      </c>
      <c r="P17" s="164">
        <v>5</v>
      </c>
      <c r="Q17" s="164">
        <v>5</v>
      </c>
      <c r="R17" s="164">
        <v>5</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4284</v>
      </c>
      <c r="G18" s="43">
        <f t="shared" si="6"/>
        <v>10</v>
      </c>
      <c r="H18" s="43">
        <f t="shared" si="6"/>
        <v>150</v>
      </c>
      <c r="I18" s="43">
        <f t="shared" si="6"/>
        <v>100</v>
      </c>
      <c r="J18" s="43">
        <f t="shared" si="6"/>
        <v>300</v>
      </c>
      <c r="K18" s="43">
        <f t="shared" si="6"/>
        <v>400</v>
      </c>
      <c r="L18" s="43">
        <f t="shared" si="6"/>
        <v>250</v>
      </c>
      <c r="M18" s="43">
        <f t="shared" si="6"/>
        <v>500</v>
      </c>
      <c r="N18" s="43">
        <f t="shared" si="6"/>
        <v>500</v>
      </c>
      <c r="O18" s="43">
        <f t="shared" si="6"/>
        <v>500</v>
      </c>
      <c r="P18" s="43">
        <f t="shared" si="6"/>
        <v>500</v>
      </c>
      <c r="Q18" s="43">
        <f t="shared" si="6"/>
        <v>500</v>
      </c>
      <c r="R18" s="43">
        <f t="shared" si="6"/>
        <v>574</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v>4284</v>
      </c>
      <c r="G19" s="164">
        <v>10</v>
      </c>
      <c r="H19" s="164">
        <v>150</v>
      </c>
      <c r="I19" s="164">
        <v>100</v>
      </c>
      <c r="J19" s="164">
        <v>300</v>
      </c>
      <c r="K19" s="164">
        <v>400</v>
      </c>
      <c r="L19" s="164">
        <v>250</v>
      </c>
      <c r="M19" s="164">
        <v>500</v>
      </c>
      <c r="N19" s="164">
        <v>500</v>
      </c>
      <c r="O19" s="164">
        <v>500</v>
      </c>
      <c r="P19" s="164">
        <v>500</v>
      </c>
      <c r="Q19" s="164">
        <v>500</v>
      </c>
      <c r="R19" s="164">
        <v>574</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4558</v>
      </c>
      <c r="G20" s="43">
        <f>G21+G22</f>
        <v>17</v>
      </c>
      <c r="H20" s="43">
        <f t="shared" ref="H20:R20" si="7">H21+H22</f>
        <v>189</v>
      </c>
      <c r="I20" s="43">
        <f t="shared" si="7"/>
        <v>505</v>
      </c>
      <c r="J20" s="43">
        <f t="shared" si="7"/>
        <v>700</v>
      </c>
      <c r="K20" s="43">
        <f t="shared" si="7"/>
        <v>999</v>
      </c>
      <c r="L20" s="43">
        <f t="shared" si="7"/>
        <v>249</v>
      </c>
      <c r="M20" s="43">
        <f t="shared" si="7"/>
        <v>304</v>
      </c>
      <c r="N20" s="49">
        <f t="shared" si="7"/>
        <v>600</v>
      </c>
      <c r="O20" s="43">
        <f t="shared" si="7"/>
        <v>400</v>
      </c>
      <c r="P20" s="43">
        <f t="shared" si="7"/>
        <v>150</v>
      </c>
      <c r="Q20" s="43">
        <f t="shared" si="7"/>
        <v>307</v>
      </c>
      <c r="R20" s="43">
        <f t="shared" si="7"/>
        <v>138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v>2058</v>
      </c>
      <c r="G21" s="172">
        <v>0</v>
      </c>
      <c r="H21" s="172">
        <v>0</v>
      </c>
      <c r="I21" s="172">
        <v>150</v>
      </c>
      <c r="J21" s="172">
        <v>300</v>
      </c>
      <c r="K21" s="172">
        <v>500</v>
      </c>
      <c r="L21" s="172">
        <v>150</v>
      </c>
      <c r="M21" s="172">
        <v>200</v>
      </c>
      <c r="N21" s="173">
        <v>300</v>
      </c>
      <c r="O21" s="172">
        <v>300</v>
      </c>
      <c r="P21" s="172">
        <v>50</v>
      </c>
      <c r="Q21" s="172">
        <v>108</v>
      </c>
      <c r="R21" s="172">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2500</v>
      </c>
      <c r="G22" s="174">
        <v>17</v>
      </c>
      <c r="H22" s="174">
        <v>189</v>
      </c>
      <c r="I22" s="174">
        <v>355</v>
      </c>
      <c r="J22" s="174">
        <v>400</v>
      </c>
      <c r="K22" s="174">
        <v>499</v>
      </c>
      <c r="L22" s="174">
        <v>99</v>
      </c>
      <c r="M22" s="174">
        <v>104</v>
      </c>
      <c r="N22" s="174">
        <v>300</v>
      </c>
      <c r="O22" s="174">
        <v>100</v>
      </c>
      <c r="P22" s="174">
        <v>100</v>
      </c>
      <c r="Q22" s="174">
        <v>199</v>
      </c>
      <c r="R22" s="174">
        <v>138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8">SUM(G24:G24)</f>
        <v>0</v>
      </c>
      <c r="H23" s="43">
        <f t="shared" si="8"/>
        <v>0</v>
      </c>
      <c r="I23" s="43">
        <f t="shared" si="8"/>
        <v>0</v>
      </c>
      <c r="J23" s="43">
        <f t="shared" si="8"/>
        <v>0</v>
      </c>
      <c r="K23" s="43">
        <f t="shared" si="8"/>
        <v>0</v>
      </c>
      <c r="L23" s="43">
        <f t="shared" si="8"/>
        <v>0</v>
      </c>
      <c r="M23" s="43">
        <f t="shared" si="8"/>
        <v>0</v>
      </c>
      <c r="N23" s="43">
        <f t="shared" si="8"/>
        <v>0</v>
      </c>
      <c r="O23" s="43">
        <f t="shared" si="8"/>
        <v>0</v>
      </c>
      <c r="P23" s="43">
        <f t="shared" si="8"/>
        <v>0</v>
      </c>
      <c r="Q23" s="43">
        <f t="shared" si="8"/>
        <v>0</v>
      </c>
      <c r="R23" s="43">
        <f t="shared" si="8"/>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124">
        <v>2</v>
      </c>
      <c r="B25" s="124"/>
      <c r="C25" s="56"/>
      <c r="D25" s="57"/>
      <c r="E25" s="148" t="s">
        <v>34</v>
      </c>
      <c r="F25" s="29">
        <f>F26+F37+F40+F43+F47</f>
        <v>441</v>
      </c>
      <c r="G25" s="152">
        <f t="shared" ref="G25:R25" si="9">G31+G44</f>
        <v>5</v>
      </c>
      <c r="H25" s="152">
        <f t="shared" si="9"/>
        <v>5</v>
      </c>
      <c r="I25" s="152">
        <f t="shared" si="9"/>
        <v>55</v>
      </c>
      <c r="J25" s="152">
        <f t="shared" si="9"/>
        <v>3</v>
      </c>
      <c r="K25" s="152">
        <f t="shared" si="9"/>
        <v>55</v>
      </c>
      <c r="L25" s="152">
        <f t="shared" si="9"/>
        <v>53</v>
      </c>
      <c r="M25" s="152">
        <f t="shared" si="9"/>
        <v>53</v>
      </c>
      <c r="N25" s="152">
        <f t="shared" si="9"/>
        <v>53</v>
      </c>
      <c r="O25" s="152">
        <f t="shared" si="9"/>
        <v>53</v>
      </c>
      <c r="P25" s="152">
        <f t="shared" si="9"/>
        <v>48</v>
      </c>
      <c r="Q25" s="152">
        <f t="shared" si="9"/>
        <v>53</v>
      </c>
      <c r="R25" s="152">
        <f t="shared" si="9"/>
        <v>5</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46</v>
      </c>
      <c r="G26" s="154">
        <f>G27+G29+G31+G33</f>
        <v>5</v>
      </c>
      <c r="H26" s="154">
        <f t="shared" ref="H26:R26" si="10">H27+H29+H31+H33</f>
        <v>5</v>
      </c>
      <c r="I26" s="154">
        <f t="shared" si="10"/>
        <v>5</v>
      </c>
      <c r="J26" s="154">
        <f t="shared" si="10"/>
        <v>3</v>
      </c>
      <c r="K26" s="154">
        <f t="shared" si="10"/>
        <v>5</v>
      </c>
      <c r="L26" s="154">
        <f t="shared" si="10"/>
        <v>3</v>
      </c>
      <c r="M26" s="154">
        <f t="shared" si="10"/>
        <v>3</v>
      </c>
      <c r="N26" s="154">
        <f t="shared" si="10"/>
        <v>3</v>
      </c>
      <c r="O26" s="154">
        <f t="shared" si="10"/>
        <v>3</v>
      </c>
      <c r="P26" s="154">
        <f t="shared" si="10"/>
        <v>3</v>
      </c>
      <c r="Q26" s="154">
        <f t="shared" si="10"/>
        <v>3</v>
      </c>
      <c r="R26" s="154">
        <f t="shared" si="10"/>
        <v>5</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46</v>
      </c>
      <c r="G31" s="43">
        <f>G32</f>
        <v>5</v>
      </c>
      <c r="H31" s="43">
        <f t="shared" ref="H31:R31" si="13">H32</f>
        <v>5</v>
      </c>
      <c r="I31" s="43">
        <f t="shared" si="13"/>
        <v>5</v>
      </c>
      <c r="J31" s="43">
        <f t="shared" si="13"/>
        <v>3</v>
      </c>
      <c r="K31" s="43">
        <f t="shared" si="13"/>
        <v>5</v>
      </c>
      <c r="L31" s="43">
        <f t="shared" si="13"/>
        <v>3</v>
      </c>
      <c r="M31" s="43">
        <f t="shared" si="13"/>
        <v>3</v>
      </c>
      <c r="N31" s="43">
        <f t="shared" si="13"/>
        <v>3</v>
      </c>
      <c r="O31" s="43">
        <f t="shared" si="13"/>
        <v>3</v>
      </c>
      <c r="P31" s="43">
        <f t="shared" si="13"/>
        <v>3</v>
      </c>
      <c r="Q31" s="43">
        <f t="shared" si="13"/>
        <v>3</v>
      </c>
      <c r="R31" s="43">
        <f t="shared" si="13"/>
        <v>5</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v>46</v>
      </c>
      <c r="G32" s="172">
        <v>5</v>
      </c>
      <c r="H32" s="172">
        <v>5</v>
      </c>
      <c r="I32" s="172">
        <v>5</v>
      </c>
      <c r="J32" s="172">
        <v>3</v>
      </c>
      <c r="K32" s="172">
        <v>5</v>
      </c>
      <c r="L32" s="172">
        <v>3</v>
      </c>
      <c r="M32" s="172">
        <v>3</v>
      </c>
      <c r="N32" s="173">
        <v>3</v>
      </c>
      <c r="O32" s="172">
        <v>3</v>
      </c>
      <c r="P32" s="172">
        <v>3</v>
      </c>
      <c r="Q32" s="172">
        <v>3</v>
      </c>
      <c r="R32" s="172">
        <v>5</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395</v>
      </c>
      <c r="G43" s="154">
        <f t="shared" ref="G43:R43" si="17">G44</f>
        <v>0</v>
      </c>
      <c r="H43" s="154">
        <f t="shared" si="17"/>
        <v>0</v>
      </c>
      <c r="I43" s="154">
        <f t="shared" si="17"/>
        <v>50</v>
      </c>
      <c r="J43" s="154">
        <f t="shared" si="17"/>
        <v>0</v>
      </c>
      <c r="K43" s="154">
        <f t="shared" si="17"/>
        <v>50</v>
      </c>
      <c r="L43" s="154">
        <f t="shared" si="17"/>
        <v>50</v>
      </c>
      <c r="M43" s="154">
        <f t="shared" si="17"/>
        <v>50</v>
      </c>
      <c r="N43" s="155">
        <f t="shared" si="17"/>
        <v>50</v>
      </c>
      <c r="O43" s="154">
        <f t="shared" si="17"/>
        <v>50</v>
      </c>
      <c r="P43" s="154">
        <f t="shared" si="17"/>
        <v>45</v>
      </c>
      <c r="Q43" s="154">
        <f t="shared" si="17"/>
        <v>50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SUM(F46+F45)</f>
        <v>395</v>
      </c>
      <c r="G44" s="43">
        <f t="shared" ref="G44:R44" si="18">SUM(G45:G46)</f>
        <v>0</v>
      </c>
      <c r="H44" s="43">
        <f t="shared" si="18"/>
        <v>0</v>
      </c>
      <c r="I44" s="43">
        <f t="shared" si="18"/>
        <v>50</v>
      </c>
      <c r="J44" s="43">
        <f t="shared" si="18"/>
        <v>0</v>
      </c>
      <c r="K44" s="43">
        <f t="shared" si="18"/>
        <v>50</v>
      </c>
      <c r="L44" s="43">
        <f t="shared" si="18"/>
        <v>50</v>
      </c>
      <c r="M44" s="43">
        <f t="shared" si="18"/>
        <v>50</v>
      </c>
      <c r="N44" s="43">
        <f t="shared" si="18"/>
        <v>50</v>
      </c>
      <c r="O44" s="43">
        <f t="shared" si="18"/>
        <v>50</v>
      </c>
      <c r="P44" s="43">
        <f t="shared" si="18"/>
        <v>45</v>
      </c>
      <c r="Q44" s="43">
        <f t="shared" si="18"/>
        <v>50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v>0</v>
      </c>
      <c r="H45" s="59">
        <v>0</v>
      </c>
      <c r="I45" s="59">
        <v>0</v>
      </c>
      <c r="J45" s="59">
        <v>0</v>
      </c>
      <c r="K45" s="59">
        <v>0</v>
      </c>
      <c r="L45" s="59">
        <v>0</v>
      </c>
      <c r="M45" s="59">
        <v>0</v>
      </c>
      <c r="N45" s="59">
        <v>0</v>
      </c>
      <c r="O45" s="59">
        <v>0</v>
      </c>
      <c r="P45" s="59">
        <v>0</v>
      </c>
      <c r="Q45" s="59">
        <v>0</v>
      </c>
      <c r="R45" s="59">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395</v>
      </c>
      <c r="G46" s="46">
        <v>0</v>
      </c>
      <c r="H46" s="46">
        <v>0</v>
      </c>
      <c r="I46" s="46">
        <v>50</v>
      </c>
      <c r="J46" s="46">
        <v>0</v>
      </c>
      <c r="K46" s="46">
        <v>50</v>
      </c>
      <c r="L46" s="46">
        <v>50</v>
      </c>
      <c r="M46" s="46">
        <v>50</v>
      </c>
      <c r="N46" s="46">
        <v>50</v>
      </c>
      <c r="O46" s="46">
        <v>50</v>
      </c>
      <c r="P46" s="46">
        <v>45</v>
      </c>
      <c r="Q46" s="46">
        <v>50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136</v>
      </c>
      <c r="F59" s="62" t="s">
        <v>137</v>
      </c>
      <c r="L59" s="64"/>
    </row>
    <row r="60" spans="1:32" s="71" customFormat="1" x14ac:dyDescent="0.25">
      <c r="A60" s="65"/>
      <c r="B60" s="65"/>
      <c r="C60" s="65"/>
      <c r="D60" s="65"/>
      <c r="E60" s="75" t="s">
        <v>120</v>
      </c>
      <c r="F60" s="67" t="s">
        <v>138</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30" customWidth="1"/>
    <col min="8" max="13" width="9" style="62" customWidth="1"/>
    <col min="14" max="14" width="9" style="128" customWidth="1"/>
    <col min="15" max="18" width="9"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33"/>
      <c r="R1" s="133"/>
    </row>
    <row r="2" spans="1:32" x14ac:dyDescent="0.25">
      <c r="A2" s="2"/>
      <c r="B2" s="2"/>
      <c r="C2" s="2"/>
      <c r="D2" s="3"/>
      <c r="E2" s="4"/>
      <c r="F2" s="5"/>
      <c r="G2" s="134"/>
      <c r="H2" s="5"/>
      <c r="I2" s="5"/>
      <c r="J2" s="5"/>
      <c r="K2" s="5"/>
      <c r="L2" s="135"/>
      <c r="M2" s="135"/>
      <c r="N2" s="136"/>
      <c r="O2" s="135"/>
      <c r="P2" s="221" t="s">
        <v>1</v>
      </c>
      <c r="Q2" s="221"/>
      <c r="R2" s="221"/>
    </row>
    <row r="3" spans="1:32" ht="15.75" x14ac:dyDescent="0.25">
      <c r="A3" s="2"/>
      <c r="B3" s="2"/>
      <c r="C3" s="2"/>
      <c r="D3" s="2"/>
      <c r="E3" s="222" t="s">
        <v>139</v>
      </c>
      <c r="F3" s="222"/>
      <c r="G3" s="222"/>
      <c r="H3" s="222"/>
      <c r="I3" s="222"/>
      <c r="J3" s="222"/>
      <c r="K3" s="222"/>
      <c r="L3" s="222"/>
      <c r="M3" s="222"/>
      <c r="N3" s="222"/>
      <c r="O3" s="222"/>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v>3225</v>
      </c>
      <c r="G10" s="152">
        <f t="shared" ref="G10" si="0">G11+G25+G54</f>
        <v>12</v>
      </c>
      <c r="H10" s="152">
        <v>36</v>
      </c>
      <c r="I10" s="152">
        <v>65</v>
      </c>
      <c r="J10" s="152">
        <v>134</v>
      </c>
      <c r="K10" s="152">
        <v>208</v>
      </c>
      <c r="L10" s="152">
        <v>342</v>
      </c>
      <c r="M10" s="152">
        <v>392</v>
      </c>
      <c r="N10" s="153">
        <v>338</v>
      </c>
      <c r="O10" s="152">
        <v>809</v>
      </c>
      <c r="P10" s="152">
        <v>488</v>
      </c>
      <c r="Q10" s="152">
        <v>150</v>
      </c>
      <c r="R10" s="152">
        <v>251</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2960</v>
      </c>
      <c r="G11" s="152">
        <v>12</v>
      </c>
      <c r="H11" s="152">
        <v>36</v>
      </c>
      <c r="I11" s="152">
        <v>65</v>
      </c>
      <c r="J11" s="152">
        <v>134</v>
      </c>
      <c r="K11" s="152">
        <v>164</v>
      </c>
      <c r="L11" s="152">
        <v>281</v>
      </c>
      <c r="M11" s="152">
        <v>322</v>
      </c>
      <c r="N11" s="152">
        <v>293</v>
      </c>
      <c r="O11" s="152">
        <v>764</v>
      </c>
      <c r="P11" s="152">
        <v>488</v>
      </c>
      <c r="Q11" s="152">
        <v>150</v>
      </c>
      <c r="R11" s="152">
        <v>251</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500</v>
      </c>
      <c r="G12" s="154">
        <f t="shared" ref="G12:R12" si="1">G13</f>
        <v>0</v>
      </c>
      <c r="H12" s="154">
        <f t="shared" si="1"/>
        <v>0</v>
      </c>
      <c r="I12" s="154">
        <f t="shared" si="1"/>
        <v>34</v>
      </c>
      <c r="J12" s="154">
        <f t="shared" si="1"/>
        <v>16</v>
      </c>
      <c r="K12" s="154">
        <f t="shared" si="1"/>
        <v>41</v>
      </c>
      <c r="L12" s="154">
        <f t="shared" si="1"/>
        <v>59</v>
      </c>
      <c r="M12" s="154">
        <f t="shared" si="1"/>
        <v>18</v>
      </c>
      <c r="N12" s="154">
        <f t="shared" si="1"/>
        <v>46</v>
      </c>
      <c r="O12" s="154">
        <f t="shared" si="1"/>
        <v>104</v>
      </c>
      <c r="P12" s="154">
        <f t="shared" si="1"/>
        <v>6</v>
      </c>
      <c r="Q12" s="154">
        <f t="shared" si="1"/>
        <v>4</v>
      </c>
      <c r="R12" s="154">
        <f t="shared" si="1"/>
        <v>172</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SUM(F14)</f>
        <v>500</v>
      </c>
      <c r="G13" s="43">
        <f t="shared" ref="G13:R13" si="2">SUM(G14:G14)</f>
        <v>0</v>
      </c>
      <c r="H13" s="43">
        <f t="shared" si="2"/>
        <v>0</v>
      </c>
      <c r="I13" s="43">
        <f t="shared" si="2"/>
        <v>34</v>
      </c>
      <c r="J13" s="43">
        <f t="shared" si="2"/>
        <v>16</v>
      </c>
      <c r="K13" s="43">
        <f t="shared" si="2"/>
        <v>41</v>
      </c>
      <c r="L13" s="43">
        <f t="shared" si="2"/>
        <v>59</v>
      </c>
      <c r="M13" s="43">
        <f t="shared" si="2"/>
        <v>18</v>
      </c>
      <c r="N13" s="43">
        <f t="shared" si="2"/>
        <v>46</v>
      </c>
      <c r="O13" s="43">
        <f t="shared" si="2"/>
        <v>104</v>
      </c>
      <c r="P13" s="43">
        <f t="shared" si="2"/>
        <v>6</v>
      </c>
      <c r="Q13" s="43">
        <f t="shared" si="2"/>
        <v>4</v>
      </c>
      <c r="R13" s="43">
        <f t="shared" si="2"/>
        <v>172</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500</v>
      </c>
      <c r="G14" s="46">
        <v>0</v>
      </c>
      <c r="H14" s="46">
        <v>0</v>
      </c>
      <c r="I14" s="46">
        <v>34</v>
      </c>
      <c r="J14" s="46">
        <v>16</v>
      </c>
      <c r="K14" s="46">
        <v>41</v>
      </c>
      <c r="L14" s="46">
        <v>59</v>
      </c>
      <c r="M14" s="46">
        <v>18</v>
      </c>
      <c r="N14" s="46">
        <v>46</v>
      </c>
      <c r="O14" s="46">
        <v>104</v>
      </c>
      <c r="P14" s="46">
        <v>6</v>
      </c>
      <c r="Q14" s="46">
        <v>4</v>
      </c>
      <c r="R14" s="46">
        <v>172</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2460</v>
      </c>
      <c r="G15" s="154">
        <f>G16+G18+G20</f>
        <v>12</v>
      </c>
      <c r="H15" s="154">
        <f t="shared" ref="H15:R15" si="3">H16+H18+H20</f>
        <v>72</v>
      </c>
      <c r="I15" s="154">
        <f t="shared" si="3"/>
        <v>62</v>
      </c>
      <c r="J15" s="154">
        <f t="shared" si="3"/>
        <v>236</v>
      </c>
      <c r="K15" s="154">
        <f t="shared" si="3"/>
        <v>246</v>
      </c>
      <c r="L15" s="154">
        <f t="shared" si="3"/>
        <v>426</v>
      </c>
      <c r="M15" s="154">
        <f t="shared" si="3"/>
        <v>591</v>
      </c>
      <c r="N15" s="154">
        <f t="shared" si="3"/>
        <v>471</v>
      </c>
      <c r="O15" s="154">
        <f t="shared" si="3"/>
        <v>1316</v>
      </c>
      <c r="P15" s="154">
        <f t="shared" si="3"/>
        <v>961</v>
      </c>
      <c r="Q15" s="154">
        <f t="shared" si="3"/>
        <v>291</v>
      </c>
      <c r="R15" s="154">
        <f t="shared" si="3"/>
        <v>157</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F17</f>
        <v>67</v>
      </c>
      <c r="G16" s="43">
        <v>0</v>
      </c>
      <c r="H16" s="43">
        <v>36</v>
      </c>
      <c r="I16" s="43">
        <v>31</v>
      </c>
      <c r="J16" s="43">
        <v>118</v>
      </c>
      <c r="K16" s="43">
        <v>123</v>
      </c>
      <c r="L16" s="43">
        <v>222</v>
      </c>
      <c r="M16" s="43">
        <v>304</v>
      </c>
      <c r="N16" s="49">
        <v>247</v>
      </c>
      <c r="O16" s="43">
        <v>660</v>
      </c>
      <c r="P16" s="43">
        <v>482</v>
      </c>
      <c r="Q16" s="43">
        <v>146</v>
      </c>
      <c r="R16" s="43">
        <v>79</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67</v>
      </c>
      <c r="G17" s="46">
        <v>0</v>
      </c>
      <c r="H17" s="46">
        <v>0</v>
      </c>
      <c r="I17" s="46">
        <v>0</v>
      </c>
      <c r="J17" s="46">
        <v>0</v>
      </c>
      <c r="K17" s="46">
        <v>0</v>
      </c>
      <c r="L17" s="46">
        <v>18</v>
      </c>
      <c r="M17" s="46">
        <v>17</v>
      </c>
      <c r="N17" s="46">
        <v>23</v>
      </c>
      <c r="O17" s="46">
        <v>4</v>
      </c>
      <c r="P17" s="46">
        <v>3</v>
      </c>
      <c r="Q17" s="46">
        <v>1</v>
      </c>
      <c r="R17" s="46">
        <v>1</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527</v>
      </c>
      <c r="G18" s="43">
        <f>G19</f>
        <v>0</v>
      </c>
      <c r="H18" s="43">
        <f t="shared" ref="H18:R18" si="4">H19</f>
        <v>0</v>
      </c>
      <c r="I18" s="43">
        <f t="shared" si="4"/>
        <v>0</v>
      </c>
      <c r="J18" s="43">
        <f t="shared" si="4"/>
        <v>0</v>
      </c>
      <c r="K18" s="43">
        <f t="shared" si="4"/>
        <v>0</v>
      </c>
      <c r="L18" s="43">
        <f t="shared" si="4"/>
        <v>89</v>
      </c>
      <c r="M18" s="43">
        <f t="shared" si="4"/>
        <v>77</v>
      </c>
      <c r="N18" s="43">
        <f t="shared" si="4"/>
        <v>119</v>
      </c>
      <c r="O18" s="43">
        <f t="shared" si="4"/>
        <v>117</v>
      </c>
      <c r="P18" s="43">
        <f t="shared" si="4"/>
        <v>91</v>
      </c>
      <c r="Q18" s="43">
        <f t="shared" si="4"/>
        <v>34</v>
      </c>
      <c r="R18" s="43">
        <f t="shared" si="4"/>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140</v>
      </c>
      <c r="F19" s="52">
        <f>SUM(G19:R19)</f>
        <v>527</v>
      </c>
      <c r="G19" s="46">
        <v>0</v>
      </c>
      <c r="H19" s="46">
        <v>0</v>
      </c>
      <c r="I19" s="46">
        <v>0</v>
      </c>
      <c r="J19" s="46">
        <v>0</v>
      </c>
      <c r="K19" s="46">
        <v>0</v>
      </c>
      <c r="L19" s="46">
        <v>89</v>
      </c>
      <c r="M19" s="46">
        <v>77</v>
      </c>
      <c r="N19" s="46">
        <v>119</v>
      </c>
      <c r="O19" s="46">
        <v>117</v>
      </c>
      <c r="P19" s="46">
        <v>91</v>
      </c>
      <c r="Q19" s="46">
        <v>34</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F21+F22</f>
        <v>1866</v>
      </c>
      <c r="G20" s="43">
        <f>G21+G22</f>
        <v>12</v>
      </c>
      <c r="H20" s="43">
        <f t="shared" ref="H20:R20" si="5">H21+H22</f>
        <v>36</v>
      </c>
      <c r="I20" s="43">
        <f t="shared" si="5"/>
        <v>31</v>
      </c>
      <c r="J20" s="43">
        <f t="shared" si="5"/>
        <v>118</v>
      </c>
      <c r="K20" s="43">
        <f t="shared" si="5"/>
        <v>123</v>
      </c>
      <c r="L20" s="43">
        <f t="shared" si="5"/>
        <v>115</v>
      </c>
      <c r="M20" s="43">
        <f t="shared" si="5"/>
        <v>210</v>
      </c>
      <c r="N20" s="43">
        <f t="shared" si="5"/>
        <v>105</v>
      </c>
      <c r="O20" s="43">
        <f t="shared" si="5"/>
        <v>539</v>
      </c>
      <c r="P20" s="43">
        <f t="shared" si="5"/>
        <v>388</v>
      </c>
      <c r="Q20" s="43">
        <f t="shared" si="5"/>
        <v>111</v>
      </c>
      <c r="R20" s="43">
        <f t="shared" si="5"/>
        <v>78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492</v>
      </c>
      <c r="G21" s="46">
        <v>0</v>
      </c>
      <c r="H21" s="46">
        <v>0</v>
      </c>
      <c r="I21" s="46">
        <v>0</v>
      </c>
      <c r="J21" s="46">
        <v>0</v>
      </c>
      <c r="K21" s="46">
        <v>0</v>
      </c>
      <c r="L21" s="46">
        <v>0</v>
      </c>
      <c r="M21" s="46">
        <v>0</v>
      </c>
      <c r="N21" s="46">
        <v>0</v>
      </c>
      <c r="O21" s="46">
        <v>264</v>
      </c>
      <c r="P21" s="46">
        <v>228</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1374</v>
      </c>
      <c r="G22" s="46">
        <v>12</v>
      </c>
      <c r="H22" s="46">
        <v>36</v>
      </c>
      <c r="I22" s="46">
        <v>31</v>
      </c>
      <c r="J22" s="46">
        <v>118</v>
      </c>
      <c r="K22" s="46">
        <v>123</v>
      </c>
      <c r="L22" s="46">
        <v>115</v>
      </c>
      <c r="M22" s="46">
        <v>210</v>
      </c>
      <c r="N22" s="46">
        <v>105</v>
      </c>
      <c r="O22" s="46">
        <v>275</v>
      </c>
      <c r="P22" s="46">
        <v>160</v>
      </c>
      <c r="Q22" s="46">
        <v>111</v>
      </c>
      <c r="R22" s="46">
        <v>78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F24</f>
        <v>0</v>
      </c>
      <c r="G23" s="43">
        <f>G24</f>
        <v>0</v>
      </c>
      <c r="H23" s="43">
        <f t="shared" ref="H23:R23" si="6">H24</f>
        <v>0</v>
      </c>
      <c r="I23" s="43">
        <f t="shared" si="6"/>
        <v>0</v>
      </c>
      <c r="J23" s="43">
        <f t="shared" si="6"/>
        <v>0</v>
      </c>
      <c r="K23" s="43">
        <f t="shared" si="6"/>
        <v>0</v>
      </c>
      <c r="L23" s="43">
        <f t="shared" si="6"/>
        <v>0</v>
      </c>
      <c r="M23" s="43">
        <f t="shared" si="6"/>
        <v>0</v>
      </c>
      <c r="N23" s="43">
        <f t="shared" si="6"/>
        <v>0</v>
      </c>
      <c r="O23" s="43">
        <f t="shared" si="6"/>
        <v>0</v>
      </c>
      <c r="P23" s="43">
        <f t="shared" si="6"/>
        <v>0</v>
      </c>
      <c r="Q23" s="43">
        <f t="shared" si="6"/>
        <v>0</v>
      </c>
      <c r="R23" s="43">
        <f t="shared" si="6"/>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v>265</v>
      </c>
      <c r="G25" s="29">
        <f>G26+G37+G40+G43+G47</f>
        <v>0</v>
      </c>
      <c r="H25" s="29">
        <f t="shared" ref="H25:J25" si="7">H26+H37+H40+H43+H47</f>
        <v>0</v>
      </c>
      <c r="I25" s="29">
        <f t="shared" si="7"/>
        <v>0</v>
      </c>
      <c r="J25" s="29">
        <f t="shared" si="7"/>
        <v>0</v>
      </c>
      <c r="K25" s="29">
        <v>44</v>
      </c>
      <c r="L25" s="29">
        <v>61</v>
      </c>
      <c r="M25" s="29">
        <v>70</v>
      </c>
      <c r="N25" s="29">
        <v>45</v>
      </c>
      <c r="O25" s="29">
        <v>45</v>
      </c>
      <c r="P25" s="29">
        <v>0</v>
      </c>
      <c r="Q25" s="29">
        <v>0</v>
      </c>
      <c r="R25" s="2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c r="G26" s="39">
        <f>G27+G29+G31+G33</f>
        <v>0</v>
      </c>
      <c r="H26" s="39">
        <f t="shared" ref="H26:J26" si="8">H27+H29+H31+H33</f>
        <v>0</v>
      </c>
      <c r="I26" s="39">
        <f t="shared" si="8"/>
        <v>0</v>
      </c>
      <c r="J26" s="39">
        <f t="shared" si="8"/>
        <v>0</v>
      </c>
      <c r="K26" s="39"/>
      <c r="L26" s="39"/>
      <c r="M26" s="39"/>
      <c r="N26" s="39"/>
      <c r="O26" s="39"/>
      <c r="P26" s="39"/>
      <c r="Q26" s="39"/>
      <c r="R26" s="39"/>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2">
        <f t="shared" ref="G27:R27" si="9">G28</f>
        <v>0</v>
      </c>
      <c r="H27" s="42">
        <f t="shared" si="9"/>
        <v>0</v>
      </c>
      <c r="I27" s="42">
        <f t="shared" si="9"/>
        <v>0</v>
      </c>
      <c r="J27" s="42">
        <f t="shared" si="9"/>
        <v>0</v>
      </c>
      <c r="K27" s="42">
        <f t="shared" si="9"/>
        <v>0</v>
      </c>
      <c r="L27" s="42">
        <f t="shared" si="9"/>
        <v>0</v>
      </c>
      <c r="M27" s="42">
        <f t="shared" si="9"/>
        <v>0</v>
      </c>
      <c r="N27" s="42">
        <f t="shared" si="9"/>
        <v>0</v>
      </c>
      <c r="O27" s="42">
        <f t="shared" si="9"/>
        <v>0</v>
      </c>
      <c r="P27" s="42">
        <f t="shared" si="9"/>
        <v>0</v>
      </c>
      <c r="Q27" s="42">
        <f t="shared" si="9"/>
        <v>0</v>
      </c>
      <c r="R27" s="42">
        <f t="shared" si="9"/>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52"/>
      <c r="H28" s="52"/>
      <c r="I28" s="52"/>
      <c r="J28" s="52"/>
      <c r="K28" s="52"/>
      <c r="L28" s="52"/>
      <c r="M28" s="52"/>
      <c r="N28" s="143"/>
      <c r="O28" s="52"/>
      <c r="P28" s="52"/>
      <c r="Q28" s="52"/>
      <c r="R28" s="52"/>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2">
        <f t="shared" ref="G29:R29" si="10">G30</f>
        <v>0</v>
      </c>
      <c r="H29" s="42">
        <f t="shared" si="10"/>
        <v>0</v>
      </c>
      <c r="I29" s="42">
        <f t="shared" si="10"/>
        <v>0</v>
      </c>
      <c r="J29" s="42">
        <f t="shared" si="10"/>
        <v>0</v>
      </c>
      <c r="K29" s="42">
        <f t="shared" si="10"/>
        <v>0</v>
      </c>
      <c r="L29" s="42">
        <f t="shared" si="10"/>
        <v>0</v>
      </c>
      <c r="M29" s="42">
        <f t="shared" si="10"/>
        <v>0</v>
      </c>
      <c r="N29" s="142">
        <f t="shared" si="10"/>
        <v>0</v>
      </c>
      <c r="O29" s="42">
        <f t="shared" si="10"/>
        <v>0</v>
      </c>
      <c r="P29" s="42">
        <f t="shared" si="10"/>
        <v>0</v>
      </c>
      <c r="Q29" s="42">
        <f t="shared" si="10"/>
        <v>0</v>
      </c>
      <c r="R29" s="42">
        <f t="shared" si="10"/>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52"/>
      <c r="H30" s="52"/>
      <c r="I30" s="52"/>
      <c r="J30" s="52"/>
      <c r="K30" s="52"/>
      <c r="L30" s="52"/>
      <c r="M30" s="52"/>
      <c r="N30" s="143"/>
      <c r="O30" s="52"/>
      <c r="P30" s="52"/>
      <c r="Q30" s="52"/>
      <c r="R30" s="52"/>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2">
        <f t="shared" ref="G31:R31" si="11">G32</f>
        <v>0</v>
      </c>
      <c r="H31" s="42">
        <f t="shared" si="11"/>
        <v>0</v>
      </c>
      <c r="I31" s="42">
        <f t="shared" si="11"/>
        <v>0</v>
      </c>
      <c r="J31" s="42">
        <f t="shared" si="11"/>
        <v>0</v>
      </c>
      <c r="K31" s="42">
        <f t="shared" si="11"/>
        <v>0</v>
      </c>
      <c r="L31" s="42">
        <f t="shared" si="11"/>
        <v>0</v>
      </c>
      <c r="M31" s="42">
        <f t="shared" si="11"/>
        <v>0</v>
      </c>
      <c r="N31" s="42">
        <f t="shared" si="11"/>
        <v>0</v>
      </c>
      <c r="O31" s="42">
        <f t="shared" si="11"/>
        <v>0</v>
      </c>
      <c r="P31" s="42">
        <f t="shared" si="11"/>
        <v>0</v>
      </c>
      <c r="Q31" s="42">
        <f t="shared" si="11"/>
        <v>0</v>
      </c>
      <c r="R31" s="42">
        <f t="shared" si="11"/>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175"/>
      <c r="H32" s="175"/>
      <c r="I32" s="175"/>
      <c r="J32" s="175"/>
      <c r="K32" s="175"/>
      <c r="L32" s="175"/>
      <c r="M32" s="175"/>
      <c r="N32" s="175"/>
      <c r="O32" s="175"/>
      <c r="P32" s="175"/>
      <c r="Q32" s="175"/>
      <c r="R32" s="175"/>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2">SUM(F34:F36)</f>
        <v>0</v>
      </c>
      <c r="G33" s="42">
        <f t="shared" si="12"/>
        <v>0</v>
      </c>
      <c r="H33" s="42">
        <f t="shared" si="12"/>
        <v>0</v>
      </c>
      <c r="I33" s="42">
        <f t="shared" si="12"/>
        <v>0</v>
      </c>
      <c r="J33" s="42">
        <f t="shared" si="12"/>
        <v>0</v>
      </c>
      <c r="K33" s="42">
        <f t="shared" si="12"/>
        <v>0</v>
      </c>
      <c r="L33" s="42">
        <f t="shared" si="12"/>
        <v>0</v>
      </c>
      <c r="M33" s="42">
        <f t="shared" si="12"/>
        <v>0</v>
      </c>
      <c r="N33" s="142">
        <f t="shared" si="12"/>
        <v>0</v>
      </c>
      <c r="O33" s="42">
        <f t="shared" si="12"/>
        <v>0</v>
      </c>
      <c r="P33" s="42">
        <f t="shared" si="12"/>
        <v>0</v>
      </c>
      <c r="Q33" s="42">
        <f t="shared" si="12"/>
        <v>0</v>
      </c>
      <c r="R33" s="42">
        <f t="shared" si="12"/>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52"/>
      <c r="H34" s="52"/>
      <c r="I34" s="52"/>
      <c r="J34" s="52"/>
      <c r="K34" s="52"/>
      <c r="L34" s="52"/>
      <c r="M34" s="52"/>
      <c r="N34" s="143"/>
      <c r="O34" s="52"/>
      <c r="P34" s="52"/>
      <c r="Q34" s="52"/>
      <c r="R34" s="52"/>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52"/>
      <c r="H35" s="52"/>
      <c r="I35" s="52"/>
      <c r="J35" s="52"/>
      <c r="K35" s="52"/>
      <c r="L35" s="52"/>
      <c r="M35" s="52"/>
      <c r="N35" s="143"/>
      <c r="O35" s="52"/>
      <c r="P35" s="52"/>
      <c r="Q35" s="52"/>
      <c r="R35" s="52"/>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52"/>
      <c r="H36" s="52"/>
      <c r="I36" s="52"/>
      <c r="J36" s="52"/>
      <c r="K36" s="52"/>
      <c r="L36" s="52"/>
      <c r="M36" s="52"/>
      <c r="N36" s="143"/>
      <c r="O36" s="52"/>
      <c r="P36" s="52"/>
      <c r="Q36" s="52"/>
      <c r="R36" s="52"/>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39">
        <f t="shared" ref="G37:R38" si="13">G38</f>
        <v>0</v>
      </c>
      <c r="H37" s="39">
        <f t="shared" si="13"/>
        <v>0</v>
      </c>
      <c r="I37" s="39">
        <f t="shared" si="13"/>
        <v>0</v>
      </c>
      <c r="J37" s="39">
        <f t="shared" si="13"/>
        <v>0</v>
      </c>
      <c r="K37" s="39">
        <f t="shared" si="13"/>
        <v>0</v>
      </c>
      <c r="L37" s="39">
        <f t="shared" si="13"/>
        <v>0</v>
      </c>
      <c r="M37" s="39">
        <f t="shared" si="13"/>
        <v>0</v>
      </c>
      <c r="N37" s="139">
        <f t="shared" si="13"/>
        <v>0</v>
      </c>
      <c r="O37" s="39">
        <f t="shared" si="13"/>
        <v>0</v>
      </c>
      <c r="P37" s="39">
        <f t="shared" si="13"/>
        <v>0</v>
      </c>
      <c r="Q37" s="39">
        <f t="shared" si="13"/>
        <v>0</v>
      </c>
      <c r="R37" s="39">
        <f t="shared" si="13"/>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2">
        <f t="shared" si="13"/>
        <v>0</v>
      </c>
      <c r="H38" s="42">
        <f t="shared" si="13"/>
        <v>0</v>
      </c>
      <c r="I38" s="42">
        <f t="shared" si="13"/>
        <v>0</v>
      </c>
      <c r="J38" s="42">
        <f t="shared" si="13"/>
        <v>0</v>
      </c>
      <c r="K38" s="42">
        <f t="shared" si="13"/>
        <v>0</v>
      </c>
      <c r="L38" s="42">
        <f t="shared" si="13"/>
        <v>0</v>
      </c>
      <c r="M38" s="42">
        <f t="shared" si="13"/>
        <v>0</v>
      </c>
      <c r="N38" s="142">
        <f t="shared" si="13"/>
        <v>0</v>
      </c>
      <c r="O38" s="42">
        <f t="shared" si="13"/>
        <v>0</v>
      </c>
      <c r="P38" s="42">
        <f t="shared" si="13"/>
        <v>0</v>
      </c>
      <c r="Q38" s="42">
        <f t="shared" si="13"/>
        <v>0</v>
      </c>
      <c r="R38" s="42">
        <f t="shared" si="13"/>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39">
        <f t="shared" ref="G40:R41" si="14">G41</f>
        <v>0</v>
      </c>
      <c r="H40" s="39">
        <f t="shared" si="14"/>
        <v>0</v>
      </c>
      <c r="I40" s="39">
        <f t="shared" si="14"/>
        <v>0</v>
      </c>
      <c r="J40" s="39">
        <f t="shared" si="14"/>
        <v>0</v>
      </c>
      <c r="K40" s="39">
        <f t="shared" si="14"/>
        <v>0</v>
      </c>
      <c r="L40" s="39">
        <f t="shared" si="14"/>
        <v>0</v>
      </c>
      <c r="M40" s="39">
        <f t="shared" si="14"/>
        <v>0</v>
      </c>
      <c r="N40" s="139">
        <f t="shared" si="14"/>
        <v>0</v>
      </c>
      <c r="O40" s="39">
        <f t="shared" si="14"/>
        <v>0</v>
      </c>
      <c r="P40" s="39">
        <f t="shared" si="14"/>
        <v>0</v>
      </c>
      <c r="Q40" s="39">
        <f t="shared" si="14"/>
        <v>0</v>
      </c>
      <c r="R40" s="39">
        <f t="shared" si="14"/>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2">
        <f t="shared" si="14"/>
        <v>0</v>
      </c>
      <c r="H41" s="42">
        <f t="shared" si="14"/>
        <v>0</v>
      </c>
      <c r="I41" s="42">
        <f t="shared" si="14"/>
        <v>0</v>
      </c>
      <c r="J41" s="42">
        <f t="shared" si="14"/>
        <v>0</v>
      </c>
      <c r="K41" s="42">
        <f t="shared" si="14"/>
        <v>0</v>
      </c>
      <c r="L41" s="42">
        <f t="shared" si="14"/>
        <v>0</v>
      </c>
      <c r="M41" s="42">
        <f t="shared" si="14"/>
        <v>0</v>
      </c>
      <c r="N41" s="142">
        <f t="shared" si="14"/>
        <v>0</v>
      </c>
      <c r="O41" s="42">
        <f t="shared" si="14"/>
        <v>0</v>
      </c>
      <c r="P41" s="42">
        <f t="shared" si="14"/>
        <v>0</v>
      </c>
      <c r="Q41" s="42">
        <f t="shared" si="14"/>
        <v>0</v>
      </c>
      <c r="R41" s="42">
        <f t="shared" si="14"/>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2"/>
      <c r="H42" s="52"/>
      <c r="I42" s="52"/>
      <c r="J42" s="52"/>
      <c r="K42" s="52"/>
      <c r="L42" s="52"/>
      <c r="M42" s="52"/>
      <c r="N42" s="143"/>
      <c r="O42" s="52"/>
      <c r="P42" s="52"/>
      <c r="Q42" s="52"/>
      <c r="R42" s="52"/>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265</v>
      </c>
      <c r="G43" s="39">
        <f t="shared" ref="G43:R43" si="15">G44</f>
        <v>0</v>
      </c>
      <c r="H43" s="39">
        <f t="shared" si="15"/>
        <v>0</v>
      </c>
      <c r="I43" s="39">
        <f t="shared" si="15"/>
        <v>0</v>
      </c>
      <c r="J43" s="39">
        <f t="shared" si="15"/>
        <v>0</v>
      </c>
      <c r="K43" s="39">
        <f t="shared" si="15"/>
        <v>44</v>
      </c>
      <c r="L43" s="39">
        <f t="shared" si="15"/>
        <v>61</v>
      </c>
      <c r="M43" s="39">
        <f t="shared" si="15"/>
        <v>70</v>
      </c>
      <c r="N43" s="39">
        <f t="shared" si="15"/>
        <v>45</v>
      </c>
      <c r="O43" s="39">
        <f t="shared" si="15"/>
        <v>45</v>
      </c>
      <c r="P43" s="39">
        <f t="shared" si="15"/>
        <v>0</v>
      </c>
      <c r="Q43" s="39">
        <f t="shared" si="15"/>
        <v>0</v>
      </c>
      <c r="R43" s="39">
        <f t="shared" si="15"/>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v>265</v>
      </c>
      <c r="G44" s="42">
        <f t="shared" ref="G44:R44" si="16">SUM(G45:G46)</f>
        <v>0</v>
      </c>
      <c r="H44" s="42">
        <f t="shared" si="16"/>
        <v>0</v>
      </c>
      <c r="I44" s="42">
        <f t="shared" si="16"/>
        <v>0</v>
      </c>
      <c r="J44" s="42">
        <f t="shared" si="16"/>
        <v>0</v>
      </c>
      <c r="K44" s="42">
        <f t="shared" si="16"/>
        <v>44</v>
      </c>
      <c r="L44" s="42">
        <f t="shared" si="16"/>
        <v>61</v>
      </c>
      <c r="M44" s="42">
        <f t="shared" si="16"/>
        <v>70</v>
      </c>
      <c r="N44" s="42">
        <f t="shared" si="16"/>
        <v>45</v>
      </c>
      <c r="O44" s="42">
        <f t="shared" si="16"/>
        <v>45</v>
      </c>
      <c r="P44" s="42">
        <f t="shared" si="16"/>
        <v>0</v>
      </c>
      <c r="Q44" s="42">
        <f t="shared" si="16"/>
        <v>0</v>
      </c>
      <c r="R44" s="42">
        <f t="shared" si="16"/>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 t="shared" ref="F45:F46" si="17">SUM(G45:R45)</f>
        <v>0</v>
      </c>
      <c r="G45" s="52">
        <v>0</v>
      </c>
      <c r="H45" s="52">
        <v>0</v>
      </c>
      <c r="I45" s="52">
        <v>0</v>
      </c>
      <c r="J45" s="52">
        <v>0</v>
      </c>
      <c r="K45" s="52">
        <v>0</v>
      </c>
      <c r="L45" s="52">
        <v>0</v>
      </c>
      <c r="M45" s="52">
        <v>0</v>
      </c>
      <c r="N45" s="52">
        <v>0</v>
      </c>
      <c r="O45" s="52">
        <v>0</v>
      </c>
      <c r="P45" s="52">
        <v>0</v>
      </c>
      <c r="Q45" s="52">
        <v>0</v>
      </c>
      <c r="R45" s="52">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 t="shared" si="17"/>
        <v>265</v>
      </c>
      <c r="G46" s="176">
        <v>0</v>
      </c>
      <c r="H46" s="176">
        <v>0</v>
      </c>
      <c r="I46" s="176">
        <v>0</v>
      </c>
      <c r="J46" s="176">
        <v>0</v>
      </c>
      <c r="K46" s="176">
        <v>44</v>
      </c>
      <c r="L46" s="176">
        <v>61</v>
      </c>
      <c r="M46" s="176">
        <v>70</v>
      </c>
      <c r="N46" s="176">
        <v>45</v>
      </c>
      <c r="O46" s="176">
        <v>45</v>
      </c>
      <c r="P46" s="176">
        <v>0</v>
      </c>
      <c r="Q46" s="176">
        <v>0</v>
      </c>
      <c r="R46" s="17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39">
        <f t="shared" ref="G47:R47" si="18">G48</f>
        <v>0</v>
      </c>
      <c r="H47" s="39">
        <f t="shared" si="18"/>
        <v>0</v>
      </c>
      <c r="I47" s="39">
        <f t="shared" si="18"/>
        <v>0</v>
      </c>
      <c r="J47" s="39">
        <f t="shared" si="18"/>
        <v>0</v>
      </c>
      <c r="K47" s="39">
        <f t="shared" si="18"/>
        <v>0</v>
      </c>
      <c r="L47" s="39">
        <f t="shared" si="18"/>
        <v>0</v>
      </c>
      <c r="M47" s="39">
        <f t="shared" si="18"/>
        <v>0</v>
      </c>
      <c r="N47" s="139">
        <f t="shared" si="18"/>
        <v>0</v>
      </c>
      <c r="O47" s="39">
        <f t="shared" si="18"/>
        <v>0</v>
      </c>
      <c r="P47" s="39">
        <f>P48</f>
        <v>0</v>
      </c>
      <c r="Q47" s="39">
        <f t="shared" si="18"/>
        <v>0</v>
      </c>
      <c r="R47" s="39">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 t="shared" ref="F49:F53" si="21">SUM(G49:R49)</f>
        <v>0</v>
      </c>
      <c r="G49" s="52"/>
      <c r="H49" s="52"/>
      <c r="I49" s="52"/>
      <c r="J49" s="52"/>
      <c r="K49" s="52"/>
      <c r="L49" s="52"/>
      <c r="M49" s="52"/>
      <c r="N49" s="143"/>
      <c r="O49" s="52"/>
      <c r="P49" s="52"/>
      <c r="Q49" s="52"/>
      <c r="R49" s="52"/>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2"/>
      <c r="H50" s="52"/>
      <c r="I50" s="52"/>
      <c r="J50" s="52"/>
      <c r="K50" s="52"/>
      <c r="L50" s="52"/>
      <c r="M50" s="52"/>
      <c r="N50" s="143"/>
      <c r="O50" s="52"/>
      <c r="P50" s="52"/>
      <c r="Q50" s="52"/>
      <c r="R50" s="52"/>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2"/>
      <c r="H51" s="52"/>
      <c r="I51" s="52"/>
      <c r="J51" s="52"/>
      <c r="K51" s="52"/>
      <c r="L51" s="52"/>
      <c r="M51" s="52"/>
      <c r="N51" s="143"/>
      <c r="O51" s="52"/>
      <c r="P51" s="52"/>
      <c r="Q51" s="52"/>
      <c r="R51" s="52"/>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 t="shared" si="21"/>
        <v>0</v>
      </c>
      <c r="G52" s="52"/>
      <c r="H52" s="52"/>
      <c r="I52" s="52"/>
      <c r="J52" s="52"/>
      <c r="K52" s="52"/>
      <c r="L52" s="52"/>
      <c r="M52" s="52"/>
      <c r="N52" s="143"/>
      <c r="O52" s="52"/>
      <c r="P52" s="52"/>
      <c r="Q52" s="52"/>
      <c r="R52" s="52"/>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 t="shared" si="21"/>
        <v>0</v>
      </c>
      <c r="G53" s="52"/>
      <c r="H53" s="52"/>
      <c r="I53" s="52"/>
      <c r="J53" s="52"/>
      <c r="K53" s="52"/>
      <c r="L53" s="52"/>
      <c r="M53" s="52"/>
      <c r="N53" s="143"/>
      <c r="O53" s="52"/>
      <c r="P53" s="52"/>
      <c r="Q53" s="52"/>
      <c r="R53" s="52"/>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29">
        <f t="shared" ref="G54:R55" si="22">G55</f>
        <v>0</v>
      </c>
      <c r="H54" s="29">
        <f t="shared" si="22"/>
        <v>0</v>
      </c>
      <c r="I54" s="29">
        <f t="shared" si="22"/>
        <v>0</v>
      </c>
      <c r="J54" s="29">
        <f t="shared" si="22"/>
        <v>0</v>
      </c>
      <c r="K54" s="29">
        <f t="shared" si="22"/>
        <v>0</v>
      </c>
      <c r="L54" s="29">
        <f t="shared" si="22"/>
        <v>0</v>
      </c>
      <c r="M54" s="29">
        <f t="shared" si="22"/>
        <v>0</v>
      </c>
      <c r="N54" s="29">
        <f t="shared" si="22"/>
        <v>0</v>
      </c>
      <c r="O54" s="29">
        <f t="shared" si="22"/>
        <v>0</v>
      </c>
      <c r="P54" s="29">
        <f t="shared" si="22"/>
        <v>0</v>
      </c>
      <c r="Q54" s="29">
        <f t="shared" si="22"/>
        <v>0</v>
      </c>
      <c r="R54" s="29">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39">
        <f t="shared" si="22"/>
        <v>0</v>
      </c>
      <c r="H55" s="39">
        <f t="shared" si="22"/>
        <v>0</v>
      </c>
      <c r="I55" s="39">
        <f t="shared" si="22"/>
        <v>0</v>
      </c>
      <c r="J55" s="39">
        <f t="shared" si="22"/>
        <v>0</v>
      </c>
      <c r="K55" s="39">
        <f t="shared" si="22"/>
        <v>0</v>
      </c>
      <c r="L55" s="39">
        <f t="shared" si="22"/>
        <v>0</v>
      </c>
      <c r="M55" s="39">
        <f t="shared" si="22"/>
        <v>0</v>
      </c>
      <c r="N55" s="139">
        <f t="shared" si="22"/>
        <v>0</v>
      </c>
      <c r="O55" s="39">
        <f t="shared" si="22"/>
        <v>0</v>
      </c>
      <c r="P55" s="39">
        <f t="shared" si="22"/>
        <v>0</v>
      </c>
      <c r="Q55" s="39">
        <f t="shared" si="22"/>
        <v>0</v>
      </c>
      <c r="R55" s="39">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2">
        <f t="shared" si="23"/>
        <v>0</v>
      </c>
      <c r="H56" s="42">
        <f t="shared" si="23"/>
        <v>0</v>
      </c>
      <c r="I56" s="42">
        <f t="shared" si="23"/>
        <v>0</v>
      </c>
      <c r="J56" s="42">
        <f t="shared" si="23"/>
        <v>0</v>
      </c>
      <c r="K56" s="42">
        <f t="shared" si="23"/>
        <v>0</v>
      </c>
      <c r="L56" s="42">
        <f t="shared" si="23"/>
        <v>0</v>
      </c>
      <c r="M56" s="42">
        <f t="shared" si="23"/>
        <v>0</v>
      </c>
      <c r="N56" s="142">
        <f t="shared" si="23"/>
        <v>0</v>
      </c>
      <c r="O56" s="42">
        <f t="shared" si="23"/>
        <v>0</v>
      </c>
      <c r="P56" s="42">
        <f t="shared" si="23"/>
        <v>0</v>
      </c>
      <c r="Q56" s="42">
        <f t="shared" si="23"/>
        <v>0</v>
      </c>
      <c r="R56" s="42">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2"/>
      <c r="H57" s="52"/>
      <c r="I57" s="52"/>
      <c r="J57" s="52"/>
      <c r="K57" s="52"/>
      <c r="L57" s="52"/>
      <c r="M57" s="52"/>
      <c r="N57" s="143"/>
      <c r="O57" s="52"/>
      <c r="P57" s="52"/>
      <c r="Q57" s="52"/>
      <c r="R57" s="52"/>
      <c r="S57" s="30"/>
      <c r="T57" s="31"/>
      <c r="U57" s="31"/>
      <c r="V57" s="31"/>
      <c r="W57" s="31"/>
      <c r="X57" s="31"/>
      <c r="Y57" s="31"/>
      <c r="Z57" s="31"/>
      <c r="AA57" s="31"/>
      <c r="AB57" s="31"/>
      <c r="AC57" s="31"/>
      <c r="AD57" s="31"/>
      <c r="AE57" s="31"/>
      <c r="AF57" s="31"/>
    </row>
    <row r="59" spans="1:32" ht="24" customHeight="1" x14ac:dyDescent="0.25">
      <c r="E59" s="61" t="s">
        <v>141</v>
      </c>
      <c r="L59" s="127"/>
    </row>
    <row r="60" spans="1:32" s="71" customFormat="1" x14ac:dyDescent="0.25">
      <c r="A60" s="65"/>
      <c r="B60" s="65"/>
      <c r="C60" s="65"/>
      <c r="D60" s="65"/>
      <c r="E60" s="66"/>
      <c r="F60" s="67"/>
      <c r="G60" s="76"/>
      <c r="H60" s="67"/>
      <c r="I60" s="67"/>
      <c r="J60" s="67"/>
      <c r="K60" s="67"/>
      <c r="L60" s="67"/>
      <c r="M60" s="67"/>
      <c r="N60" s="129"/>
      <c r="O60" s="67"/>
      <c r="P60" s="67"/>
      <c r="Q60" s="67"/>
      <c r="R60" s="67"/>
      <c r="S60" s="67"/>
    </row>
    <row r="61" spans="1:32" s="71" customFormat="1" x14ac:dyDescent="0.25">
      <c r="A61" s="65"/>
      <c r="B61" s="65"/>
      <c r="C61" s="65"/>
      <c r="D61" s="65"/>
      <c r="E61" s="66" t="s">
        <v>142</v>
      </c>
      <c r="F61" s="72"/>
      <c r="G61" s="72"/>
      <c r="H61" s="72"/>
      <c r="I61" s="72"/>
      <c r="J61" s="72"/>
      <c r="K61" s="72"/>
      <c r="L61" s="72"/>
      <c r="M61" s="72"/>
      <c r="N61" s="130"/>
      <c r="O61" s="72"/>
      <c r="P61" s="72"/>
      <c r="Q61" s="72"/>
      <c r="R61" s="72"/>
      <c r="S61" s="72"/>
    </row>
    <row r="62" spans="1:32" s="71" customFormat="1" x14ac:dyDescent="0.25">
      <c r="A62" s="65"/>
      <c r="B62" s="65"/>
      <c r="C62" s="65"/>
      <c r="D62" s="65"/>
      <c r="E62" s="75"/>
      <c r="F62" s="67"/>
      <c r="G62" s="67"/>
      <c r="H62" s="67"/>
      <c r="I62" s="67"/>
      <c r="J62" s="67"/>
      <c r="K62" s="67"/>
      <c r="L62" s="67"/>
      <c r="M62" s="67"/>
      <c r="N62" s="129"/>
      <c r="O62" s="67"/>
      <c r="P62" s="67"/>
      <c r="Q62" s="67"/>
      <c r="R62" s="67"/>
      <c r="S62" s="67"/>
    </row>
    <row r="63" spans="1:32" s="71" customFormat="1" x14ac:dyDescent="0.25">
      <c r="A63" s="65"/>
      <c r="B63" s="65"/>
      <c r="C63" s="65"/>
      <c r="D63" s="65"/>
      <c r="E63" s="75"/>
      <c r="F63" s="67"/>
      <c r="G63" s="67"/>
      <c r="H63" s="67"/>
      <c r="I63" s="67"/>
      <c r="J63" s="67"/>
      <c r="K63" s="67"/>
      <c r="L63" s="67"/>
      <c r="M63" s="67"/>
      <c r="N63" s="129"/>
      <c r="O63" s="67"/>
      <c r="P63" s="67"/>
      <c r="Q63" s="67"/>
      <c r="R63" s="67"/>
    </row>
    <row r="64" spans="1:32" s="71" customFormat="1" x14ac:dyDescent="0.25">
      <c r="A64" s="65"/>
      <c r="B64" s="65"/>
      <c r="C64" s="65"/>
      <c r="D64" s="65"/>
      <c r="E64" s="66"/>
      <c r="F64" s="67"/>
      <c r="G64" s="76"/>
      <c r="H64" s="67"/>
      <c r="I64" s="67"/>
      <c r="J64" s="67"/>
      <c r="K64" s="67"/>
      <c r="L64" s="67"/>
      <c r="M64" s="67"/>
      <c r="N64" s="129"/>
      <c r="O64" s="67"/>
      <c r="P64" s="67"/>
      <c r="Q64" s="67"/>
      <c r="R64" s="67"/>
      <c r="S64" s="76"/>
    </row>
    <row r="65" spans="1:19" s="71" customFormat="1" x14ac:dyDescent="0.25">
      <c r="A65" s="65"/>
      <c r="B65" s="65"/>
      <c r="C65" s="65"/>
      <c r="D65" s="65"/>
      <c r="E65" s="66"/>
      <c r="F65" s="72"/>
      <c r="G65" s="79"/>
      <c r="H65" s="79"/>
      <c r="I65" s="79"/>
      <c r="J65" s="79"/>
      <c r="K65" s="79"/>
      <c r="L65" s="79"/>
      <c r="M65" s="79"/>
      <c r="N65" s="131"/>
      <c r="O65" s="79"/>
      <c r="P65" s="79"/>
      <c r="Q65" s="79"/>
      <c r="R65" s="79"/>
      <c r="S65" s="79"/>
    </row>
    <row r="66" spans="1:19" s="71" customFormat="1" x14ac:dyDescent="0.25">
      <c r="A66" s="65"/>
      <c r="B66" s="65"/>
      <c r="C66" s="65"/>
      <c r="D66" s="65"/>
      <c r="E66" s="75"/>
      <c r="F66" s="67"/>
      <c r="G66" s="67"/>
      <c r="H66" s="67"/>
      <c r="I66" s="67"/>
      <c r="J66" s="67"/>
      <c r="K66" s="67"/>
      <c r="L66" s="67"/>
      <c r="M66" s="67"/>
      <c r="N66" s="129"/>
      <c r="O66" s="67"/>
      <c r="P66" s="67"/>
      <c r="Q66" s="67"/>
      <c r="R66" s="67"/>
      <c r="S66" s="76"/>
    </row>
    <row r="67" spans="1:19" s="71" customFormat="1" x14ac:dyDescent="0.25">
      <c r="A67" s="65"/>
      <c r="B67" s="65"/>
      <c r="C67" s="65"/>
      <c r="D67" s="65"/>
      <c r="E67" s="75"/>
      <c r="F67" s="67"/>
      <c r="G67" s="76"/>
      <c r="H67" s="67"/>
      <c r="I67" s="67"/>
      <c r="J67" s="67"/>
      <c r="K67" s="67"/>
      <c r="L67" s="67"/>
      <c r="M67" s="67"/>
      <c r="N67" s="129"/>
      <c r="O67" s="67"/>
      <c r="P67" s="67"/>
      <c r="Q67" s="67"/>
      <c r="R67" s="67"/>
    </row>
    <row r="68" spans="1:19" x14ac:dyDescent="0.25">
      <c r="L68" s="127"/>
    </row>
    <row r="69" spans="1:19" ht="12.75" customHeight="1" x14ac:dyDescent="0.25">
      <c r="H69" s="30"/>
      <c r="I69" s="30"/>
      <c r="J69" s="30"/>
      <c r="K69" s="30"/>
      <c r="L69" s="30"/>
      <c r="M69" s="30"/>
      <c r="N69" s="132"/>
      <c r="O69" s="30"/>
      <c r="P69" s="30"/>
      <c r="Q69" s="30"/>
      <c r="R69" s="30"/>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60" bestFit="1" customWidth="1"/>
    <col min="2" max="3" width="2" style="60" bestFit="1" customWidth="1"/>
    <col min="4" max="4" width="3" style="60" customWidth="1"/>
    <col min="5" max="5" width="35.7109375" style="61" customWidth="1"/>
    <col min="6" max="6" width="7.7109375" style="62" customWidth="1"/>
    <col min="7" max="7" width="7.42578125" style="30" customWidth="1"/>
    <col min="8" max="10" width="7.42578125" style="62" customWidth="1"/>
    <col min="11" max="11" width="7" style="62" customWidth="1"/>
    <col min="12" max="12" width="7.42578125" style="62" customWidth="1"/>
    <col min="13" max="13" width="9" style="62" customWidth="1"/>
    <col min="14" max="14" width="7.5703125" style="128" customWidth="1"/>
    <col min="15" max="15" width="6.85546875" style="62" customWidth="1"/>
    <col min="16" max="16" width="7.5703125" style="62" customWidth="1"/>
    <col min="17" max="17" width="8" style="62" customWidth="1"/>
    <col min="18" max="18" width="7.7109375"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220" t="s">
        <v>0</v>
      </c>
      <c r="E1" s="220"/>
      <c r="F1" s="220"/>
      <c r="G1" s="220"/>
      <c r="H1" s="220"/>
      <c r="I1" s="220"/>
      <c r="J1" s="220"/>
      <c r="K1" s="220"/>
      <c r="L1" s="220"/>
      <c r="M1" s="220"/>
      <c r="N1" s="220"/>
      <c r="O1" s="220"/>
      <c r="P1" s="220"/>
      <c r="Q1" s="133"/>
      <c r="R1" s="133"/>
    </row>
    <row r="2" spans="1:32" x14ac:dyDescent="0.25">
      <c r="A2" s="2"/>
      <c r="B2" s="2"/>
      <c r="C2" s="2"/>
      <c r="D2" s="3"/>
      <c r="E2" s="4"/>
      <c r="F2" s="5"/>
      <c r="G2" s="134"/>
      <c r="H2" s="5"/>
      <c r="I2" s="5"/>
      <c r="J2" s="5"/>
      <c r="K2" s="5"/>
      <c r="L2" s="135"/>
      <c r="M2" s="135"/>
      <c r="N2" s="136"/>
      <c r="O2" s="135"/>
      <c r="P2" s="221" t="s">
        <v>1</v>
      </c>
      <c r="Q2" s="221"/>
      <c r="R2" s="221"/>
    </row>
    <row r="3" spans="1:32" ht="15.75" x14ac:dyDescent="0.25">
      <c r="A3" s="2"/>
      <c r="B3" s="2"/>
      <c r="C3" s="2"/>
      <c r="D3" s="2"/>
      <c r="E3" s="222" t="s">
        <v>143</v>
      </c>
      <c r="F3" s="222"/>
      <c r="G3" s="222"/>
      <c r="H3" s="222"/>
      <c r="I3" s="222"/>
      <c r="J3" s="222"/>
      <c r="K3" s="222"/>
      <c r="L3" s="222"/>
      <c r="M3" s="222"/>
      <c r="N3" s="222"/>
      <c r="O3" s="222"/>
      <c r="P3" s="229"/>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2029</v>
      </c>
      <c r="G10" s="29">
        <f>G11+G25+G54</f>
        <v>117</v>
      </c>
      <c r="H10" s="29">
        <f t="shared" ref="H10:R10" si="0">H11+H25+H54</f>
        <v>201</v>
      </c>
      <c r="I10" s="29">
        <f t="shared" si="0"/>
        <v>224</v>
      </c>
      <c r="J10" s="29">
        <f t="shared" si="0"/>
        <v>127</v>
      </c>
      <c r="K10" s="29">
        <f t="shared" si="0"/>
        <v>163</v>
      </c>
      <c r="L10" s="29">
        <f t="shared" si="0"/>
        <v>222</v>
      </c>
      <c r="M10" s="29">
        <f t="shared" si="0"/>
        <v>219</v>
      </c>
      <c r="N10" s="29">
        <f t="shared" si="0"/>
        <v>200</v>
      </c>
      <c r="O10" s="29">
        <f t="shared" si="0"/>
        <v>166</v>
      </c>
      <c r="P10" s="29">
        <f t="shared" si="0"/>
        <v>166</v>
      </c>
      <c r="Q10" s="29">
        <f t="shared" si="0"/>
        <v>109</v>
      </c>
      <c r="R10" s="29">
        <f t="shared" si="0"/>
        <v>115</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1764</v>
      </c>
      <c r="G11" s="29">
        <f>G12+G15+G23</f>
        <v>117</v>
      </c>
      <c r="H11" s="29">
        <f t="shared" ref="H11:R11" si="1">H12+H15+H23</f>
        <v>201</v>
      </c>
      <c r="I11" s="29">
        <f t="shared" si="1"/>
        <v>209</v>
      </c>
      <c r="J11" s="29">
        <f t="shared" si="1"/>
        <v>112</v>
      </c>
      <c r="K11" s="29">
        <f t="shared" si="1"/>
        <v>148</v>
      </c>
      <c r="L11" s="29">
        <f t="shared" si="1"/>
        <v>172</v>
      </c>
      <c r="M11" s="29">
        <f t="shared" si="1"/>
        <v>169</v>
      </c>
      <c r="N11" s="29">
        <f t="shared" si="1"/>
        <v>160</v>
      </c>
      <c r="O11" s="29">
        <f t="shared" si="1"/>
        <v>126</v>
      </c>
      <c r="P11" s="29">
        <f t="shared" si="1"/>
        <v>126</v>
      </c>
      <c r="Q11" s="29">
        <f t="shared" si="1"/>
        <v>109</v>
      </c>
      <c r="R11" s="29">
        <f t="shared" si="1"/>
        <v>115</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39">
        <f t="shared" ref="G12:R13" si="2">G13</f>
        <v>100</v>
      </c>
      <c r="H12" s="39">
        <f t="shared" si="2"/>
        <v>100</v>
      </c>
      <c r="I12" s="39">
        <f t="shared" si="2"/>
        <v>100</v>
      </c>
      <c r="J12" s="39">
        <f t="shared" si="2"/>
        <v>0</v>
      </c>
      <c r="K12" s="39">
        <f t="shared" si="2"/>
        <v>0</v>
      </c>
      <c r="L12" s="39">
        <f t="shared" si="2"/>
        <v>0</v>
      </c>
      <c r="M12" s="39">
        <f t="shared" si="2"/>
        <v>0</v>
      </c>
      <c r="N12" s="39">
        <f t="shared" si="2"/>
        <v>0</v>
      </c>
      <c r="O12" s="39">
        <f t="shared" si="2"/>
        <v>0</v>
      </c>
      <c r="P12" s="39">
        <f t="shared" si="2"/>
        <v>0</v>
      </c>
      <c r="Q12" s="39">
        <f t="shared" si="2"/>
        <v>0</v>
      </c>
      <c r="R12" s="39">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F14</f>
        <v>300</v>
      </c>
      <c r="G13" s="42">
        <f>G14</f>
        <v>100</v>
      </c>
      <c r="H13" s="42">
        <f t="shared" si="2"/>
        <v>100</v>
      </c>
      <c r="I13" s="42">
        <f t="shared" si="2"/>
        <v>100</v>
      </c>
      <c r="J13" s="42">
        <f t="shared" si="2"/>
        <v>0</v>
      </c>
      <c r="K13" s="42">
        <f t="shared" si="2"/>
        <v>0</v>
      </c>
      <c r="L13" s="42">
        <f t="shared" si="2"/>
        <v>0</v>
      </c>
      <c r="M13" s="42">
        <f t="shared" si="2"/>
        <v>0</v>
      </c>
      <c r="N13" s="42">
        <f t="shared" si="2"/>
        <v>0</v>
      </c>
      <c r="O13" s="42">
        <f t="shared" si="2"/>
        <v>0</v>
      </c>
      <c r="P13" s="42">
        <f t="shared" si="2"/>
        <v>0</v>
      </c>
      <c r="Q13" s="42">
        <f t="shared" si="2"/>
        <v>0</v>
      </c>
      <c r="R13" s="42">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300</v>
      </c>
      <c r="G14" s="177">
        <v>100</v>
      </c>
      <c r="H14" s="177">
        <v>100</v>
      </c>
      <c r="I14" s="177">
        <v>100</v>
      </c>
      <c r="J14" s="177">
        <v>0</v>
      </c>
      <c r="K14" s="177">
        <v>0</v>
      </c>
      <c r="L14" s="177">
        <v>0</v>
      </c>
      <c r="M14" s="177">
        <v>0</v>
      </c>
      <c r="N14" s="177">
        <v>0</v>
      </c>
      <c r="O14" s="177">
        <v>0</v>
      </c>
      <c r="P14" s="177">
        <v>0</v>
      </c>
      <c r="Q14" s="177">
        <v>0</v>
      </c>
      <c r="R14" s="177">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1464</v>
      </c>
      <c r="G15" s="154">
        <f>G16+G18+G20</f>
        <v>17</v>
      </c>
      <c r="H15" s="154">
        <f t="shared" ref="H15:R15" si="3">H16+H18+H20</f>
        <v>101</v>
      </c>
      <c r="I15" s="154">
        <v>109</v>
      </c>
      <c r="J15" s="154">
        <v>112</v>
      </c>
      <c r="K15" s="154">
        <v>148</v>
      </c>
      <c r="L15" s="154">
        <f t="shared" si="3"/>
        <v>172</v>
      </c>
      <c r="M15" s="154">
        <f t="shared" si="3"/>
        <v>169</v>
      </c>
      <c r="N15" s="154">
        <f t="shared" si="3"/>
        <v>160</v>
      </c>
      <c r="O15" s="154">
        <f t="shared" si="3"/>
        <v>126</v>
      </c>
      <c r="P15" s="154">
        <f t="shared" si="3"/>
        <v>126</v>
      </c>
      <c r="Q15" s="154">
        <f t="shared" si="3"/>
        <v>109</v>
      </c>
      <c r="R15" s="154">
        <f t="shared" si="3"/>
        <v>115</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F17</f>
        <v>25</v>
      </c>
      <c r="G16" s="43">
        <f>G17</f>
        <v>0</v>
      </c>
      <c r="H16" s="43">
        <f t="shared" ref="H16:R16" si="4">H17</f>
        <v>1</v>
      </c>
      <c r="I16" s="43">
        <f t="shared" si="4"/>
        <v>1</v>
      </c>
      <c r="J16" s="43">
        <f t="shared" si="4"/>
        <v>2</v>
      </c>
      <c r="K16" s="43">
        <f t="shared" si="4"/>
        <v>3</v>
      </c>
      <c r="L16" s="43">
        <f t="shared" si="4"/>
        <v>4</v>
      </c>
      <c r="M16" s="43">
        <f t="shared" si="4"/>
        <v>5</v>
      </c>
      <c r="N16" s="43">
        <f t="shared" si="4"/>
        <v>6</v>
      </c>
      <c r="O16" s="43">
        <f t="shared" si="4"/>
        <v>3</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25</v>
      </c>
      <c r="G17" s="178">
        <v>0</v>
      </c>
      <c r="H17" s="178">
        <v>1</v>
      </c>
      <c r="I17" s="178">
        <v>1</v>
      </c>
      <c r="J17" s="178">
        <v>2</v>
      </c>
      <c r="K17" s="178">
        <v>3</v>
      </c>
      <c r="L17" s="178">
        <v>4</v>
      </c>
      <c r="M17" s="178">
        <v>5</v>
      </c>
      <c r="N17" s="179">
        <v>6</v>
      </c>
      <c r="O17" s="178">
        <v>3</v>
      </c>
      <c r="P17" s="178">
        <v>0</v>
      </c>
      <c r="Q17" s="178">
        <v>0</v>
      </c>
      <c r="R17" s="178">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324</v>
      </c>
      <c r="G18" s="43">
        <f t="shared" ref="G18:R18" si="5">SUM(G19:G19)</f>
        <v>0</v>
      </c>
      <c r="H18" s="43">
        <f t="shared" si="5"/>
        <v>0</v>
      </c>
      <c r="I18" s="43">
        <f t="shared" si="5"/>
        <v>8</v>
      </c>
      <c r="J18" s="43">
        <f t="shared" si="5"/>
        <v>43</v>
      </c>
      <c r="K18" s="43">
        <f t="shared" si="5"/>
        <v>45</v>
      </c>
      <c r="L18" s="43">
        <f t="shared" si="5"/>
        <v>61</v>
      </c>
      <c r="M18" s="43">
        <f t="shared" si="5"/>
        <v>55</v>
      </c>
      <c r="N18" s="43">
        <f t="shared" si="5"/>
        <v>45</v>
      </c>
      <c r="O18" s="43">
        <f t="shared" si="5"/>
        <v>47</v>
      </c>
      <c r="P18" s="43">
        <f t="shared" si="5"/>
        <v>11</v>
      </c>
      <c r="Q18" s="43">
        <f t="shared" si="5"/>
        <v>9</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140</v>
      </c>
      <c r="F19" s="52">
        <f>SUM(G19:R19)</f>
        <v>324</v>
      </c>
      <c r="G19" s="46">
        <v>0</v>
      </c>
      <c r="H19" s="46">
        <v>0</v>
      </c>
      <c r="I19" s="46">
        <v>8</v>
      </c>
      <c r="J19" s="46">
        <v>43</v>
      </c>
      <c r="K19" s="46">
        <v>45</v>
      </c>
      <c r="L19" s="46">
        <v>61</v>
      </c>
      <c r="M19" s="46">
        <v>55</v>
      </c>
      <c r="N19" s="46">
        <v>45</v>
      </c>
      <c r="O19" s="46">
        <v>47</v>
      </c>
      <c r="P19" s="46">
        <v>11</v>
      </c>
      <c r="Q19" s="46">
        <v>9</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F21+F22</f>
        <v>1115</v>
      </c>
      <c r="G20" s="43">
        <f>G21+G22</f>
        <v>17</v>
      </c>
      <c r="H20" s="43">
        <f t="shared" ref="H20:R20" si="6">H21+H22</f>
        <v>100</v>
      </c>
      <c r="I20" s="43">
        <f t="shared" si="6"/>
        <v>100</v>
      </c>
      <c r="J20" s="43">
        <f t="shared" si="6"/>
        <v>67</v>
      </c>
      <c r="K20" s="43">
        <f t="shared" si="6"/>
        <v>100</v>
      </c>
      <c r="L20" s="43">
        <f t="shared" si="6"/>
        <v>107</v>
      </c>
      <c r="M20" s="43">
        <f t="shared" si="6"/>
        <v>109</v>
      </c>
      <c r="N20" s="43">
        <f t="shared" si="6"/>
        <v>109</v>
      </c>
      <c r="O20" s="43">
        <f t="shared" si="6"/>
        <v>76</v>
      </c>
      <c r="P20" s="43">
        <f t="shared" si="6"/>
        <v>115</v>
      </c>
      <c r="Q20" s="43">
        <f t="shared" si="6"/>
        <v>100</v>
      </c>
      <c r="R20" s="43">
        <f t="shared" si="6"/>
        <v>115</v>
      </c>
      <c r="S20" s="30"/>
      <c r="T20" s="31"/>
      <c r="U20" s="31"/>
      <c r="V20" s="31"/>
      <c r="W20" s="31"/>
      <c r="X20" s="31"/>
      <c r="Y20" s="31"/>
      <c r="Z20" s="31"/>
      <c r="AA20" s="31"/>
      <c r="AB20" s="31"/>
      <c r="AC20" s="31"/>
      <c r="AD20" s="31"/>
      <c r="AE20" s="31"/>
      <c r="AF20" s="31"/>
    </row>
    <row r="21" spans="1:32" ht="21.2" customHeight="1" x14ac:dyDescent="0.25">
      <c r="A21" s="36">
        <v>1</v>
      </c>
      <c r="B21" s="37">
        <v>4</v>
      </c>
      <c r="C21" s="34">
        <v>4</v>
      </c>
      <c r="D21" s="35">
        <v>1</v>
      </c>
      <c r="E21" s="51" t="s">
        <v>30</v>
      </c>
      <c r="F21" s="52">
        <f>SUM(G21:R21)</f>
        <v>5</v>
      </c>
      <c r="G21" s="46">
        <v>0</v>
      </c>
      <c r="H21" s="46">
        <v>0</v>
      </c>
      <c r="I21" s="46">
        <v>0</v>
      </c>
      <c r="J21" s="46">
        <v>0</v>
      </c>
      <c r="K21" s="46">
        <v>0</v>
      </c>
      <c r="L21" s="46">
        <v>0</v>
      </c>
      <c r="M21" s="46">
        <v>5</v>
      </c>
      <c r="N21" s="46">
        <v>0</v>
      </c>
      <c r="O21" s="46">
        <v>0</v>
      </c>
      <c r="P21" s="46">
        <v>0</v>
      </c>
      <c r="Q21" s="46">
        <v>0</v>
      </c>
      <c r="R21" s="46">
        <v>0</v>
      </c>
      <c r="S21" s="30"/>
      <c r="T21" s="31"/>
      <c r="U21" s="31"/>
      <c r="V21" s="31"/>
      <c r="W21" s="31"/>
      <c r="X21" s="31"/>
      <c r="Y21" s="31"/>
      <c r="Z21" s="31"/>
      <c r="AA21" s="31"/>
      <c r="AB21" s="31"/>
      <c r="AC21" s="31"/>
      <c r="AD21" s="31"/>
      <c r="AE21" s="31"/>
      <c r="AF21" s="31"/>
    </row>
    <row r="22" spans="1:32" ht="17.45" customHeight="1" x14ac:dyDescent="0.25">
      <c r="A22" s="36">
        <v>1</v>
      </c>
      <c r="B22" s="37">
        <v>4</v>
      </c>
      <c r="C22" s="34">
        <v>4</v>
      </c>
      <c r="D22" s="35">
        <v>2</v>
      </c>
      <c r="E22" s="51" t="s">
        <v>31</v>
      </c>
      <c r="F22" s="52">
        <f>SUM(G22:R22)</f>
        <v>1110</v>
      </c>
      <c r="G22" s="46">
        <v>17</v>
      </c>
      <c r="H22" s="46">
        <v>100</v>
      </c>
      <c r="I22" s="46">
        <v>100</v>
      </c>
      <c r="J22" s="46">
        <v>67</v>
      </c>
      <c r="K22" s="46">
        <v>100</v>
      </c>
      <c r="L22" s="46">
        <v>107</v>
      </c>
      <c r="M22" s="46">
        <v>104</v>
      </c>
      <c r="N22" s="46">
        <v>109</v>
      </c>
      <c r="O22" s="46">
        <v>76</v>
      </c>
      <c r="P22" s="46">
        <v>115</v>
      </c>
      <c r="Q22" s="46">
        <v>100</v>
      </c>
      <c r="R22" s="46">
        <v>115</v>
      </c>
      <c r="S22" s="30"/>
      <c r="T22" s="31"/>
      <c r="U22" s="31"/>
      <c r="V22" s="31"/>
      <c r="W22" s="31"/>
      <c r="X22" s="31"/>
      <c r="Y22" s="31"/>
      <c r="Z22" s="31"/>
      <c r="AA22" s="31"/>
      <c r="AB22" s="31"/>
      <c r="AC22" s="31"/>
      <c r="AD22" s="31"/>
      <c r="AE22" s="31"/>
      <c r="AF22" s="31"/>
    </row>
    <row r="23" spans="1:32" ht="27.75" customHeight="1"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5.75" customHeight="1"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ht="13.7" customHeight="1" x14ac:dyDescent="0.25">
      <c r="A25" s="54">
        <v>2</v>
      </c>
      <c r="B25" s="55"/>
      <c r="C25" s="56"/>
      <c r="D25" s="57"/>
      <c r="E25" s="148" t="s">
        <v>34</v>
      </c>
      <c r="F25" s="29">
        <f>F26+F37+F40+F43+F47</f>
        <v>265</v>
      </c>
      <c r="G25" s="29">
        <f>G26+G37+G40+G43+G47</f>
        <v>0</v>
      </c>
      <c r="H25" s="29">
        <f t="shared" ref="H25:R25" si="8">H26+H37+H40+H43+H47</f>
        <v>0</v>
      </c>
      <c r="I25" s="29">
        <f t="shared" si="8"/>
        <v>15</v>
      </c>
      <c r="J25" s="29">
        <f t="shared" si="8"/>
        <v>15</v>
      </c>
      <c r="K25" s="29">
        <f t="shared" si="8"/>
        <v>15</v>
      </c>
      <c r="L25" s="29">
        <f t="shared" si="8"/>
        <v>50</v>
      </c>
      <c r="M25" s="29">
        <f t="shared" si="8"/>
        <v>50</v>
      </c>
      <c r="N25" s="29">
        <f t="shared" si="8"/>
        <v>40</v>
      </c>
      <c r="O25" s="29">
        <f t="shared" si="8"/>
        <v>40</v>
      </c>
      <c r="P25" s="29">
        <f t="shared" si="8"/>
        <v>40</v>
      </c>
      <c r="Q25" s="29">
        <f t="shared" si="8"/>
        <v>0</v>
      </c>
      <c r="R25" s="29">
        <f t="shared" si="8"/>
        <v>0</v>
      </c>
      <c r="S25" s="30"/>
      <c r="T25" s="31"/>
      <c r="U25" s="31"/>
      <c r="V25" s="31"/>
      <c r="W25" s="31"/>
      <c r="X25" s="31"/>
      <c r="Y25" s="31"/>
      <c r="Z25" s="31"/>
      <c r="AA25" s="31"/>
      <c r="AB25" s="31"/>
      <c r="AC25" s="31"/>
      <c r="AD25" s="31"/>
      <c r="AE25" s="31"/>
      <c r="AF25" s="31"/>
    </row>
    <row r="26" spans="1:32" ht="18.75" customHeight="1" x14ac:dyDescent="0.25">
      <c r="A26" s="36">
        <v>2</v>
      </c>
      <c r="B26" s="37">
        <v>1</v>
      </c>
      <c r="C26" s="37"/>
      <c r="D26" s="37"/>
      <c r="E26" s="38" t="s">
        <v>35</v>
      </c>
      <c r="F26" s="39">
        <f>F27+F29+F31+F33</f>
        <v>0</v>
      </c>
      <c r="G26" s="39">
        <f>G27+G29+G31+G33</f>
        <v>0</v>
      </c>
      <c r="H26" s="39">
        <f t="shared" ref="H26:R26" si="9">H27+H29+H31+H33</f>
        <v>0</v>
      </c>
      <c r="I26" s="39">
        <f t="shared" si="9"/>
        <v>0</v>
      </c>
      <c r="J26" s="39">
        <f t="shared" si="9"/>
        <v>0</v>
      </c>
      <c r="K26" s="39">
        <f t="shared" si="9"/>
        <v>0</v>
      </c>
      <c r="L26" s="39">
        <f t="shared" si="9"/>
        <v>0</v>
      </c>
      <c r="M26" s="39">
        <f t="shared" si="9"/>
        <v>0</v>
      </c>
      <c r="N26" s="39">
        <f t="shared" si="9"/>
        <v>0</v>
      </c>
      <c r="O26" s="39">
        <f t="shared" si="9"/>
        <v>0</v>
      </c>
      <c r="P26" s="39">
        <f t="shared" si="9"/>
        <v>0</v>
      </c>
      <c r="Q26" s="39">
        <f t="shared" si="9"/>
        <v>0</v>
      </c>
      <c r="R26" s="39">
        <f t="shared" si="9"/>
        <v>0</v>
      </c>
      <c r="S26" s="30"/>
      <c r="T26" s="31"/>
      <c r="U26" s="31"/>
      <c r="V26" s="31"/>
      <c r="W26" s="31"/>
      <c r="X26" s="31"/>
      <c r="Y26" s="31"/>
      <c r="Z26" s="31"/>
      <c r="AA26" s="31"/>
      <c r="AB26" s="31"/>
      <c r="AC26" s="31"/>
      <c r="AD26" s="31"/>
      <c r="AE26" s="31"/>
      <c r="AF26" s="31"/>
    </row>
    <row r="27" spans="1:32" ht="27.75" customHeight="1" x14ac:dyDescent="0.25">
      <c r="A27" s="36">
        <v>2</v>
      </c>
      <c r="B27" s="37">
        <v>1</v>
      </c>
      <c r="C27" s="47">
        <v>1</v>
      </c>
      <c r="D27" s="47"/>
      <c r="E27" s="48" t="s">
        <v>36</v>
      </c>
      <c r="F27" s="42">
        <f>F28</f>
        <v>0</v>
      </c>
      <c r="G27" s="42">
        <f t="shared" ref="G27:R27" si="10">G28</f>
        <v>0</v>
      </c>
      <c r="H27" s="42">
        <f t="shared" si="10"/>
        <v>0</v>
      </c>
      <c r="I27" s="42">
        <f t="shared" si="10"/>
        <v>0</v>
      </c>
      <c r="J27" s="42">
        <f t="shared" si="10"/>
        <v>0</v>
      </c>
      <c r="K27" s="42">
        <f t="shared" si="10"/>
        <v>0</v>
      </c>
      <c r="L27" s="42">
        <f t="shared" si="10"/>
        <v>0</v>
      </c>
      <c r="M27" s="42">
        <f t="shared" si="10"/>
        <v>0</v>
      </c>
      <c r="N27" s="142">
        <f t="shared" si="10"/>
        <v>0</v>
      </c>
      <c r="O27" s="42">
        <f t="shared" si="10"/>
        <v>0</v>
      </c>
      <c r="P27" s="42">
        <f t="shared" si="10"/>
        <v>0</v>
      </c>
      <c r="Q27" s="42">
        <f t="shared" si="10"/>
        <v>0</v>
      </c>
      <c r="R27" s="42">
        <f t="shared" si="10"/>
        <v>0</v>
      </c>
      <c r="S27" s="30"/>
      <c r="T27" s="31"/>
      <c r="U27" s="31"/>
      <c r="V27" s="31"/>
      <c r="W27" s="31"/>
      <c r="X27" s="31"/>
      <c r="Y27" s="31"/>
      <c r="Z27" s="31"/>
      <c r="AA27" s="31"/>
      <c r="AB27" s="31"/>
      <c r="AC27" s="31"/>
      <c r="AD27" s="31"/>
      <c r="AE27" s="31"/>
      <c r="AF27" s="31"/>
    </row>
    <row r="28" spans="1:32" ht="27.75" customHeight="1" x14ac:dyDescent="0.25">
      <c r="A28" s="36">
        <v>2</v>
      </c>
      <c r="B28" s="37">
        <v>1</v>
      </c>
      <c r="C28" s="47">
        <v>1</v>
      </c>
      <c r="D28" s="35">
        <v>2</v>
      </c>
      <c r="E28" s="51" t="s">
        <v>37</v>
      </c>
      <c r="F28" s="52">
        <f>SUM(G28:R28)</f>
        <v>0</v>
      </c>
      <c r="G28" s="52"/>
      <c r="H28" s="52"/>
      <c r="I28" s="52"/>
      <c r="J28" s="52"/>
      <c r="K28" s="52"/>
      <c r="L28" s="52"/>
      <c r="M28" s="52"/>
      <c r="N28" s="143"/>
      <c r="O28" s="52"/>
      <c r="P28" s="52"/>
      <c r="Q28" s="52"/>
      <c r="R28" s="52"/>
      <c r="S28" s="30"/>
      <c r="T28" s="31"/>
      <c r="U28" s="31"/>
      <c r="V28" s="31"/>
      <c r="W28" s="31"/>
      <c r="X28" s="31"/>
      <c r="Y28" s="31"/>
      <c r="Z28" s="31"/>
      <c r="AA28" s="31"/>
      <c r="AB28" s="31"/>
      <c r="AC28" s="31"/>
      <c r="AD28" s="31"/>
      <c r="AE28" s="31"/>
      <c r="AF28" s="31"/>
    </row>
    <row r="29" spans="1:32" ht="29.25" customHeight="1" x14ac:dyDescent="0.25">
      <c r="A29" s="36">
        <v>2</v>
      </c>
      <c r="B29" s="37">
        <v>1</v>
      </c>
      <c r="C29" s="47">
        <v>4</v>
      </c>
      <c r="D29" s="47"/>
      <c r="E29" s="48" t="s">
        <v>38</v>
      </c>
      <c r="F29" s="42">
        <f>F30</f>
        <v>0</v>
      </c>
      <c r="G29" s="42">
        <f t="shared" ref="G29:R29" si="11">G30</f>
        <v>0</v>
      </c>
      <c r="H29" s="42">
        <f t="shared" si="11"/>
        <v>0</v>
      </c>
      <c r="I29" s="42">
        <f t="shared" si="11"/>
        <v>0</v>
      </c>
      <c r="J29" s="42">
        <f t="shared" si="11"/>
        <v>0</v>
      </c>
      <c r="K29" s="42">
        <f t="shared" si="11"/>
        <v>0</v>
      </c>
      <c r="L29" s="42">
        <f t="shared" si="11"/>
        <v>0</v>
      </c>
      <c r="M29" s="42">
        <f t="shared" si="11"/>
        <v>0</v>
      </c>
      <c r="N29" s="142">
        <f t="shared" si="11"/>
        <v>0</v>
      </c>
      <c r="O29" s="42">
        <f t="shared" si="11"/>
        <v>0</v>
      </c>
      <c r="P29" s="42">
        <f t="shared" si="11"/>
        <v>0</v>
      </c>
      <c r="Q29" s="42">
        <f t="shared" si="11"/>
        <v>0</v>
      </c>
      <c r="R29" s="42">
        <f t="shared" si="11"/>
        <v>0</v>
      </c>
      <c r="S29" s="30"/>
      <c r="T29" s="31"/>
      <c r="U29" s="31"/>
      <c r="V29" s="31"/>
      <c r="W29" s="31"/>
      <c r="X29" s="31"/>
      <c r="Y29" s="31"/>
      <c r="Z29" s="31"/>
      <c r="AA29" s="31"/>
      <c r="AB29" s="31"/>
      <c r="AC29" s="31"/>
      <c r="AD29" s="31"/>
      <c r="AE29" s="31"/>
      <c r="AF29" s="31"/>
    </row>
    <row r="30" spans="1:32" ht="31.7" customHeight="1" x14ac:dyDescent="0.25">
      <c r="A30" s="36">
        <v>2</v>
      </c>
      <c r="B30" s="37">
        <v>1</v>
      </c>
      <c r="C30" s="47">
        <v>4</v>
      </c>
      <c r="D30" s="35">
        <v>2</v>
      </c>
      <c r="E30" s="51" t="s">
        <v>39</v>
      </c>
      <c r="F30" s="52">
        <f>SUM(G30:R30)</f>
        <v>0</v>
      </c>
      <c r="G30" s="52"/>
      <c r="H30" s="52"/>
      <c r="I30" s="52"/>
      <c r="J30" s="52"/>
      <c r="K30" s="52"/>
      <c r="L30" s="52"/>
      <c r="M30" s="52"/>
      <c r="N30" s="143"/>
      <c r="O30" s="52"/>
      <c r="P30" s="52"/>
      <c r="Q30" s="52"/>
      <c r="R30" s="52"/>
      <c r="S30" s="30"/>
      <c r="T30" s="31"/>
      <c r="U30" s="31"/>
      <c r="V30" s="31"/>
      <c r="W30" s="31"/>
      <c r="X30" s="31"/>
      <c r="Y30" s="31"/>
      <c r="Z30" s="31"/>
      <c r="AA30" s="31"/>
      <c r="AB30" s="31"/>
      <c r="AC30" s="31"/>
      <c r="AD30" s="31"/>
      <c r="AE30" s="31"/>
      <c r="AF30" s="31"/>
    </row>
    <row r="31" spans="1:32" ht="25.5" customHeight="1" x14ac:dyDescent="0.25">
      <c r="A31" s="36">
        <v>2</v>
      </c>
      <c r="B31" s="37">
        <v>1</v>
      </c>
      <c r="C31" s="47">
        <v>5</v>
      </c>
      <c r="D31" s="47"/>
      <c r="E31" s="48" t="s">
        <v>40</v>
      </c>
      <c r="F31" s="42">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30"/>
      <c r="T31" s="31"/>
      <c r="U31" s="31"/>
      <c r="V31" s="31"/>
      <c r="W31" s="31"/>
      <c r="X31" s="31"/>
      <c r="Y31" s="31"/>
      <c r="Z31" s="31"/>
      <c r="AA31" s="31"/>
      <c r="AB31" s="31"/>
      <c r="AC31" s="31"/>
      <c r="AD31" s="31"/>
      <c r="AE31" s="31"/>
      <c r="AF31" s="31"/>
    </row>
    <row r="32" spans="1:32" ht="37.5" customHeight="1" x14ac:dyDescent="0.25">
      <c r="A32" s="36">
        <v>2</v>
      </c>
      <c r="B32" s="37">
        <v>1</v>
      </c>
      <c r="C32" s="47">
        <v>5</v>
      </c>
      <c r="D32" s="35">
        <v>10</v>
      </c>
      <c r="E32" s="51" t="s">
        <v>41</v>
      </c>
      <c r="F32" s="52">
        <f>SUM(G32:R32)</f>
        <v>0</v>
      </c>
      <c r="G32" s="175"/>
      <c r="H32" s="175"/>
      <c r="I32" s="175"/>
      <c r="J32" s="175"/>
      <c r="K32" s="175"/>
      <c r="L32" s="175"/>
      <c r="M32" s="175"/>
      <c r="N32" s="175"/>
      <c r="O32" s="175"/>
      <c r="P32" s="175"/>
      <c r="Q32" s="175"/>
      <c r="R32" s="175"/>
      <c r="S32" s="30"/>
      <c r="T32" s="31"/>
      <c r="U32" s="31"/>
      <c r="V32" s="31"/>
      <c r="W32" s="31"/>
      <c r="X32" s="31"/>
      <c r="Y32" s="31"/>
      <c r="Z32" s="31"/>
      <c r="AA32" s="31"/>
      <c r="AB32" s="31"/>
      <c r="AC32" s="31"/>
      <c r="AD32" s="31"/>
      <c r="AE32" s="31"/>
      <c r="AF32" s="31"/>
    </row>
    <row r="33" spans="1:32" ht="27" customHeight="1" x14ac:dyDescent="0.25">
      <c r="A33" s="36">
        <v>2</v>
      </c>
      <c r="B33" s="37">
        <v>1</v>
      </c>
      <c r="C33" s="47">
        <v>7</v>
      </c>
      <c r="D33" s="47"/>
      <c r="E33" s="48" t="s">
        <v>42</v>
      </c>
      <c r="F33" s="42">
        <f t="shared" ref="F33:R33" si="13">SUM(F34:F36)</f>
        <v>0</v>
      </c>
      <c r="G33" s="42">
        <f t="shared" si="13"/>
        <v>0</v>
      </c>
      <c r="H33" s="42">
        <f t="shared" si="13"/>
        <v>0</v>
      </c>
      <c r="I33" s="42">
        <f t="shared" si="13"/>
        <v>0</v>
      </c>
      <c r="J33" s="42">
        <f t="shared" si="13"/>
        <v>0</v>
      </c>
      <c r="K33" s="42">
        <f t="shared" si="13"/>
        <v>0</v>
      </c>
      <c r="L33" s="42">
        <f t="shared" si="13"/>
        <v>0</v>
      </c>
      <c r="M33" s="42">
        <f t="shared" si="13"/>
        <v>0</v>
      </c>
      <c r="N33" s="142">
        <f t="shared" si="13"/>
        <v>0</v>
      </c>
      <c r="O33" s="42">
        <f t="shared" si="13"/>
        <v>0</v>
      </c>
      <c r="P33" s="42">
        <f t="shared" si="13"/>
        <v>0</v>
      </c>
      <c r="Q33" s="42">
        <f t="shared" si="13"/>
        <v>0</v>
      </c>
      <c r="R33" s="42">
        <f t="shared" si="13"/>
        <v>0</v>
      </c>
      <c r="S33" s="30"/>
      <c r="T33" s="31"/>
      <c r="U33" s="31"/>
      <c r="V33" s="31"/>
      <c r="W33" s="31"/>
      <c r="X33" s="31"/>
      <c r="Y33" s="31"/>
      <c r="Z33" s="31"/>
      <c r="AA33" s="31"/>
      <c r="AB33" s="31"/>
      <c r="AC33" s="31"/>
      <c r="AD33" s="31"/>
      <c r="AE33" s="31"/>
      <c r="AF33" s="31"/>
    </row>
    <row r="34" spans="1:32" ht="38.25" customHeight="1" x14ac:dyDescent="0.25">
      <c r="A34" s="36">
        <v>2</v>
      </c>
      <c r="B34" s="37">
        <v>1</v>
      </c>
      <c r="C34" s="47">
        <v>7</v>
      </c>
      <c r="D34" s="35">
        <v>6</v>
      </c>
      <c r="E34" s="51" t="s">
        <v>43</v>
      </c>
      <c r="F34" s="52">
        <f>SUM(G34:R34)</f>
        <v>0</v>
      </c>
      <c r="G34" s="52"/>
      <c r="H34" s="52"/>
      <c r="I34" s="52"/>
      <c r="J34" s="52"/>
      <c r="K34" s="52"/>
      <c r="L34" s="52"/>
      <c r="M34" s="52"/>
      <c r="N34" s="143"/>
      <c r="O34" s="52"/>
      <c r="P34" s="52"/>
      <c r="Q34" s="52"/>
      <c r="R34" s="52"/>
      <c r="S34" s="30"/>
      <c r="T34" s="31"/>
      <c r="U34" s="31"/>
      <c r="V34" s="31"/>
      <c r="W34" s="31"/>
      <c r="X34" s="31"/>
      <c r="Y34" s="31"/>
      <c r="Z34" s="31"/>
      <c r="AA34" s="31"/>
      <c r="AB34" s="31"/>
      <c r="AC34" s="31"/>
      <c r="AD34" s="31"/>
      <c r="AE34" s="31"/>
      <c r="AF34" s="31"/>
    </row>
    <row r="35" spans="1:32" ht="27.75" customHeight="1" x14ac:dyDescent="0.25">
      <c r="A35" s="36">
        <v>2</v>
      </c>
      <c r="B35" s="37">
        <v>1</v>
      </c>
      <c r="C35" s="47">
        <v>7</v>
      </c>
      <c r="D35" s="35">
        <v>13</v>
      </c>
      <c r="E35" s="51" t="s">
        <v>44</v>
      </c>
      <c r="F35" s="52">
        <f>SUM(G35:R35)</f>
        <v>0</v>
      </c>
      <c r="G35" s="52"/>
      <c r="H35" s="52"/>
      <c r="I35" s="52"/>
      <c r="J35" s="52"/>
      <c r="K35" s="52"/>
      <c r="L35" s="52"/>
      <c r="M35" s="52"/>
      <c r="N35" s="143"/>
      <c r="O35" s="52"/>
      <c r="P35" s="52"/>
      <c r="Q35" s="52"/>
      <c r="R35" s="52"/>
      <c r="S35" s="30"/>
      <c r="T35" s="31"/>
      <c r="U35" s="31"/>
      <c r="V35" s="31"/>
      <c r="W35" s="31"/>
      <c r="X35" s="31"/>
      <c r="Y35" s="31"/>
      <c r="Z35" s="31"/>
      <c r="AA35" s="31"/>
      <c r="AB35" s="31"/>
      <c r="AC35" s="31"/>
      <c r="AD35" s="31"/>
      <c r="AE35" s="31"/>
      <c r="AF35" s="31"/>
    </row>
    <row r="36" spans="1:32" ht="52.5" customHeight="1" x14ac:dyDescent="0.25">
      <c r="A36" s="36">
        <v>2</v>
      </c>
      <c r="B36" s="37">
        <v>1</v>
      </c>
      <c r="C36" s="47">
        <v>7</v>
      </c>
      <c r="D36" s="35">
        <v>18</v>
      </c>
      <c r="E36" s="51" t="s">
        <v>45</v>
      </c>
      <c r="F36" s="52">
        <f>SUM(G36:R36)</f>
        <v>0</v>
      </c>
      <c r="G36" s="52"/>
      <c r="H36" s="52"/>
      <c r="I36" s="52"/>
      <c r="J36" s="52"/>
      <c r="K36" s="52"/>
      <c r="L36" s="52"/>
      <c r="M36" s="52"/>
      <c r="N36" s="143"/>
      <c r="O36" s="52"/>
      <c r="P36" s="52"/>
      <c r="Q36" s="52"/>
      <c r="R36" s="52"/>
      <c r="S36" s="30"/>
      <c r="T36" s="31"/>
      <c r="U36" s="31"/>
      <c r="V36" s="31"/>
      <c r="W36" s="31"/>
      <c r="X36" s="31"/>
      <c r="Y36" s="31"/>
      <c r="Z36" s="31"/>
      <c r="AA36" s="31"/>
      <c r="AB36" s="31"/>
      <c r="AC36" s="31"/>
      <c r="AD36" s="31"/>
      <c r="AE36" s="31"/>
      <c r="AF36" s="31"/>
    </row>
    <row r="37" spans="1:32" ht="45.75" customHeight="1" x14ac:dyDescent="0.25">
      <c r="A37" s="36">
        <v>2</v>
      </c>
      <c r="B37" s="37">
        <v>2</v>
      </c>
      <c r="C37" s="37"/>
      <c r="D37" s="37"/>
      <c r="E37" s="38" t="s">
        <v>46</v>
      </c>
      <c r="F37" s="39">
        <f>F38</f>
        <v>0</v>
      </c>
      <c r="G37" s="39">
        <f t="shared" ref="G37:R38" si="14">G38</f>
        <v>0</v>
      </c>
      <c r="H37" s="39">
        <f t="shared" si="14"/>
        <v>0</v>
      </c>
      <c r="I37" s="39">
        <f t="shared" si="14"/>
        <v>0</v>
      </c>
      <c r="J37" s="39">
        <f t="shared" si="14"/>
        <v>0</v>
      </c>
      <c r="K37" s="39">
        <f t="shared" si="14"/>
        <v>0</v>
      </c>
      <c r="L37" s="39">
        <f t="shared" si="14"/>
        <v>0</v>
      </c>
      <c r="M37" s="39">
        <f t="shared" si="14"/>
        <v>0</v>
      </c>
      <c r="N37" s="139">
        <f t="shared" si="14"/>
        <v>0</v>
      </c>
      <c r="O37" s="39">
        <f t="shared" si="14"/>
        <v>0</v>
      </c>
      <c r="P37" s="39">
        <f t="shared" si="14"/>
        <v>0</v>
      </c>
      <c r="Q37" s="39">
        <f t="shared" si="14"/>
        <v>0</v>
      </c>
      <c r="R37" s="39">
        <f t="shared" si="14"/>
        <v>0</v>
      </c>
      <c r="S37" s="30"/>
      <c r="T37" s="31"/>
      <c r="U37" s="31"/>
      <c r="V37" s="31"/>
      <c r="W37" s="31"/>
      <c r="X37" s="31"/>
      <c r="Y37" s="31"/>
      <c r="Z37" s="31"/>
      <c r="AA37" s="31"/>
      <c r="AB37" s="31"/>
      <c r="AC37" s="31"/>
      <c r="AD37" s="31"/>
      <c r="AE37" s="31"/>
      <c r="AF37" s="31"/>
    </row>
    <row r="38" spans="1:32" ht="42.75" customHeight="1" x14ac:dyDescent="0.25">
      <c r="A38" s="36">
        <v>2</v>
      </c>
      <c r="B38" s="37">
        <v>2</v>
      </c>
      <c r="C38" s="47">
        <v>1</v>
      </c>
      <c r="D38" s="47"/>
      <c r="E38" s="48" t="s">
        <v>46</v>
      </c>
      <c r="F38" s="42">
        <f>F39</f>
        <v>0</v>
      </c>
      <c r="G38" s="42">
        <f t="shared" si="14"/>
        <v>0</v>
      </c>
      <c r="H38" s="42">
        <f t="shared" si="14"/>
        <v>0</v>
      </c>
      <c r="I38" s="42">
        <f t="shared" si="14"/>
        <v>0</v>
      </c>
      <c r="J38" s="42">
        <f t="shared" si="14"/>
        <v>0</v>
      </c>
      <c r="K38" s="42">
        <f t="shared" si="14"/>
        <v>0</v>
      </c>
      <c r="L38" s="42">
        <f t="shared" si="14"/>
        <v>0</v>
      </c>
      <c r="M38" s="42">
        <f t="shared" si="14"/>
        <v>0</v>
      </c>
      <c r="N38" s="142">
        <f t="shared" si="14"/>
        <v>0</v>
      </c>
      <c r="O38" s="42">
        <f t="shared" si="14"/>
        <v>0</v>
      </c>
      <c r="P38" s="42">
        <f t="shared" si="14"/>
        <v>0</v>
      </c>
      <c r="Q38" s="42">
        <f t="shared" si="14"/>
        <v>0</v>
      </c>
      <c r="R38" s="42">
        <f t="shared" si="14"/>
        <v>0</v>
      </c>
      <c r="S38" s="30"/>
      <c r="T38" s="31"/>
      <c r="U38" s="31"/>
      <c r="V38" s="31"/>
      <c r="W38" s="31"/>
      <c r="X38" s="31"/>
      <c r="Y38" s="31"/>
      <c r="Z38" s="31"/>
      <c r="AA38" s="31"/>
      <c r="AB38" s="31"/>
      <c r="AC38" s="31"/>
      <c r="AD38" s="31"/>
      <c r="AE38" s="31"/>
      <c r="AF38" s="31"/>
    </row>
    <row r="39" spans="1:32" ht="42.75" customHeight="1" x14ac:dyDescent="0.25">
      <c r="A39" s="36">
        <v>2</v>
      </c>
      <c r="B39" s="37">
        <v>2</v>
      </c>
      <c r="C39" s="47">
        <v>1</v>
      </c>
      <c r="D39" s="35">
        <v>2</v>
      </c>
      <c r="E39" s="51" t="s">
        <v>47</v>
      </c>
      <c r="F39" s="52">
        <f>G39+H39+I39+J39+K39+L39+M39+N39+O39+P39+Q39+R39</f>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52.5" customHeight="1" x14ac:dyDescent="0.25">
      <c r="A40" s="36">
        <v>2</v>
      </c>
      <c r="B40" s="37">
        <v>3</v>
      </c>
      <c r="C40" s="37"/>
      <c r="D40" s="37"/>
      <c r="E40" s="38" t="s">
        <v>48</v>
      </c>
      <c r="F40" s="39">
        <f>F41</f>
        <v>0</v>
      </c>
      <c r="G40" s="39">
        <f t="shared" ref="G40:R41" si="15">G41</f>
        <v>0</v>
      </c>
      <c r="H40" s="39">
        <f t="shared" si="15"/>
        <v>0</v>
      </c>
      <c r="I40" s="39">
        <f t="shared" si="15"/>
        <v>0</v>
      </c>
      <c r="J40" s="39">
        <f t="shared" si="15"/>
        <v>0</v>
      </c>
      <c r="K40" s="39">
        <f t="shared" si="15"/>
        <v>0</v>
      </c>
      <c r="L40" s="39">
        <f t="shared" si="15"/>
        <v>0</v>
      </c>
      <c r="M40" s="39">
        <f t="shared" si="15"/>
        <v>0</v>
      </c>
      <c r="N40" s="139">
        <f t="shared" si="15"/>
        <v>0</v>
      </c>
      <c r="O40" s="39">
        <f t="shared" si="15"/>
        <v>0</v>
      </c>
      <c r="P40" s="39">
        <f t="shared" si="15"/>
        <v>0</v>
      </c>
      <c r="Q40" s="39">
        <f t="shared" si="15"/>
        <v>0</v>
      </c>
      <c r="R40" s="39">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2">
        <f t="shared" si="15"/>
        <v>0</v>
      </c>
      <c r="H41" s="42">
        <f t="shared" si="15"/>
        <v>0</v>
      </c>
      <c r="I41" s="42">
        <f t="shared" si="15"/>
        <v>0</v>
      </c>
      <c r="J41" s="42">
        <f t="shared" si="15"/>
        <v>0</v>
      </c>
      <c r="K41" s="42">
        <f t="shared" si="15"/>
        <v>0</v>
      </c>
      <c r="L41" s="42">
        <f t="shared" si="15"/>
        <v>0</v>
      </c>
      <c r="M41" s="42">
        <f t="shared" si="15"/>
        <v>0</v>
      </c>
      <c r="N41" s="142">
        <f t="shared" si="15"/>
        <v>0</v>
      </c>
      <c r="O41" s="42">
        <f t="shared" si="15"/>
        <v>0</v>
      </c>
      <c r="P41" s="42">
        <f t="shared" si="15"/>
        <v>0</v>
      </c>
      <c r="Q41" s="42">
        <f t="shared" si="15"/>
        <v>0</v>
      </c>
      <c r="R41" s="42">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2"/>
      <c r="H42" s="52"/>
      <c r="I42" s="52"/>
      <c r="J42" s="52"/>
      <c r="K42" s="52"/>
      <c r="L42" s="52"/>
      <c r="M42" s="52"/>
      <c r="N42" s="143"/>
      <c r="O42" s="52"/>
      <c r="P42" s="52"/>
      <c r="Q42" s="52"/>
      <c r="R42" s="52"/>
      <c r="S42" s="30"/>
      <c r="T42" s="31"/>
      <c r="U42" s="31"/>
      <c r="V42" s="31"/>
      <c r="W42" s="31"/>
      <c r="X42" s="31"/>
      <c r="Y42" s="31"/>
      <c r="Z42" s="31"/>
      <c r="AA42" s="31"/>
      <c r="AB42" s="31"/>
      <c r="AC42" s="31"/>
      <c r="AD42" s="31"/>
      <c r="AE42" s="31"/>
      <c r="AF42" s="31"/>
    </row>
    <row r="43" spans="1:32" ht="91.5" customHeight="1" x14ac:dyDescent="0.25">
      <c r="A43" s="36">
        <v>2</v>
      </c>
      <c r="B43" s="37">
        <v>4</v>
      </c>
      <c r="C43" s="37"/>
      <c r="D43" s="37"/>
      <c r="E43" s="38" t="s">
        <v>51</v>
      </c>
      <c r="F43" s="39">
        <f>F44</f>
        <v>265</v>
      </c>
      <c r="G43" s="39">
        <f>G44</f>
        <v>0</v>
      </c>
      <c r="H43" s="39">
        <f>H44</f>
        <v>0</v>
      </c>
      <c r="I43" s="39">
        <v>15</v>
      </c>
      <c r="J43" s="39">
        <v>15</v>
      </c>
      <c r="K43" s="39">
        <v>15</v>
      </c>
      <c r="L43" s="39">
        <v>50</v>
      </c>
      <c r="M43" s="39">
        <v>50</v>
      </c>
      <c r="N43" s="139">
        <v>40</v>
      </c>
      <c r="O43" s="39">
        <v>40</v>
      </c>
      <c r="P43" s="39">
        <v>40</v>
      </c>
      <c r="Q43" s="39">
        <f>Q44</f>
        <v>0</v>
      </c>
      <c r="R43" s="39">
        <f>R44</f>
        <v>0</v>
      </c>
      <c r="S43" s="30"/>
      <c r="T43" s="31"/>
      <c r="U43" s="31"/>
      <c r="V43" s="31"/>
      <c r="W43" s="31"/>
      <c r="X43" s="31"/>
      <c r="Y43" s="31"/>
      <c r="Z43" s="31"/>
      <c r="AA43" s="31"/>
      <c r="AB43" s="31"/>
      <c r="AC43" s="31"/>
      <c r="AD43" s="31"/>
      <c r="AE43" s="31"/>
      <c r="AF43" s="31"/>
    </row>
    <row r="44" spans="1:32" ht="99.75" customHeight="1" x14ac:dyDescent="0.25">
      <c r="A44" s="36">
        <v>2</v>
      </c>
      <c r="B44" s="37">
        <v>4</v>
      </c>
      <c r="C44" s="47">
        <v>1</v>
      </c>
      <c r="D44" s="47"/>
      <c r="E44" s="48" t="s">
        <v>52</v>
      </c>
      <c r="F44" s="42">
        <f>SUM(F46+F45)</f>
        <v>265</v>
      </c>
      <c r="G44" s="42">
        <f>SUM(G45:G46)</f>
        <v>0</v>
      </c>
      <c r="H44" s="42">
        <f t="shared" ref="H44:R44" si="16">SUM(H45:H46)</f>
        <v>0</v>
      </c>
      <c r="I44" s="42">
        <f t="shared" si="16"/>
        <v>15</v>
      </c>
      <c r="J44" s="42">
        <f t="shared" si="16"/>
        <v>15</v>
      </c>
      <c r="K44" s="42">
        <f t="shared" si="16"/>
        <v>15</v>
      </c>
      <c r="L44" s="42">
        <f t="shared" si="16"/>
        <v>50</v>
      </c>
      <c r="M44" s="42">
        <f t="shared" si="16"/>
        <v>50</v>
      </c>
      <c r="N44" s="42">
        <f t="shared" si="16"/>
        <v>40</v>
      </c>
      <c r="O44" s="42">
        <f t="shared" si="16"/>
        <v>40</v>
      </c>
      <c r="P44" s="42">
        <f t="shared" si="16"/>
        <v>40</v>
      </c>
      <c r="Q44" s="42">
        <f t="shared" si="16"/>
        <v>0</v>
      </c>
      <c r="R44" s="42">
        <f t="shared" si="16"/>
        <v>0</v>
      </c>
      <c r="S44" s="30"/>
      <c r="T44" s="31"/>
      <c r="U44" s="31"/>
      <c r="V44" s="31"/>
      <c r="W44" s="31"/>
      <c r="X44" s="31"/>
      <c r="Y44" s="31"/>
      <c r="Z44" s="31"/>
      <c r="AA44" s="31"/>
      <c r="AB44" s="31"/>
      <c r="AC44" s="31"/>
      <c r="AD44" s="31"/>
      <c r="AE44" s="31"/>
      <c r="AF44" s="31"/>
    </row>
    <row r="45" spans="1:32" ht="45" customHeight="1" x14ac:dyDescent="0.25">
      <c r="A45" s="36">
        <v>2</v>
      </c>
      <c r="B45" s="37">
        <v>4</v>
      </c>
      <c r="C45" s="47">
        <v>1</v>
      </c>
      <c r="D45" s="35">
        <v>14</v>
      </c>
      <c r="E45" s="51" t="s">
        <v>53</v>
      </c>
      <c r="F45" s="52">
        <f>SUM(G45:R45)</f>
        <v>0</v>
      </c>
      <c r="G45" s="52"/>
      <c r="H45" s="52"/>
      <c r="I45" s="52"/>
      <c r="J45" s="52"/>
      <c r="K45" s="52"/>
      <c r="L45" s="52"/>
      <c r="M45" s="52"/>
      <c r="N45" s="143"/>
      <c r="O45" s="52"/>
      <c r="P45" s="52"/>
      <c r="Q45" s="52"/>
      <c r="R45" s="52"/>
      <c r="S45" s="30"/>
      <c r="T45" s="31"/>
      <c r="U45" s="31"/>
      <c r="V45" s="31"/>
      <c r="W45" s="31"/>
      <c r="X45" s="31"/>
      <c r="Y45" s="31"/>
      <c r="Z45" s="31"/>
      <c r="AA45" s="31"/>
      <c r="AB45" s="31"/>
      <c r="AC45" s="31"/>
      <c r="AD45" s="31"/>
      <c r="AE45" s="31"/>
      <c r="AF45" s="31"/>
    </row>
    <row r="46" spans="1:32" ht="42" customHeight="1" x14ac:dyDescent="0.25">
      <c r="A46" s="36">
        <v>2</v>
      </c>
      <c r="B46" s="37">
        <v>4</v>
      </c>
      <c r="C46" s="47">
        <v>1</v>
      </c>
      <c r="D46" s="35">
        <v>70</v>
      </c>
      <c r="E46" s="51" t="s">
        <v>54</v>
      </c>
      <c r="F46" s="52">
        <f>SUM(G46:R46)</f>
        <v>265</v>
      </c>
      <c r="G46" s="46">
        <v>0</v>
      </c>
      <c r="H46" s="46">
        <v>0</v>
      </c>
      <c r="I46" s="46">
        <v>15</v>
      </c>
      <c r="J46" s="46">
        <v>15</v>
      </c>
      <c r="K46" s="46">
        <v>15</v>
      </c>
      <c r="L46" s="46">
        <v>50</v>
      </c>
      <c r="M46" s="46">
        <v>50</v>
      </c>
      <c r="N46" s="46">
        <v>40</v>
      </c>
      <c r="O46" s="46">
        <v>40</v>
      </c>
      <c r="P46" s="46">
        <v>40</v>
      </c>
      <c r="Q46" s="46">
        <v>0</v>
      </c>
      <c r="R46" s="46">
        <v>0</v>
      </c>
      <c r="S46" s="30"/>
      <c r="T46" s="31"/>
      <c r="U46" s="31"/>
      <c r="V46" s="31"/>
      <c r="W46" s="31"/>
      <c r="X46" s="31"/>
      <c r="Y46" s="31"/>
      <c r="Z46" s="31"/>
      <c r="AA46" s="31"/>
      <c r="AB46" s="31"/>
      <c r="AC46" s="31"/>
      <c r="AD46" s="31"/>
      <c r="AE46" s="31"/>
      <c r="AF46" s="31"/>
    </row>
    <row r="47" spans="1:32" ht="12.2" customHeight="1" x14ac:dyDescent="0.25">
      <c r="A47" s="36">
        <v>2</v>
      </c>
      <c r="B47" s="37">
        <v>6</v>
      </c>
      <c r="C47" s="37"/>
      <c r="D47" s="37"/>
      <c r="E47" s="38" t="s">
        <v>55</v>
      </c>
      <c r="F47" s="39">
        <f>F48</f>
        <v>0</v>
      </c>
      <c r="G47" s="39">
        <f t="shared" ref="G47:R47" si="17">G48</f>
        <v>0</v>
      </c>
      <c r="H47" s="39">
        <f t="shared" si="17"/>
        <v>0</v>
      </c>
      <c r="I47" s="39">
        <f t="shared" si="17"/>
        <v>0</v>
      </c>
      <c r="J47" s="39">
        <f t="shared" si="17"/>
        <v>0</v>
      </c>
      <c r="K47" s="39">
        <f t="shared" si="17"/>
        <v>0</v>
      </c>
      <c r="L47" s="39">
        <f t="shared" si="17"/>
        <v>0</v>
      </c>
      <c r="M47" s="39">
        <f t="shared" si="17"/>
        <v>0</v>
      </c>
      <c r="N47" s="139">
        <f t="shared" si="17"/>
        <v>0</v>
      </c>
      <c r="O47" s="39">
        <f t="shared" si="17"/>
        <v>0</v>
      </c>
      <c r="P47" s="39">
        <f>P48</f>
        <v>0</v>
      </c>
      <c r="Q47" s="39">
        <f t="shared" si="17"/>
        <v>0</v>
      </c>
      <c r="R47" s="39">
        <f t="shared" si="17"/>
        <v>0</v>
      </c>
      <c r="S47" s="30"/>
      <c r="T47" s="31"/>
      <c r="U47" s="31"/>
      <c r="V47" s="31"/>
      <c r="W47" s="31"/>
      <c r="X47" s="31"/>
      <c r="Y47" s="31"/>
      <c r="Z47" s="31"/>
      <c r="AA47" s="31"/>
      <c r="AB47" s="31"/>
      <c r="AC47" s="31"/>
      <c r="AD47" s="31"/>
      <c r="AE47" s="31"/>
      <c r="AF47" s="31"/>
    </row>
    <row r="48" spans="1:32" ht="12.2" customHeight="1" x14ac:dyDescent="0.25">
      <c r="A48" s="36">
        <v>2</v>
      </c>
      <c r="B48" s="37">
        <v>6</v>
      </c>
      <c r="C48" s="47">
        <v>1</v>
      </c>
      <c r="D48" s="47"/>
      <c r="E48" s="48" t="s">
        <v>55</v>
      </c>
      <c r="F48" s="42">
        <f>SUM(F50:F53)</f>
        <v>0</v>
      </c>
      <c r="G48" s="42">
        <f t="shared" ref="G48:L48" si="18">SUM(G51:G53)</f>
        <v>0</v>
      </c>
      <c r="H48" s="42">
        <f t="shared" si="18"/>
        <v>0</v>
      </c>
      <c r="I48" s="42">
        <f t="shared" si="18"/>
        <v>0</v>
      </c>
      <c r="J48" s="42">
        <f t="shared" si="18"/>
        <v>0</v>
      </c>
      <c r="K48" s="42">
        <f t="shared" si="18"/>
        <v>0</v>
      </c>
      <c r="L48" s="42">
        <f t="shared" si="18"/>
        <v>0</v>
      </c>
      <c r="M48" s="42">
        <f t="shared" ref="M48:R48" si="19">SUM(M50:M53)</f>
        <v>0</v>
      </c>
      <c r="N48" s="42">
        <f t="shared" si="19"/>
        <v>0</v>
      </c>
      <c r="O48" s="42">
        <f t="shared" si="19"/>
        <v>0</v>
      </c>
      <c r="P48" s="42">
        <f t="shared" si="19"/>
        <v>0</v>
      </c>
      <c r="Q48" s="42">
        <f t="shared" si="19"/>
        <v>0</v>
      </c>
      <c r="R48" s="42">
        <f t="shared" si="19"/>
        <v>0</v>
      </c>
      <c r="S48" s="30"/>
      <c r="T48" s="31"/>
      <c r="U48" s="31"/>
      <c r="V48" s="31"/>
      <c r="W48" s="31"/>
      <c r="X48" s="31"/>
      <c r="Y48" s="31"/>
      <c r="Z48" s="31"/>
      <c r="AA48" s="31"/>
      <c r="AB48" s="31"/>
      <c r="AC48" s="31"/>
      <c r="AD48" s="31"/>
      <c r="AE48" s="31"/>
      <c r="AF48" s="31"/>
    </row>
    <row r="49" spans="1:32" ht="38.25" customHeight="1" x14ac:dyDescent="0.25">
      <c r="A49" s="36">
        <v>2</v>
      </c>
      <c r="B49" s="37">
        <v>6</v>
      </c>
      <c r="C49" s="47">
        <v>1</v>
      </c>
      <c r="D49" s="35">
        <v>5</v>
      </c>
      <c r="E49" s="51" t="s">
        <v>56</v>
      </c>
      <c r="F49" s="52">
        <f>SUM(G49:R49)</f>
        <v>0</v>
      </c>
      <c r="G49" s="52"/>
      <c r="H49" s="52"/>
      <c r="I49" s="52"/>
      <c r="J49" s="52"/>
      <c r="K49" s="52"/>
      <c r="L49" s="52"/>
      <c r="M49" s="52"/>
      <c r="N49" s="143"/>
      <c r="O49" s="52"/>
      <c r="P49" s="52"/>
      <c r="Q49" s="52"/>
      <c r="R49" s="52"/>
      <c r="S49" s="30"/>
      <c r="T49" s="31"/>
      <c r="U49" s="31"/>
      <c r="V49" s="31"/>
      <c r="W49" s="31"/>
      <c r="X49" s="31"/>
      <c r="Y49" s="31"/>
      <c r="Z49" s="31"/>
      <c r="AA49" s="31"/>
      <c r="AB49" s="31"/>
      <c r="AC49" s="31"/>
      <c r="AD49" s="31"/>
      <c r="AE49" s="31"/>
      <c r="AF49" s="31"/>
    </row>
    <row r="50" spans="1:32" ht="28.5" customHeight="1" x14ac:dyDescent="0.25">
      <c r="A50" s="36">
        <v>2</v>
      </c>
      <c r="B50" s="37">
        <v>6</v>
      </c>
      <c r="C50" s="47">
        <v>1</v>
      </c>
      <c r="D50" s="35">
        <v>7</v>
      </c>
      <c r="E50" s="51" t="s">
        <v>57</v>
      </c>
      <c r="F50" s="52">
        <f>SUM(G50:R50)</f>
        <v>0</v>
      </c>
      <c r="G50" s="52"/>
      <c r="H50" s="52"/>
      <c r="I50" s="52"/>
      <c r="J50" s="52"/>
      <c r="K50" s="52"/>
      <c r="L50" s="52"/>
      <c r="M50" s="52"/>
      <c r="N50" s="143"/>
      <c r="O50" s="52"/>
      <c r="P50" s="52"/>
      <c r="Q50" s="52"/>
      <c r="R50" s="52"/>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2"/>
      <c r="H51" s="52"/>
      <c r="I51" s="52"/>
      <c r="J51" s="52"/>
      <c r="K51" s="52"/>
      <c r="L51" s="52"/>
      <c r="M51" s="52"/>
      <c r="N51" s="143"/>
      <c r="O51" s="52"/>
      <c r="P51" s="52"/>
      <c r="Q51" s="52"/>
      <c r="R51" s="52"/>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2"/>
      <c r="H52" s="52"/>
      <c r="I52" s="52"/>
      <c r="J52" s="52"/>
      <c r="K52" s="52"/>
      <c r="L52" s="52"/>
      <c r="M52" s="52"/>
      <c r="N52" s="143"/>
      <c r="O52" s="52"/>
      <c r="P52" s="52"/>
      <c r="Q52" s="52"/>
      <c r="R52" s="52"/>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2"/>
      <c r="H53" s="52"/>
      <c r="I53" s="52"/>
      <c r="J53" s="52"/>
      <c r="K53" s="52"/>
      <c r="L53" s="52"/>
      <c r="M53" s="52"/>
      <c r="N53" s="143"/>
      <c r="O53" s="52"/>
      <c r="P53" s="52"/>
      <c r="Q53" s="52"/>
      <c r="R53" s="52"/>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29">
        <f t="shared" ref="G54:R55" si="20">G55</f>
        <v>0</v>
      </c>
      <c r="H54" s="29">
        <f t="shared" si="20"/>
        <v>0</v>
      </c>
      <c r="I54" s="29">
        <f t="shared" si="20"/>
        <v>0</v>
      </c>
      <c r="J54" s="29">
        <f t="shared" si="20"/>
        <v>0</v>
      </c>
      <c r="K54" s="29">
        <f t="shared" si="20"/>
        <v>0</v>
      </c>
      <c r="L54" s="29">
        <f t="shared" si="20"/>
        <v>0</v>
      </c>
      <c r="M54" s="29">
        <f t="shared" si="20"/>
        <v>0</v>
      </c>
      <c r="N54" s="29">
        <f t="shared" si="20"/>
        <v>0</v>
      </c>
      <c r="O54" s="29">
        <f t="shared" si="20"/>
        <v>0</v>
      </c>
      <c r="P54" s="29">
        <f t="shared" si="20"/>
        <v>0</v>
      </c>
      <c r="Q54" s="29">
        <f t="shared" si="20"/>
        <v>0</v>
      </c>
      <c r="R54" s="29">
        <f t="shared" si="20"/>
        <v>0</v>
      </c>
      <c r="S54" s="30"/>
      <c r="T54" s="31"/>
      <c r="U54" s="31"/>
      <c r="V54" s="31"/>
      <c r="W54" s="31"/>
      <c r="X54" s="31"/>
      <c r="Y54" s="31"/>
      <c r="Z54" s="31"/>
      <c r="AA54" s="31"/>
      <c r="AB54" s="31"/>
      <c r="AC54" s="31"/>
      <c r="AD54" s="31"/>
      <c r="AE54" s="31"/>
      <c r="AF54" s="31"/>
    </row>
    <row r="55" spans="1:32" ht="39.200000000000003" customHeight="1" x14ac:dyDescent="0.25">
      <c r="A55" s="36">
        <v>3</v>
      </c>
      <c r="B55" s="37">
        <v>1</v>
      </c>
      <c r="C55" s="37"/>
      <c r="D55" s="37"/>
      <c r="E55" s="38" t="s">
        <v>62</v>
      </c>
      <c r="F55" s="39">
        <f>F56</f>
        <v>0</v>
      </c>
      <c r="G55" s="39">
        <f t="shared" si="20"/>
        <v>0</v>
      </c>
      <c r="H55" s="39">
        <f t="shared" si="20"/>
        <v>0</v>
      </c>
      <c r="I55" s="39">
        <f t="shared" si="20"/>
        <v>0</v>
      </c>
      <c r="J55" s="39">
        <f t="shared" si="20"/>
        <v>0</v>
      </c>
      <c r="K55" s="39">
        <f t="shared" si="20"/>
        <v>0</v>
      </c>
      <c r="L55" s="39">
        <f t="shared" si="20"/>
        <v>0</v>
      </c>
      <c r="M55" s="39">
        <f t="shared" si="20"/>
        <v>0</v>
      </c>
      <c r="N55" s="139">
        <f t="shared" si="20"/>
        <v>0</v>
      </c>
      <c r="O55" s="39">
        <f t="shared" si="20"/>
        <v>0</v>
      </c>
      <c r="P55" s="39">
        <f t="shared" si="20"/>
        <v>0</v>
      </c>
      <c r="Q55" s="39">
        <f t="shared" si="20"/>
        <v>0</v>
      </c>
      <c r="R55" s="39">
        <f t="shared" si="20"/>
        <v>0</v>
      </c>
      <c r="S55" s="30"/>
      <c r="T55" s="31"/>
      <c r="U55" s="31"/>
      <c r="V55" s="31"/>
      <c r="W55" s="31"/>
      <c r="X55" s="31"/>
      <c r="Y55" s="31"/>
      <c r="Z55" s="31"/>
      <c r="AA55" s="31"/>
      <c r="AB55" s="31"/>
      <c r="AC55" s="31"/>
      <c r="AD55" s="31"/>
      <c r="AE55" s="31"/>
      <c r="AF55" s="31"/>
    </row>
    <row r="56" spans="1:32" ht="34.5" customHeight="1" x14ac:dyDescent="0.25">
      <c r="A56" s="36">
        <v>3</v>
      </c>
      <c r="B56" s="37">
        <v>1</v>
      </c>
      <c r="C56" s="47">
        <v>1</v>
      </c>
      <c r="D56" s="47"/>
      <c r="E56" s="48" t="s">
        <v>62</v>
      </c>
      <c r="F56" s="42">
        <f t="shared" ref="F56:R56" si="21">SUM(F57:F57)</f>
        <v>0</v>
      </c>
      <c r="G56" s="42">
        <f t="shared" si="21"/>
        <v>0</v>
      </c>
      <c r="H56" s="42">
        <f t="shared" si="21"/>
        <v>0</v>
      </c>
      <c r="I56" s="42">
        <f t="shared" si="21"/>
        <v>0</v>
      </c>
      <c r="J56" s="42">
        <f t="shared" si="21"/>
        <v>0</v>
      </c>
      <c r="K56" s="42">
        <f t="shared" si="21"/>
        <v>0</v>
      </c>
      <c r="L56" s="42">
        <f t="shared" si="21"/>
        <v>0</v>
      </c>
      <c r="M56" s="42">
        <f t="shared" si="21"/>
        <v>0</v>
      </c>
      <c r="N56" s="142">
        <f t="shared" si="21"/>
        <v>0</v>
      </c>
      <c r="O56" s="42">
        <f t="shared" si="21"/>
        <v>0</v>
      </c>
      <c r="P56" s="42">
        <f t="shared" si="21"/>
        <v>0</v>
      </c>
      <c r="Q56" s="42">
        <f t="shared" si="21"/>
        <v>0</v>
      </c>
      <c r="R56" s="42">
        <f t="shared" si="21"/>
        <v>0</v>
      </c>
      <c r="S56" s="30"/>
      <c r="T56" s="31"/>
      <c r="U56" s="31"/>
      <c r="V56" s="31"/>
      <c r="W56" s="31"/>
      <c r="X56" s="31"/>
      <c r="Y56" s="31"/>
      <c r="Z56" s="31"/>
      <c r="AA56" s="31"/>
      <c r="AB56" s="31"/>
      <c r="AC56" s="31"/>
      <c r="AD56" s="31"/>
      <c r="AE56" s="31"/>
      <c r="AF56" s="31"/>
    </row>
    <row r="57" spans="1:32" ht="46.5" customHeight="1" x14ac:dyDescent="0.25">
      <c r="A57" s="36">
        <v>3</v>
      </c>
      <c r="B57" s="37">
        <v>1</v>
      </c>
      <c r="C57" s="47">
        <v>1</v>
      </c>
      <c r="D57" s="35">
        <v>2</v>
      </c>
      <c r="E57" s="51" t="s">
        <v>63</v>
      </c>
      <c r="F57" s="52">
        <f>SUM(G57:R57)</f>
        <v>0</v>
      </c>
      <c r="G57" s="52"/>
      <c r="H57" s="52"/>
      <c r="I57" s="52"/>
      <c r="J57" s="52"/>
      <c r="K57" s="52"/>
      <c r="L57" s="52"/>
      <c r="M57" s="52"/>
      <c r="N57" s="143"/>
      <c r="O57" s="52"/>
      <c r="P57" s="52"/>
      <c r="Q57" s="52"/>
      <c r="R57" s="52"/>
      <c r="S57" s="30"/>
      <c r="T57" s="31"/>
      <c r="U57" s="31"/>
      <c r="V57" s="31"/>
      <c r="W57" s="31"/>
      <c r="X57" s="31"/>
      <c r="Y57" s="31"/>
      <c r="Z57" s="31"/>
      <c r="AA57" s="31"/>
      <c r="AB57" s="31"/>
      <c r="AC57" s="31"/>
      <c r="AD57" s="31"/>
      <c r="AE57" s="31"/>
      <c r="AF57" s="31"/>
    </row>
    <row r="59" spans="1:32" x14ac:dyDescent="0.25">
      <c r="E59" s="61" t="s">
        <v>144</v>
      </c>
      <c r="F59" s="62" t="s">
        <v>145</v>
      </c>
      <c r="L59" s="127"/>
    </row>
    <row r="60" spans="1:32" s="71" customFormat="1" x14ac:dyDescent="0.25">
      <c r="A60" s="65"/>
      <c r="B60" s="65"/>
      <c r="C60" s="65"/>
      <c r="D60" s="65"/>
      <c r="E60" s="66" t="s">
        <v>120</v>
      </c>
      <c r="F60" s="67" t="s">
        <v>146</v>
      </c>
      <c r="G60" s="76"/>
      <c r="H60" s="67"/>
      <c r="I60" s="67"/>
      <c r="J60" s="67"/>
      <c r="K60" s="67"/>
      <c r="L60" s="67"/>
      <c r="M60" s="67"/>
      <c r="N60" s="129"/>
      <c r="O60" s="67"/>
      <c r="P60" s="67"/>
      <c r="Q60" s="67"/>
      <c r="R60" s="67"/>
      <c r="S60" s="67"/>
    </row>
    <row r="61" spans="1:32" s="71" customFormat="1" x14ac:dyDescent="0.25">
      <c r="A61" s="65"/>
      <c r="B61" s="65"/>
      <c r="C61" s="65"/>
      <c r="D61" s="65"/>
      <c r="E61" s="66"/>
      <c r="F61" s="72"/>
      <c r="G61" s="72"/>
      <c r="H61" s="72"/>
      <c r="I61" s="72"/>
      <c r="J61" s="72"/>
      <c r="K61" s="72"/>
      <c r="L61" s="72"/>
      <c r="M61" s="72"/>
      <c r="N61" s="130"/>
      <c r="O61" s="72"/>
      <c r="P61" s="72"/>
      <c r="Q61" s="72"/>
      <c r="R61" s="72"/>
      <c r="S61" s="72"/>
    </row>
    <row r="62" spans="1:32" s="71" customFormat="1" x14ac:dyDescent="0.25">
      <c r="A62" s="65"/>
      <c r="B62" s="65"/>
      <c r="C62" s="65"/>
      <c r="D62" s="65"/>
      <c r="E62" s="75"/>
      <c r="F62" s="67"/>
      <c r="G62" s="67"/>
      <c r="H62" s="67"/>
      <c r="I62" s="67"/>
      <c r="J62" s="67"/>
      <c r="K62" s="67"/>
      <c r="L62" s="67"/>
      <c r="M62" s="67"/>
      <c r="N62" s="129"/>
      <c r="O62" s="67"/>
      <c r="P62" s="67"/>
      <c r="Q62" s="67"/>
      <c r="R62" s="67"/>
      <c r="S62" s="67"/>
    </row>
    <row r="63" spans="1:32" s="71" customFormat="1" x14ac:dyDescent="0.25">
      <c r="A63" s="65"/>
      <c r="B63" s="65"/>
      <c r="C63" s="65"/>
      <c r="D63" s="65"/>
      <c r="E63" s="75"/>
      <c r="F63" s="67"/>
      <c r="G63" s="67"/>
      <c r="H63" s="67"/>
      <c r="I63" s="67"/>
      <c r="J63" s="67"/>
      <c r="K63" s="67"/>
      <c r="L63" s="67"/>
      <c r="M63" s="67"/>
      <c r="N63" s="129"/>
      <c r="O63" s="67"/>
      <c r="P63" s="67"/>
      <c r="Q63" s="67"/>
      <c r="R63" s="67"/>
    </row>
    <row r="64" spans="1:32" s="71" customFormat="1" x14ac:dyDescent="0.25">
      <c r="A64" s="65"/>
      <c r="B64" s="65"/>
      <c r="C64" s="65"/>
      <c r="D64" s="65"/>
      <c r="E64" s="66"/>
      <c r="F64" s="67"/>
      <c r="G64" s="76"/>
      <c r="H64" s="67"/>
      <c r="I64" s="67"/>
      <c r="J64" s="67"/>
      <c r="K64" s="67"/>
      <c r="L64" s="67"/>
      <c r="M64" s="67"/>
      <c r="N64" s="129"/>
      <c r="O64" s="67"/>
      <c r="P64" s="67"/>
      <c r="Q64" s="67"/>
      <c r="R64" s="67"/>
      <c r="S64" s="76"/>
    </row>
    <row r="65" spans="1:19" s="71" customFormat="1" x14ac:dyDescent="0.25">
      <c r="A65" s="65"/>
      <c r="B65" s="65"/>
      <c r="C65" s="65"/>
      <c r="D65" s="65"/>
      <c r="E65" s="66"/>
      <c r="F65" s="72"/>
      <c r="G65" s="79"/>
      <c r="H65" s="79"/>
      <c r="I65" s="79"/>
      <c r="J65" s="79"/>
      <c r="K65" s="79"/>
      <c r="L65" s="79"/>
      <c r="M65" s="79"/>
      <c r="N65" s="131"/>
      <c r="O65" s="79"/>
      <c r="P65" s="79"/>
      <c r="Q65" s="79"/>
      <c r="R65" s="79"/>
      <c r="S65" s="79"/>
    </row>
    <row r="66" spans="1:19" s="71" customFormat="1" x14ac:dyDescent="0.25">
      <c r="A66" s="65"/>
      <c r="B66" s="65"/>
      <c r="C66" s="65"/>
      <c r="D66" s="65"/>
      <c r="E66" s="75"/>
      <c r="F66" s="67"/>
      <c r="G66" s="67"/>
      <c r="H66" s="67"/>
      <c r="I66" s="67"/>
      <c r="J66" s="67"/>
      <c r="K66" s="67"/>
      <c r="L66" s="67"/>
      <c r="M66" s="67"/>
      <c r="N66" s="129"/>
      <c r="O66" s="67"/>
      <c r="P66" s="67"/>
      <c r="Q66" s="67"/>
      <c r="R66" s="67"/>
      <c r="S66" s="76"/>
    </row>
    <row r="67" spans="1:19" s="71" customFormat="1" x14ac:dyDescent="0.25">
      <c r="A67" s="65"/>
      <c r="B67" s="65"/>
      <c r="C67" s="65"/>
      <c r="D67" s="65"/>
      <c r="E67" s="75"/>
      <c r="F67" s="67"/>
      <c r="G67" s="76"/>
      <c r="H67" s="67"/>
      <c r="I67" s="67"/>
      <c r="J67" s="67"/>
      <c r="K67" s="67"/>
      <c r="L67" s="67"/>
      <c r="M67" s="67"/>
      <c r="N67" s="129"/>
      <c r="O67" s="67"/>
      <c r="P67" s="67"/>
      <c r="Q67" s="67"/>
      <c r="R67" s="67"/>
    </row>
    <row r="68" spans="1:19" x14ac:dyDescent="0.25">
      <c r="L68" s="127"/>
    </row>
    <row r="69" spans="1:19" ht="12.75" customHeight="1" x14ac:dyDescent="0.25">
      <c r="H69" s="30"/>
      <c r="I69" s="30"/>
      <c r="J69" s="30"/>
      <c r="K69" s="30"/>
      <c r="L69" s="30"/>
      <c r="M69" s="30"/>
      <c r="N69" s="132"/>
      <c r="O69" s="30"/>
      <c r="P69" s="30"/>
      <c r="Q69" s="30"/>
      <c r="R69" s="30"/>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147</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4165</v>
      </c>
      <c r="G10" s="152">
        <f t="shared" si="0"/>
        <v>132</v>
      </c>
      <c r="H10" s="152">
        <f t="shared" si="0"/>
        <v>236</v>
      </c>
      <c r="I10" s="152">
        <f t="shared" si="0"/>
        <v>278</v>
      </c>
      <c r="J10" s="152">
        <f t="shared" si="0"/>
        <v>293</v>
      </c>
      <c r="K10" s="152">
        <f t="shared" si="0"/>
        <v>167</v>
      </c>
      <c r="L10" s="152">
        <f t="shared" si="0"/>
        <v>340</v>
      </c>
      <c r="M10" s="152">
        <f t="shared" si="0"/>
        <v>908</v>
      </c>
      <c r="N10" s="153">
        <f t="shared" si="0"/>
        <v>377</v>
      </c>
      <c r="O10" s="152">
        <f t="shared" si="0"/>
        <v>541</v>
      </c>
      <c r="P10" s="152">
        <f t="shared" si="0"/>
        <v>472</v>
      </c>
      <c r="Q10" s="152">
        <f t="shared" si="0"/>
        <v>331</v>
      </c>
      <c r="R10" s="152">
        <f t="shared" si="0"/>
        <v>90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3860</v>
      </c>
      <c r="G11" s="152">
        <f>G12+G15+G23</f>
        <v>132</v>
      </c>
      <c r="H11" s="152">
        <f t="shared" ref="H11:R11" si="1">H12+H15+H23</f>
        <v>236</v>
      </c>
      <c r="I11" s="152">
        <f t="shared" si="1"/>
        <v>278</v>
      </c>
      <c r="J11" s="152">
        <f t="shared" si="1"/>
        <v>243</v>
      </c>
      <c r="K11" s="152">
        <f t="shared" si="1"/>
        <v>117</v>
      </c>
      <c r="L11" s="152">
        <f t="shared" si="1"/>
        <v>300</v>
      </c>
      <c r="M11" s="152">
        <f t="shared" si="1"/>
        <v>873</v>
      </c>
      <c r="N11" s="152">
        <f t="shared" si="1"/>
        <v>332</v>
      </c>
      <c r="O11" s="152">
        <f t="shared" si="1"/>
        <v>501</v>
      </c>
      <c r="P11" s="152">
        <f t="shared" si="1"/>
        <v>427</v>
      </c>
      <c r="Q11" s="152">
        <f t="shared" si="1"/>
        <v>331</v>
      </c>
      <c r="R11" s="152">
        <f t="shared" si="1"/>
        <v>90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154">
        <f t="shared" ref="G12:R13" si="2">G13</f>
        <v>5</v>
      </c>
      <c r="H12" s="154">
        <f t="shared" si="2"/>
        <v>80</v>
      </c>
      <c r="I12" s="154">
        <f t="shared" si="2"/>
        <v>5</v>
      </c>
      <c r="J12" s="154">
        <f t="shared" si="2"/>
        <v>0</v>
      </c>
      <c r="K12" s="154">
        <f t="shared" si="2"/>
        <v>0</v>
      </c>
      <c r="L12" s="154">
        <f t="shared" si="2"/>
        <v>210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300</v>
      </c>
      <c r="G13" s="43">
        <f t="shared" si="2"/>
        <v>5</v>
      </c>
      <c r="H13" s="43">
        <f t="shared" si="2"/>
        <v>80</v>
      </c>
      <c r="I13" s="43">
        <f t="shared" si="2"/>
        <v>5</v>
      </c>
      <c r="J13" s="43">
        <f t="shared" si="2"/>
        <v>0</v>
      </c>
      <c r="K13" s="43">
        <f t="shared" si="2"/>
        <v>0</v>
      </c>
      <c r="L13" s="43">
        <f t="shared" si="2"/>
        <v>210</v>
      </c>
      <c r="M13" s="43">
        <f t="shared" si="2"/>
        <v>0</v>
      </c>
      <c r="N13" s="43">
        <f t="shared" si="2"/>
        <v>0</v>
      </c>
      <c r="O13" s="43">
        <f t="shared" si="2"/>
        <v>0</v>
      </c>
      <c r="P13" s="43">
        <f t="shared" si="2"/>
        <v>0</v>
      </c>
      <c r="Q13" s="43">
        <f t="shared" si="2"/>
        <v>0</v>
      </c>
      <c r="R13" s="43">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300</v>
      </c>
      <c r="G14" s="46">
        <v>5</v>
      </c>
      <c r="H14" s="46">
        <v>80</v>
      </c>
      <c r="I14" s="46">
        <v>5</v>
      </c>
      <c r="J14" s="46">
        <v>0</v>
      </c>
      <c r="K14" s="46">
        <v>0</v>
      </c>
      <c r="L14" s="46">
        <v>210</v>
      </c>
      <c r="M14" s="46">
        <v>0</v>
      </c>
      <c r="N14" s="46">
        <v>0</v>
      </c>
      <c r="O14" s="46">
        <v>0</v>
      </c>
      <c r="P14" s="46">
        <v>0</v>
      </c>
      <c r="Q14" s="46">
        <v>0</v>
      </c>
      <c r="R14" s="46">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3115</v>
      </c>
      <c r="G15" s="154">
        <f>G16+G18+G20</f>
        <v>90</v>
      </c>
      <c r="H15" s="154">
        <f t="shared" ref="H15:R15" si="3">H16+H18+H20</f>
        <v>119</v>
      </c>
      <c r="I15" s="154">
        <f t="shared" si="3"/>
        <v>236</v>
      </c>
      <c r="J15" s="154">
        <f t="shared" si="3"/>
        <v>206</v>
      </c>
      <c r="K15" s="154">
        <f t="shared" si="3"/>
        <v>80</v>
      </c>
      <c r="L15" s="154">
        <f t="shared" si="3"/>
        <v>53</v>
      </c>
      <c r="M15" s="154">
        <f t="shared" si="3"/>
        <v>836</v>
      </c>
      <c r="N15" s="154">
        <f t="shared" si="3"/>
        <v>295</v>
      </c>
      <c r="O15" s="154">
        <f t="shared" si="3"/>
        <v>464</v>
      </c>
      <c r="P15" s="154">
        <f t="shared" si="3"/>
        <v>390</v>
      </c>
      <c r="Q15" s="154">
        <f t="shared" si="3"/>
        <v>293</v>
      </c>
      <c r="R15" s="154">
        <f t="shared" si="3"/>
        <v>53</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4">SUM(F17:F17)</f>
        <v>72</v>
      </c>
      <c r="G16" s="43">
        <f t="shared" si="4"/>
        <v>0</v>
      </c>
      <c r="H16" s="43">
        <f t="shared" si="4"/>
        <v>0</v>
      </c>
      <c r="I16" s="43">
        <f t="shared" si="4"/>
        <v>1</v>
      </c>
      <c r="J16" s="43">
        <f>J17</f>
        <v>1</v>
      </c>
      <c r="K16" s="43">
        <f t="shared" si="4"/>
        <v>1</v>
      </c>
      <c r="L16" s="43">
        <f t="shared" si="4"/>
        <v>1</v>
      </c>
      <c r="M16" s="43">
        <f t="shared" si="4"/>
        <v>1</v>
      </c>
      <c r="N16" s="49">
        <f t="shared" si="4"/>
        <v>5</v>
      </c>
      <c r="O16" s="43">
        <f t="shared" si="4"/>
        <v>34</v>
      </c>
      <c r="P16" s="43">
        <f t="shared" si="4"/>
        <v>23</v>
      </c>
      <c r="Q16" s="43">
        <f t="shared" si="4"/>
        <v>5</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72</v>
      </c>
      <c r="G17" s="46">
        <v>0</v>
      </c>
      <c r="H17" s="46">
        <v>0</v>
      </c>
      <c r="I17" s="46">
        <v>1</v>
      </c>
      <c r="J17" s="46">
        <v>1</v>
      </c>
      <c r="K17" s="46">
        <v>1</v>
      </c>
      <c r="L17" s="46">
        <v>1</v>
      </c>
      <c r="M17" s="46">
        <v>1</v>
      </c>
      <c r="N17" s="46">
        <v>5</v>
      </c>
      <c r="O17" s="46">
        <v>34</v>
      </c>
      <c r="P17" s="46">
        <v>23</v>
      </c>
      <c r="Q17" s="46">
        <v>5</v>
      </c>
      <c r="R17" s="4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5">SUM(F19:F19)</f>
        <v>220</v>
      </c>
      <c r="G18" s="43">
        <f t="shared" si="5"/>
        <v>0</v>
      </c>
      <c r="H18" s="43">
        <f t="shared" si="5"/>
        <v>3</v>
      </c>
      <c r="I18" s="43">
        <f t="shared" si="5"/>
        <v>5</v>
      </c>
      <c r="J18" s="43">
        <f t="shared" si="5"/>
        <v>5</v>
      </c>
      <c r="K18" s="43">
        <f t="shared" si="5"/>
        <v>5</v>
      </c>
      <c r="L18" s="43">
        <f t="shared" si="5"/>
        <v>5</v>
      </c>
      <c r="M18" s="43">
        <f t="shared" si="5"/>
        <v>5</v>
      </c>
      <c r="N18" s="43">
        <f t="shared" si="5"/>
        <v>60</v>
      </c>
      <c r="O18" s="43">
        <f t="shared" si="5"/>
        <v>60</v>
      </c>
      <c r="P18" s="43">
        <f t="shared" si="5"/>
        <v>31</v>
      </c>
      <c r="Q18" s="43">
        <f t="shared" si="5"/>
        <v>38</v>
      </c>
      <c r="R18" s="43">
        <f t="shared" si="5"/>
        <v>3</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220</v>
      </c>
      <c r="G19" s="46">
        <v>0</v>
      </c>
      <c r="H19" s="46">
        <v>3</v>
      </c>
      <c r="I19" s="46">
        <v>5</v>
      </c>
      <c r="J19" s="46">
        <v>5</v>
      </c>
      <c r="K19" s="46">
        <v>5</v>
      </c>
      <c r="L19" s="46">
        <v>5</v>
      </c>
      <c r="M19" s="46">
        <v>5</v>
      </c>
      <c r="N19" s="46">
        <v>60</v>
      </c>
      <c r="O19" s="46">
        <v>60</v>
      </c>
      <c r="P19" s="46">
        <v>31</v>
      </c>
      <c r="Q19" s="46">
        <v>38</v>
      </c>
      <c r="R19" s="46">
        <v>3</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2823</v>
      </c>
      <c r="G20" s="43">
        <f>G21+G22</f>
        <v>90</v>
      </c>
      <c r="H20" s="43">
        <f t="shared" ref="H20:R20" si="6">H21+H22</f>
        <v>116</v>
      </c>
      <c r="I20" s="43">
        <f t="shared" si="6"/>
        <v>230</v>
      </c>
      <c r="J20" s="43">
        <f t="shared" si="6"/>
        <v>200</v>
      </c>
      <c r="K20" s="43">
        <f t="shared" si="6"/>
        <v>74</v>
      </c>
      <c r="L20" s="43">
        <f t="shared" si="6"/>
        <v>47</v>
      </c>
      <c r="M20" s="43">
        <f t="shared" si="6"/>
        <v>830</v>
      </c>
      <c r="N20" s="49">
        <f t="shared" si="6"/>
        <v>230</v>
      </c>
      <c r="O20" s="43">
        <f t="shared" si="6"/>
        <v>370</v>
      </c>
      <c r="P20" s="43">
        <f t="shared" si="6"/>
        <v>336</v>
      </c>
      <c r="Q20" s="43">
        <f t="shared" si="6"/>
        <v>250</v>
      </c>
      <c r="R20" s="43">
        <f t="shared" si="6"/>
        <v>50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750</v>
      </c>
      <c r="G21" s="46">
        <v>0</v>
      </c>
      <c r="H21" s="46">
        <v>0</v>
      </c>
      <c r="I21" s="46">
        <v>70</v>
      </c>
      <c r="J21" s="46">
        <v>0</v>
      </c>
      <c r="K21" s="46">
        <v>0</v>
      </c>
      <c r="L21" s="46">
        <v>0</v>
      </c>
      <c r="M21" s="46">
        <v>680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2073</v>
      </c>
      <c r="G22" s="46">
        <v>90</v>
      </c>
      <c r="H22" s="46">
        <v>116</v>
      </c>
      <c r="I22" s="46">
        <v>160</v>
      </c>
      <c r="J22" s="46">
        <v>200</v>
      </c>
      <c r="K22" s="46">
        <v>74</v>
      </c>
      <c r="L22" s="46">
        <v>47</v>
      </c>
      <c r="M22" s="46">
        <v>150</v>
      </c>
      <c r="N22" s="46">
        <v>230</v>
      </c>
      <c r="O22" s="46">
        <v>370</v>
      </c>
      <c r="P22" s="46">
        <v>336</v>
      </c>
      <c r="Q22" s="46">
        <v>250</v>
      </c>
      <c r="R22" s="46">
        <v>50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445</v>
      </c>
      <c r="G23" s="43">
        <f t="shared" ref="G23:R23" si="7">SUM(G24:G24)</f>
        <v>37</v>
      </c>
      <c r="H23" s="43">
        <f t="shared" si="7"/>
        <v>37</v>
      </c>
      <c r="I23" s="43">
        <f t="shared" si="7"/>
        <v>37</v>
      </c>
      <c r="J23" s="43">
        <f t="shared" si="7"/>
        <v>37</v>
      </c>
      <c r="K23" s="43">
        <f t="shared" si="7"/>
        <v>37</v>
      </c>
      <c r="L23" s="43">
        <f t="shared" si="7"/>
        <v>37</v>
      </c>
      <c r="M23" s="43">
        <f t="shared" si="7"/>
        <v>37</v>
      </c>
      <c r="N23" s="43">
        <f t="shared" si="7"/>
        <v>37</v>
      </c>
      <c r="O23" s="43">
        <f t="shared" si="7"/>
        <v>37</v>
      </c>
      <c r="P23" s="43">
        <f t="shared" si="7"/>
        <v>37</v>
      </c>
      <c r="Q23" s="43">
        <f t="shared" si="7"/>
        <v>38</v>
      </c>
      <c r="R23" s="43">
        <f t="shared" si="7"/>
        <v>37</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445</v>
      </c>
      <c r="G24" s="46">
        <v>37</v>
      </c>
      <c r="H24" s="46">
        <v>37</v>
      </c>
      <c r="I24" s="46">
        <v>37</v>
      </c>
      <c r="J24" s="46">
        <v>37</v>
      </c>
      <c r="K24" s="46">
        <v>37</v>
      </c>
      <c r="L24" s="46">
        <v>37</v>
      </c>
      <c r="M24" s="46">
        <v>37</v>
      </c>
      <c r="N24" s="46">
        <v>37</v>
      </c>
      <c r="O24" s="46">
        <v>37</v>
      </c>
      <c r="P24" s="46">
        <v>37</v>
      </c>
      <c r="Q24" s="46">
        <v>38</v>
      </c>
      <c r="R24" s="46">
        <v>37</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305</v>
      </c>
      <c r="G25" s="152">
        <f>G26+G37+G40+G43+G47</f>
        <v>0</v>
      </c>
      <c r="H25" s="152">
        <f t="shared" ref="H25:R25" si="8">H26+H37+H40+H43+H47</f>
        <v>0</v>
      </c>
      <c r="I25" s="152">
        <f t="shared" si="8"/>
        <v>0</v>
      </c>
      <c r="J25" s="152">
        <f t="shared" si="8"/>
        <v>50</v>
      </c>
      <c r="K25" s="152">
        <f t="shared" si="8"/>
        <v>50</v>
      </c>
      <c r="L25" s="152">
        <f t="shared" si="8"/>
        <v>40</v>
      </c>
      <c r="M25" s="152">
        <f t="shared" si="8"/>
        <v>35</v>
      </c>
      <c r="N25" s="152">
        <f t="shared" si="8"/>
        <v>45</v>
      </c>
      <c r="O25" s="152">
        <f t="shared" si="8"/>
        <v>40</v>
      </c>
      <c r="P25" s="152">
        <f t="shared" si="8"/>
        <v>45</v>
      </c>
      <c r="Q25" s="152">
        <f t="shared" si="8"/>
        <v>0</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305</v>
      </c>
      <c r="G43" s="154">
        <f t="shared" ref="G43:R43" si="16">G44</f>
        <v>0</v>
      </c>
      <c r="H43" s="154">
        <f t="shared" si="16"/>
        <v>0</v>
      </c>
      <c r="I43" s="154">
        <f t="shared" si="16"/>
        <v>0</v>
      </c>
      <c r="J43" s="154">
        <f t="shared" si="16"/>
        <v>50</v>
      </c>
      <c r="K43" s="154">
        <f t="shared" si="16"/>
        <v>50</v>
      </c>
      <c r="L43" s="154">
        <f t="shared" si="16"/>
        <v>40</v>
      </c>
      <c r="M43" s="154">
        <f t="shared" si="16"/>
        <v>35</v>
      </c>
      <c r="N43" s="155">
        <f t="shared" si="16"/>
        <v>45</v>
      </c>
      <c r="O43" s="154">
        <f t="shared" si="16"/>
        <v>40</v>
      </c>
      <c r="P43" s="154">
        <f t="shared" si="16"/>
        <v>45</v>
      </c>
      <c r="Q43" s="154">
        <f t="shared" si="16"/>
        <v>0</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F45+F46</f>
        <v>305</v>
      </c>
      <c r="G44" s="43">
        <f t="shared" ref="G44:R44" si="17">SUM(G45:G46)</f>
        <v>0</v>
      </c>
      <c r="H44" s="43">
        <f t="shared" si="17"/>
        <v>0</v>
      </c>
      <c r="I44" s="43">
        <f t="shared" si="17"/>
        <v>0</v>
      </c>
      <c r="J44" s="43">
        <f t="shared" si="17"/>
        <v>50</v>
      </c>
      <c r="K44" s="43">
        <f t="shared" si="17"/>
        <v>50</v>
      </c>
      <c r="L44" s="43">
        <f t="shared" si="17"/>
        <v>40</v>
      </c>
      <c r="M44" s="43">
        <f t="shared" si="17"/>
        <v>35</v>
      </c>
      <c r="N44" s="43">
        <f t="shared" si="17"/>
        <v>45</v>
      </c>
      <c r="O44" s="43">
        <f t="shared" si="17"/>
        <v>40</v>
      </c>
      <c r="P44" s="43">
        <f t="shared" si="17"/>
        <v>45</v>
      </c>
      <c r="Q44" s="43">
        <f t="shared" si="17"/>
        <v>0</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305</v>
      </c>
      <c r="G46" s="46">
        <v>0</v>
      </c>
      <c r="H46" s="46">
        <v>0</v>
      </c>
      <c r="I46" s="46">
        <v>0</v>
      </c>
      <c r="J46" s="46">
        <v>50</v>
      </c>
      <c r="K46" s="46">
        <v>50</v>
      </c>
      <c r="L46" s="46">
        <v>40</v>
      </c>
      <c r="M46" s="46">
        <v>35</v>
      </c>
      <c r="N46" s="46">
        <v>45</v>
      </c>
      <c r="O46" s="46">
        <v>40</v>
      </c>
      <c r="P46" s="46">
        <v>45</v>
      </c>
      <c r="Q46" s="46">
        <v>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ht="31.7" customHeight="1" x14ac:dyDescent="0.25">
      <c r="E59" s="180" t="s">
        <v>148</v>
      </c>
      <c r="F59" s="127"/>
      <c r="G59" s="181"/>
      <c r="H59" s="64"/>
      <c r="I59" s="182" t="s">
        <v>149</v>
      </c>
      <c r="L59" s="64"/>
    </row>
    <row r="60" spans="1:32" s="71" customFormat="1" x14ac:dyDescent="0.25">
      <c r="A60" s="65"/>
      <c r="B60" s="65"/>
      <c r="C60" s="65"/>
      <c r="D60" s="65"/>
      <c r="E60" s="75" t="s">
        <v>150</v>
      </c>
      <c r="F60" s="67"/>
      <c r="G60" s="68"/>
      <c r="H60" s="69"/>
      <c r="I60" s="69"/>
      <c r="J60" s="69"/>
      <c r="K60" s="69"/>
      <c r="L60" s="69"/>
      <c r="M60" s="69"/>
      <c r="N60" s="70"/>
      <c r="O60" s="69"/>
      <c r="P60" s="69"/>
      <c r="Q60" s="69"/>
      <c r="R60" s="69"/>
      <c r="S60" s="67"/>
    </row>
    <row r="61" spans="1:32" s="71" customFormat="1" x14ac:dyDescent="0.25">
      <c r="A61" s="65"/>
      <c r="B61" s="65"/>
      <c r="C61" s="65"/>
      <c r="D61" s="65"/>
      <c r="E61" s="66" t="s">
        <v>151</v>
      </c>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152</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1272</v>
      </c>
      <c r="G10" s="152">
        <f t="shared" ref="G10:R10" si="0">G11+G25+G54</f>
        <v>0</v>
      </c>
      <c r="H10" s="152">
        <f t="shared" si="0"/>
        <v>84</v>
      </c>
      <c r="I10" s="152">
        <f t="shared" si="0"/>
        <v>72</v>
      </c>
      <c r="J10" s="152">
        <f t="shared" si="0"/>
        <v>77</v>
      </c>
      <c r="K10" s="152">
        <f t="shared" si="0"/>
        <v>151</v>
      </c>
      <c r="L10" s="152">
        <f t="shared" si="0"/>
        <v>138</v>
      </c>
      <c r="M10" s="152">
        <f t="shared" si="0"/>
        <v>114</v>
      </c>
      <c r="N10" s="152">
        <f t="shared" si="0"/>
        <v>133</v>
      </c>
      <c r="O10" s="152">
        <f t="shared" si="0"/>
        <v>364</v>
      </c>
      <c r="P10" s="152">
        <f t="shared" si="0"/>
        <v>63</v>
      </c>
      <c r="Q10" s="152">
        <f t="shared" si="0"/>
        <v>76</v>
      </c>
      <c r="R10" s="152">
        <f t="shared" si="0"/>
        <v>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1140</v>
      </c>
      <c r="G11" s="152">
        <f>G12+G15+G23</f>
        <v>0</v>
      </c>
      <c r="H11" s="152">
        <f t="shared" ref="H11:R11" si="1">H12+H15+H23</f>
        <v>84</v>
      </c>
      <c r="I11" s="152">
        <f t="shared" si="1"/>
        <v>72</v>
      </c>
      <c r="J11" s="152">
        <f t="shared" si="1"/>
        <v>77</v>
      </c>
      <c r="K11" s="152">
        <f t="shared" si="1"/>
        <v>131</v>
      </c>
      <c r="L11" s="152">
        <f t="shared" si="1"/>
        <v>118</v>
      </c>
      <c r="M11" s="152">
        <f t="shared" si="1"/>
        <v>98</v>
      </c>
      <c r="N11" s="152">
        <f t="shared" si="1"/>
        <v>113</v>
      </c>
      <c r="O11" s="152">
        <f t="shared" si="1"/>
        <v>348</v>
      </c>
      <c r="P11" s="152">
        <f t="shared" si="1"/>
        <v>43</v>
      </c>
      <c r="Q11" s="152">
        <f t="shared" si="1"/>
        <v>56</v>
      </c>
      <c r="R11" s="152">
        <f t="shared" si="1"/>
        <v>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120</v>
      </c>
      <c r="G12" s="154">
        <f t="shared" ref="G12:R13" si="2">G13</f>
        <v>0</v>
      </c>
      <c r="H12" s="154">
        <f t="shared" si="2"/>
        <v>24</v>
      </c>
      <c r="I12" s="154">
        <f t="shared" si="2"/>
        <v>12</v>
      </c>
      <c r="J12" s="154">
        <f t="shared" si="2"/>
        <v>12</v>
      </c>
      <c r="K12" s="154">
        <f t="shared" si="2"/>
        <v>12</v>
      </c>
      <c r="L12" s="154">
        <f t="shared" si="2"/>
        <v>12</v>
      </c>
      <c r="M12" s="154">
        <f t="shared" si="2"/>
        <v>12</v>
      </c>
      <c r="N12" s="155">
        <f t="shared" si="2"/>
        <v>12</v>
      </c>
      <c r="O12" s="154">
        <f t="shared" si="2"/>
        <v>12</v>
      </c>
      <c r="P12" s="154">
        <f t="shared" si="2"/>
        <v>12</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120</v>
      </c>
      <c r="G13" s="43">
        <f t="shared" si="2"/>
        <v>0</v>
      </c>
      <c r="H13" s="43">
        <f t="shared" si="2"/>
        <v>24</v>
      </c>
      <c r="I13" s="43">
        <f t="shared" si="2"/>
        <v>12</v>
      </c>
      <c r="J13" s="43">
        <f t="shared" si="2"/>
        <v>12</v>
      </c>
      <c r="K13" s="43">
        <f t="shared" si="2"/>
        <v>12</v>
      </c>
      <c r="L13" s="43">
        <f t="shared" si="2"/>
        <v>12</v>
      </c>
      <c r="M13" s="43">
        <f t="shared" si="2"/>
        <v>12</v>
      </c>
      <c r="N13" s="43">
        <f t="shared" si="2"/>
        <v>12</v>
      </c>
      <c r="O13" s="43">
        <f t="shared" si="2"/>
        <v>12</v>
      </c>
      <c r="P13" s="43">
        <f t="shared" si="2"/>
        <v>12</v>
      </c>
      <c r="Q13" s="43">
        <f t="shared" si="2"/>
        <v>0</v>
      </c>
      <c r="R13" s="43">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120</v>
      </c>
      <c r="G14" s="46">
        <v>0</v>
      </c>
      <c r="H14" s="46">
        <v>24</v>
      </c>
      <c r="I14" s="46">
        <v>12</v>
      </c>
      <c r="J14" s="46">
        <v>12</v>
      </c>
      <c r="K14" s="46">
        <v>12</v>
      </c>
      <c r="L14" s="46">
        <v>12</v>
      </c>
      <c r="M14" s="46">
        <v>12</v>
      </c>
      <c r="N14" s="46">
        <v>12</v>
      </c>
      <c r="O14" s="46">
        <v>12</v>
      </c>
      <c r="P14" s="46">
        <v>12</v>
      </c>
      <c r="Q14" s="46">
        <v>0</v>
      </c>
      <c r="R14" s="46">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SUM(G15:R15)</f>
        <v>1020</v>
      </c>
      <c r="G15" s="154">
        <f>G16+G18+G20</f>
        <v>0</v>
      </c>
      <c r="H15" s="154">
        <f t="shared" ref="H15:R15" si="3">H16+H18+H20</f>
        <v>60</v>
      </c>
      <c r="I15" s="154">
        <f t="shared" si="3"/>
        <v>60</v>
      </c>
      <c r="J15" s="154">
        <f t="shared" si="3"/>
        <v>65</v>
      </c>
      <c r="K15" s="154">
        <f t="shared" si="3"/>
        <v>119</v>
      </c>
      <c r="L15" s="154">
        <f t="shared" si="3"/>
        <v>106</v>
      </c>
      <c r="M15" s="154">
        <f t="shared" si="3"/>
        <v>86</v>
      </c>
      <c r="N15" s="154">
        <f t="shared" si="3"/>
        <v>101</v>
      </c>
      <c r="O15" s="154">
        <f t="shared" si="3"/>
        <v>336</v>
      </c>
      <c r="P15" s="154">
        <f t="shared" si="3"/>
        <v>31</v>
      </c>
      <c r="Q15" s="154">
        <f t="shared" si="3"/>
        <v>56</v>
      </c>
      <c r="R15" s="154">
        <f t="shared" si="3"/>
        <v>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SUM(G16:R16)</f>
        <v>30</v>
      </c>
      <c r="G16" s="43">
        <f t="shared" ref="G16:R16" si="4">SUM(G17:G17)</f>
        <v>0</v>
      </c>
      <c r="H16" s="43">
        <f t="shared" si="4"/>
        <v>0</v>
      </c>
      <c r="I16" s="43">
        <f t="shared" si="4"/>
        <v>0</v>
      </c>
      <c r="J16" s="43">
        <f t="shared" si="4"/>
        <v>5</v>
      </c>
      <c r="K16" s="43">
        <f t="shared" si="4"/>
        <v>5</v>
      </c>
      <c r="L16" s="43">
        <f t="shared" si="4"/>
        <v>5</v>
      </c>
      <c r="M16" s="43">
        <f t="shared" si="4"/>
        <v>5</v>
      </c>
      <c r="N16" s="43">
        <f t="shared" si="4"/>
        <v>5</v>
      </c>
      <c r="O16" s="43">
        <f t="shared" si="4"/>
        <v>5</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30</v>
      </c>
      <c r="G17" s="46">
        <v>0</v>
      </c>
      <c r="H17" s="46">
        <v>0</v>
      </c>
      <c r="I17" s="46">
        <v>0</v>
      </c>
      <c r="J17" s="46">
        <v>5</v>
      </c>
      <c r="K17" s="46">
        <v>5</v>
      </c>
      <c r="L17" s="46">
        <v>5</v>
      </c>
      <c r="M17" s="46">
        <v>5</v>
      </c>
      <c r="N17" s="46">
        <v>5</v>
      </c>
      <c r="O17" s="46">
        <v>5</v>
      </c>
      <c r="P17" s="46">
        <v>0</v>
      </c>
      <c r="Q17" s="46">
        <v>0</v>
      </c>
      <c r="R17" s="4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220</v>
      </c>
      <c r="G18" s="43">
        <f t="shared" ref="G18:R18" si="5">SUM(G19:G19)</f>
        <v>0</v>
      </c>
      <c r="H18" s="43">
        <f t="shared" si="5"/>
        <v>0</v>
      </c>
      <c r="I18" s="43">
        <f t="shared" si="5"/>
        <v>0</v>
      </c>
      <c r="J18" s="43">
        <f t="shared" si="5"/>
        <v>0</v>
      </c>
      <c r="K18" s="43">
        <f t="shared" si="5"/>
        <v>34</v>
      </c>
      <c r="L18" s="43">
        <f t="shared" si="5"/>
        <v>31</v>
      </c>
      <c r="M18" s="43">
        <f t="shared" si="5"/>
        <v>31</v>
      </c>
      <c r="N18" s="43">
        <f t="shared" si="5"/>
        <v>31</v>
      </c>
      <c r="O18" s="43">
        <f t="shared" si="5"/>
        <v>6</v>
      </c>
      <c r="P18" s="43">
        <f t="shared" si="5"/>
        <v>31</v>
      </c>
      <c r="Q18" s="43">
        <f t="shared" si="5"/>
        <v>56</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220</v>
      </c>
      <c r="G19" s="46">
        <v>0</v>
      </c>
      <c r="H19" s="46">
        <v>0</v>
      </c>
      <c r="I19" s="46">
        <v>0</v>
      </c>
      <c r="J19" s="46">
        <v>0</v>
      </c>
      <c r="K19" s="46">
        <v>34</v>
      </c>
      <c r="L19" s="46">
        <v>31</v>
      </c>
      <c r="M19" s="46">
        <v>31</v>
      </c>
      <c r="N19" s="46">
        <v>31</v>
      </c>
      <c r="O19" s="46">
        <v>6</v>
      </c>
      <c r="P19" s="46">
        <v>31</v>
      </c>
      <c r="Q19" s="46">
        <v>56</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770</v>
      </c>
      <c r="G20" s="43">
        <f>G21+G22</f>
        <v>0</v>
      </c>
      <c r="H20" s="43">
        <f t="shared" ref="H20:R20" si="6">H21+H22</f>
        <v>60</v>
      </c>
      <c r="I20" s="43">
        <f t="shared" si="6"/>
        <v>60</v>
      </c>
      <c r="J20" s="43">
        <f t="shared" si="6"/>
        <v>60</v>
      </c>
      <c r="K20" s="43">
        <f t="shared" si="6"/>
        <v>80</v>
      </c>
      <c r="L20" s="43">
        <f t="shared" si="6"/>
        <v>70</v>
      </c>
      <c r="M20" s="43">
        <f t="shared" si="6"/>
        <v>50</v>
      </c>
      <c r="N20" s="43">
        <f t="shared" si="6"/>
        <v>65</v>
      </c>
      <c r="O20" s="43">
        <f t="shared" si="6"/>
        <v>325</v>
      </c>
      <c r="P20" s="43">
        <f t="shared" si="6"/>
        <v>0</v>
      </c>
      <c r="Q20" s="43">
        <f t="shared" si="6"/>
        <v>0</v>
      </c>
      <c r="R20" s="43">
        <f t="shared" si="6"/>
        <v>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245</v>
      </c>
      <c r="G21" s="46">
        <v>0</v>
      </c>
      <c r="H21" s="46">
        <v>0</v>
      </c>
      <c r="I21" s="46">
        <v>0</v>
      </c>
      <c r="J21" s="46">
        <v>0</v>
      </c>
      <c r="K21" s="46">
        <v>0</v>
      </c>
      <c r="L21" s="46">
        <v>0</v>
      </c>
      <c r="M21" s="46">
        <v>0</v>
      </c>
      <c r="N21" s="46">
        <v>0</v>
      </c>
      <c r="O21" s="46">
        <v>245</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525</v>
      </c>
      <c r="G22" s="46">
        <v>0</v>
      </c>
      <c r="H22" s="46">
        <v>60</v>
      </c>
      <c r="I22" s="46">
        <v>60</v>
      </c>
      <c r="J22" s="46">
        <v>60</v>
      </c>
      <c r="K22" s="46">
        <v>80</v>
      </c>
      <c r="L22" s="46">
        <v>70</v>
      </c>
      <c r="M22" s="46">
        <v>50</v>
      </c>
      <c r="N22" s="46">
        <v>65</v>
      </c>
      <c r="O22" s="46">
        <v>80</v>
      </c>
      <c r="P22" s="46">
        <v>0</v>
      </c>
      <c r="Q22" s="46">
        <v>0</v>
      </c>
      <c r="R22" s="46">
        <v>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132</v>
      </c>
      <c r="G25" s="152">
        <f>G26+G37+G40+G43+G47</f>
        <v>0</v>
      </c>
      <c r="H25" s="152">
        <f t="shared" ref="H25:R25" si="8">H26+H37+H40+H43+H47</f>
        <v>0</v>
      </c>
      <c r="I25" s="152">
        <f t="shared" si="8"/>
        <v>0</v>
      </c>
      <c r="J25" s="152">
        <f t="shared" si="8"/>
        <v>0</v>
      </c>
      <c r="K25" s="152">
        <f t="shared" si="8"/>
        <v>20</v>
      </c>
      <c r="L25" s="152">
        <f t="shared" si="8"/>
        <v>20</v>
      </c>
      <c r="M25" s="152">
        <f t="shared" si="8"/>
        <v>16</v>
      </c>
      <c r="N25" s="152">
        <f t="shared" si="8"/>
        <v>20</v>
      </c>
      <c r="O25" s="152">
        <f t="shared" si="8"/>
        <v>16</v>
      </c>
      <c r="P25" s="152">
        <f t="shared" si="8"/>
        <v>20</v>
      </c>
      <c r="Q25" s="152">
        <f t="shared" si="8"/>
        <v>20</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SUM(G26:R26)</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132</v>
      </c>
      <c r="G43" s="154">
        <f t="shared" ref="G43:R43" si="16">G44</f>
        <v>0</v>
      </c>
      <c r="H43" s="154">
        <f t="shared" si="16"/>
        <v>0</v>
      </c>
      <c r="I43" s="154">
        <f t="shared" si="16"/>
        <v>0</v>
      </c>
      <c r="J43" s="154">
        <f t="shared" si="16"/>
        <v>0</v>
      </c>
      <c r="K43" s="154">
        <f t="shared" si="16"/>
        <v>20</v>
      </c>
      <c r="L43" s="154">
        <f t="shared" si="16"/>
        <v>20</v>
      </c>
      <c r="M43" s="154">
        <f t="shared" si="16"/>
        <v>16</v>
      </c>
      <c r="N43" s="155">
        <f t="shared" si="16"/>
        <v>20</v>
      </c>
      <c r="O43" s="154">
        <f t="shared" si="16"/>
        <v>16</v>
      </c>
      <c r="P43" s="154">
        <f t="shared" si="16"/>
        <v>20</v>
      </c>
      <c r="Q43" s="154">
        <f t="shared" si="16"/>
        <v>20</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132</v>
      </c>
      <c r="G44" s="43">
        <f t="shared" si="17"/>
        <v>0</v>
      </c>
      <c r="H44" s="43">
        <f t="shared" si="17"/>
        <v>0</v>
      </c>
      <c r="I44" s="43">
        <f t="shared" si="17"/>
        <v>0</v>
      </c>
      <c r="J44" s="43">
        <f t="shared" si="17"/>
        <v>0</v>
      </c>
      <c r="K44" s="43">
        <f t="shared" si="17"/>
        <v>20</v>
      </c>
      <c r="L44" s="43">
        <f t="shared" si="17"/>
        <v>20</v>
      </c>
      <c r="M44" s="43">
        <f t="shared" si="17"/>
        <v>16</v>
      </c>
      <c r="N44" s="43">
        <f t="shared" si="17"/>
        <v>20</v>
      </c>
      <c r="O44" s="43">
        <f t="shared" si="17"/>
        <v>16</v>
      </c>
      <c r="P44" s="43">
        <f t="shared" si="17"/>
        <v>20</v>
      </c>
      <c r="Q44" s="43">
        <f t="shared" si="17"/>
        <v>20</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3"/>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132</v>
      </c>
      <c r="G46" s="46">
        <v>0</v>
      </c>
      <c r="H46" s="46">
        <v>0</v>
      </c>
      <c r="I46" s="46">
        <v>0</v>
      </c>
      <c r="J46" s="46">
        <v>0</v>
      </c>
      <c r="K46" s="46">
        <v>20</v>
      </c>
      <c r="L46" s="46">
        <v>20</v>
      </c>
      <c r="M46" s="46">
        <v>16</v>
      </c>
      <c r="N46" s="46">
        <v>20</v>
      </c>
      <c r="O46" s="46">
        <v>16</v>
      </c>
      <c r="P46" s="46">
        <v>20</v>
      </c>
      <c r="Q46" s="46">
        <v>20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153</v>
      </c>
      <c r="F59" s="62" t="s">
        <v>154</v>
      </c>
      <c r="L59" s="64"/>
    </row>
    <row r="60" spans="1:32" s="71" customFormat="1" x14ac:dyDescent="0.25">
      <c r="A60" s="65"/>
      <c r="B60" s="65"/>
      <c r="C60" s="65"/>
      <c r="D60" s="65"/>
      <c r="E60" s="75" t="s">
        <v>120</v>
      </c>
      <c r="F60" s="67" t="s">
        <v>155</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20" t="s">
        <v>0</v>
      </c>
      <c r="E1" s="220"/>
      <c r="F1" s="220"/>
      <c r="G1" s="220"/>
      <c r="H1" s="220"/>
      <c r="I1" s="220"/>
      <c r="J1" s="220"/>
      <c r="K1" s="220"/>
      <c r="L1" s="220"/>
      <c r="M1" s="220"/>
      <c r="N1" s="220"/>
      <c r="O1" s="220"/>
      <c r="P1" s="220"/>
      <c r="Q1" s="150"/>
      <c r="R1" s="150"/>
    </row>
    <row r="2" spans="1:32" x14ac:dyDescent="0.25">
      <c r="A2" s="2"/>
      <c r="B2" s="2"/>
      <c r="C2" s="2"/>
      <c r="D2" s="3"/>
      <c r="E2" s="4"/>
      <c r="F2" s="5"/>
      <c r="G2" s="6"/>
      <c r="H2" s="149"/>
      <c r="I2" s="149"/>
      <c r="J2" s="149"/>
      <c r="K2" s="149"/>
      <c r="L2" s="8"/>
      <c r="M2" s="8"/>
      <c r="N2" s="9"/>
      <c r="O2" s="8"/>
      <c r="P2" s="221" t="s">
        <v>1</v>
      </c>
      <c r="Q2" s="221"/>
      <c r="R2" s="221"/>
    </row>
    <row r="3" spans="1:32" ht="15.75" x14ac:dyDescent="0.25">
      <c r="A3" s="2"/>
      <c r="B3" s="2"/>
      <c r="C3" s="2"/>
      <c r="D3" s="2"/>
      <c r="E3" s="222" t="s">
        <v>156</v>
      </c>
      <c r="F3" s="222"/>
      <c r="G3" s="222"/>
      <c r="H3" s="222"/>
      <c r="I3" s="222"/>
      <c r="J3" s="222"/>
      <c r="K3" s="222"/>
      <c r="L3" s="222"/>
      <c r="M3" s="222"/>
      <c r="N3" s="222"/>
      <c r="O3" s="222"/>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3" t="s">
        <v>2</v>
      </c>
      <c r="B6" s="223"/>
      <c r="C6" s="223"/>
      <c r="D6" s="223"/>
      <c r="E6" s="223"/>
      <c r="F6" s="224" t="s">
        <v>3</v>
      </c>
      <c r="G6" s="225" t="s">
        <v>4</v>
      </c>
      <c r="H6" s="225"/>
      <c r="I6" s="225"/>
      <c r="J6" s="225"/>
      <c r="K6" s="225"/>
      <c r="L6" s="225"/>
      <c r="M6" s="225"/>
      <c r="N6" s="225"/>
      <c r="O6" s="225"/>
      <c r="P6" s="225"/>
      <c r="Q6" s="225"/>
      <c r="R6" s="225"/>
    </row>
    <row r="7" spans="1:32" x14ac:dyDescent="0.25">
      <c r="A7" s="22"/>
      <c r="B7" s="226" t="s">
        <v>5</v>
      </c>
      <c r="C7" s="226"/>
      <c r="D7" s="226"/>
      <c r="E7" s="226"/>
      <c r="F7" s="224"/>
      <c r="G7" s="225"/>
      <c r="H7" s="225"/>
      <c r="I7" s="225"/>
      <c r="J7" s="225"/>
      <c r="K7" s="225"/>
      <c r="L7" s="225"/>
      <c r="M7" s="225"/>
      <c r="N7" s="225"/>
      <c r="O7" s="225"/>
      <c r="P7" s="225"/>
      <c r="Q7" s="225"/>
      <c r="R7" s="225"/>
    </row>
    <row r="8" spans="1:32" x14ac:dyDescent="0.25">
      <c r="A8" s="22"/>
      <c r="B8" s="22"/>
      <c r="C8" s="227" t="s">
        <v>6</v>
      </c>
      <c r="D8" s="227"/>
      <c r="E8" s="227"/>
      <c r="F8" s="224"/>
      <c r="G8" s="225"/>
      <c r="H8" s="225"/>
      <c r="I8" s="225"/>
      <c r="J8" s="225"/>
      <c r="K8" s="225"/>
      <c r="L8" s="225"/>
      <c r="M8" s="225"/>
      <c r="N8" s="225"/>
      <c r="O8" s="225"/>
      <c r="P8" s="225"/>
      <c r="Q8" s="225"/>
      <c r="R8" s="225"/>
    </row>
    <row r="9" spans="1:32" x14ac:dyDescent="0.25">
      <c r="A9" s="22"/>
      <c r="B9" s="22"/>
      <c r="C9" s="22"/>
      <c r="D9" s="228" t="s">
        <v>7</v>
      </c>
      <c r="E9" s="228"/>
      <c r="F9" s="224"/>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1823</v>
      </c>
      <c r="G10" s="152">
        <f t="shared" si="0"/>
        <v>266</v>
      </c>
      <c r="H10" s="152">
        <f t="shared" si="0"/>
        <v>26</v>
      </c>
      <c r="I10" s="152">
        <f t="shared" si="0"/>
        <v>100</v>
      </c>
      <c r="J10" s="152">
        <f t="shared" si="0"/>
        <v>160</v>
      </c>
      <c r="K10" s="152">
        <f t="shared" si="0"/>
        <v>137</v>
      </c>
      <c r="L10" s="152">
        <f t="shared" si="0"/>
        <v>145</v>
      </c>
      <c r="M10" s="152">
        <f t="shared" si="0"/>
        <v>53</v>
      </c>
      <c r="N10" s="153">
        <f t="shared" si="0"/>
        <v>132</v>
      </c>
      <c r="O10" s="152">
        <f t="shared" si="0"/>
        <v>377</v>
      </c>
      <c r="P10" s="152">
        <f t="shared" si="0"/>
        <v>213</v>
      </c>
      <c r="Q10" s="152">
        <f t="shared" si="0"/>
        <v>198</v>
      </c>
      <c r="R10" s="152">
        <f t="shared" si="0"/>
        <v>16</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1625</v>
      </c>
      <c r="G11" s="152">
        <f>G12+G15+G23</f>
        <v>266</v>
      </c>
      <c r="H11" s="152">
        <f t="shared" ref="H11:R11" si="1">H12+H15+H23</f>
        <v>26</v>
      </c>
      <c r="I11" s="152">
        <f t="shared" si="1"/>
        <v>100</v>
      </c>
      <c r="J11" s="152">
        <f t="shared" si="1"/>
        <v>160</v>
      </c>
      <c r="K11" s="152">
        <f t="shared" si="1"/>
        <v>137</v>
      </c>
      <c r="L11" s="152">
        <f t="shared" si="1"/>
        <v>145</v>
      </c>
      <c r="M11" s="152">
        <f t="shared" si="1"/>
        <v>53</v>
      </c>
      <c r="N11" s="152">
        <f t="shared" si="1"/>
        <v>132</v>
      </c>
      <c r="O11" s="152">
        <f t="shared" si="1"/>
        <v>277</v>
      </c>
      <c r="P11" s="152">
        <f t="shared" si="1"/>
        <v>213</v>
      </c>
      <c r="Q11" s="152">
        <f t="shared" si="1"/>
        <v>100</v>
      </c>
      <c r="R11" s="152">
        <f t="shared" si="1"/>
        <v>16</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600</v>
      </c>
      <c r="G12" s="154">
        <f t="shared" ref="G12:R13" si="2">G13</f>
        <v>45</v>
      </c>
      <c r="H12" s="154">
        <f t="shared" si="2"/>
        <v>26</v>
      </c>
      <c r="I12" s="154">
        <f t="shared" si="2"/>
        <v>65</v>
      </c>
      <c r="J12" s="154">
        <f t="shared" si="2"/>
        <v>55</v>
      </c>
      <c r="K12" s="154">
        <f t="shared" si="2"/>
        <v>66</v>
      </c>
      <c r="L12" s="154">
        <f t="shared" si="2"/>
        <v>43</v>
      </c>
      <c r="M12" s="154">
        <f t="shared" si="2"/>
        <v>53</v>
      </c>
      <c r="N12" s="155">
        <f t="shared" si="2"/>
        <v>98</v>
      </c>
      <c r="O12" s="154">
        <f t="shared" si="2"/>
        <v>98</v>
      </c>
      <c r="P12" s="154">
        <f t="shared" si="2"/>
        <v>20</v>
      </c>
      <c r="Q12" s="154">
        <f t="shared" si="2"/>
        <v>15</v>
      </c>
      <c r="R12" s="154">
        <f t="shared" si="2"/>
        <v>16</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600</v>
      </c>
      <c r="G13" s="43">
        <f t="shared" si="2"/>
        <v>45</v>
      </c>
      <c r="H13" s="43">
        <f t="shared" si="2"/>
        <v>26</v>
      </c>
      <c r="I13" s="43">
        <f t="shared" si="2"/>
        <v>65</v>
      </c>
      <c r="J13" s="43">
        <f t="shared" si="2"/>
        <v>55</v>
      </c>
      <c r="K13" s="43">
        <f t="shared" si="2"/>
        <v>66</v>
      </c>
      <c r="L13" s="43">
        <f t="shared" si="2"/>
        <v>43</v>
      </c>
      <c r="M13" s="43">
        <f t="shared" si="2"/>
        <v>53</v>
      </c>
      <c r="N13" s="43">
        <f t="shared" si="2"/>
        <v>98</v>
      </c>
      <c r="O13" s="43">
        <f t="shared" si="2"/>
        <v>98</v>
      </c>
      <c r="P13" s="43">
        <f t="shared" si="2"/>
        <v>20</v>
      </c>
      <c r="Q13" s="43">
        <f t="shared" si="2"/>
        <v>15</v>
      </c>
      <c r="R13" s="43">
        <f t="shared" si="2"/>
        <v>16</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600</v>
      </c>
      <c r="G14" s="156">
        <v>45</v>
      </c>
      <c r="H14" s="156">
        <v>26</v>
      </c>
      <c r="I14" s="156">
        <v>65</v>
      </c>
      <c r="J14" s="156">
        <v>55</v>
      </c>
      <c r="K14" s="156">
        <v>66</v>
      </c>
      <c r="L14" s="156">
        <v>43</v>
      </c>
      <c r="M14" s="156">
        <v>53</v>
      </c>
      <c r="N14" s="156">
        <v>98</v>
      </c>
      <c r="O14" s="156">
        <v>98</v>
      </c>
      <c r="P14" s="156">
        <v>20</v>
      </c>
      <c r="Q14" s="156">
        <v>15</v>
      </c>
      <c r="R14" s="156">
        <v>16</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1025</v>
      </c>
      <c r="G15" s="154">
        <f>G16+G18+G20</f>
        <v>221</v>
      </c>
      <c r="H15" s="154">
        <f t="shared" ref="H15:R15" si="3">H16+H18+H20</f>
        <v>0</v>
      </c>
      <c r="I15" s="154">
        <f t="shared" si="3"/>
        <v>35</v>
      </c>
      <c r="J15" s="154">
        <f t="shared" si="3"/>
        <v>105</v>
      </c>
      <c r="K15" s="154">
        <f t="shared" si="3"/>
        <v>71</v>
      </c>
      <c r="L15" s="154">
        <f t="shared" si="3"/>
        <v>102</v>
      </c>
      <c r="M15" s="154">
        <f t="shared" si="3"/>
        <v>0</v>
      </c>
      <c r="N15" s="154">
        <f t="shared" si="3"/>
        <v>34</v>
      </c>
      <c r="O15" s="154">
        <f t="shared" si="3"/>
        <v>179</v>
      </c>
      <c r="P15" s="154">
        <f t="shared" si="3"/>
        <v>193</v>
      </c>
      <c r="Q15" s="154">
        <f t="shared" si="3"/>
        <v>85</v>
      </c>
      <c r="R15" s="154">
        <f t="shared" si="3"/>
        <v>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4">SUM(F17:F17)</f>
        <v>30</v>
      </c>
      <c r="G16" s="43">
        <f t="shared" si="4"/>
        <v>0</v>
      </c>
      <c r="H16" s="43">
        <f t="shared" si="4"/>
        <v>0</v>
      </c>
      <c r="I16" s="43">
        <f t="shared" si="4"/>
        <v>0</v>
      </c>
      <c r="J16" s="43">
        <f>J17</f>
        <v>0</v>
      </c>
      <c r="K16" s="43">
        <f t="shared" si="4"/>
        <v>0</v>
      </c>
      <c r="L16" s="43">
        <f t="shared" si="4"/>
        <v>0</v>
      </c>
      <c r="M16" s="43">
        <f t="shared" si="4"/>
        <v>0</v>
      </c>
      <c r="N16" s="49">
        <f t="shared" si="4"/>
        <v>12</v>
      </c>
      <c r="O16" s="43">
        <f t="shared" si="4"/>
        <v>18</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30</v>
      </c>
      <c r="G17" s="156">
        <v>0</v>
      </c>
      <c r="H17" s="156">
        <v>0</v>
      </c>
      <c r="I17" s="156">
        <v>0</v>
      </c>
      <c r="J17" s="156">
        <v>0</v>
      </c>
      <c r="K17" s="156">
        <v>0</v>
      </c>
      <c r="L17" s="156">
        <v>0</v>
      </c>
      <c r="M17" s="156">
        <v>0</v>
      </c>
      <c r="N17" s="162">
        <v>12</v>
      </c>
      <c r="O17" s="162">
        <v>18</v>
      </c>
      <c r="P17" s="156">
        <v>0</v>
      </c>
      <c r="Q17" s="156">
        <v>0</v>
      </c>
      <c r="R17" s="15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5">SUM(F19:F19)</f>
        <v>130</v>
      </c>
      <c r="G18" s="43">
        <f t="shared" si="5"/>
        <v>0</v>
      </c>
      <c r="H18" s="43">
        <f t="shared" si="5"/>
        <v>0</v>
      </c>
      <c r="I18" s="43">
        <f t="shared" si="5"/>
        <v>0</v>
      </c>
      <c r="J18" s="43">
        <f t="shared" si="5"/>
        <v>0</v>
      </c>
      <c r="K18" s="43">
        <f t="shared" si="5"/>
        <v>0</v>
      </c>
      <c r="L18" s="43">
        <f t="shared" si="5"/>
        <v>0</v>
      </c>
      <c r="M18" s="43">
        <f t="shared" si="5"/>
        <v>0</v>
      </c>
      <c r="N18" s="43">
        <f t="shared" si="5"/>
        <v>22</v>
      </c>
      <c r="O18" s="43">
        <f t="shared" si="5"/>
        <v>108</v>
      </c>
      <c r="P18" s="43">
        <f t="shared" si="5"/>
        <v>0</v>
      </c>
      <c r="Q18" s="43">
        <f t="shared" si="5"/>
        <v>0</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130</v>
      </c>
      <c r="G19" s="156">
        <v>0</v>
      </c>
      <c r="H19" s="156">
        <v>0</v>
      </c>
      <c r="I19" s="156">
        <v>0</v>
      </c>
      <c r="J19" s="156">
        <v>0</v>
      </c>
      <c r="K19" s="156">
        <v>0</v>
      </c>
      <c r="L19" s="156">
        <v>0</v>
      </c>
      <c r="M19" s="156">
        <v>0</v>
      </c>
      <c r="N19" s="162">
        <v>22</v>
      </c>
      <c r="O19" s="162">
        <v>108</v>
      </c>
      <c r="P19" s="156">
        <v>0</v>
      </c>
      <c r="Q19" s="156">
        <v>0</v>
      </c>
      <c r="R19" s="15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865</v>
      </c>
      <c r="G20" s="43">
        <f>G21+G22</f>
        <v>221</v>
      </c>
      <c r="H20" s="43">
        <f t="shared" ref="H20:R20" si="6">H21+H22</f>
        <v>0</v>
      </c>
      <c r="I20" s="43">
        <f t="shared" si="6"/>
        <v>35</v>
      </c>
      <c r="J20" s="43">
        <f t="shared" si="6"/>
        <v>105</v>
      </c>
      <c r="K20" s="43">
        <f t="shared" si="6"/>
        <v>71</v>
      </c>
      <c r="L20" s="43">
        <f t="shared" si="6"/>
        <v>102</v>
      </c>
      <c r="M20" s="43">
        <f t="shared" si="6"/>
        <v>0</v>
      </c>
      <c r="N20" s="49">
        <f t="shared" si="6"/>
        <v>0</v>
      </c>
      <c r="O20" s="43">
        <f t="shared" si="6"/>
        <v>53</v>
      </c>
      <c r="P20" s="43">
        <f t="shared" si="6"/>
        <v>193</v>
      </c>
      <c r="Q20" s="43">
        <f t="shared" si="6"/>
        <v>85</v>
      </c>
      <c r="R20" s="43">
        <f t="shared" si="6"/>
        <v>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0</v>
      </c>
      <c r="G21" s="46">
        <v>0</v>
      </c>
      <c r="H21" s="46">
        <v>0</v>
      </c>
      <c r="I21" s="46">
        <v>0</v>
      </c>
      <c r="J21" s="46">
        <v>0</v>
      </c>
      <c r="K21" s="46">
        <v>0</v>
      </c>
      <c r="L21" s="46">
        <v>0</v>
      </c>
      <c r="M21" s="46">
        <v>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865</v>
      </c>
      <c r="G22" s="157">
        <v>221</v>
      </c>
      <c r="H22" s="157"/>
      <c r="I22" s="162">
        <v>35</v>
      </c>
      <c r="J22" s="162">
        <v>105</v>
      </c>
      <c r="K22" s="162">
        <v>71</v>
      </c>
      <c r="L22" s="162">
        <v>102</v>
      </c>
      <c r="M22" s="162"/>
      <c r="N22" s="162"/>
      <c r="O22" s="162">
        <v>53</v>
      </c>
      <c r="P22" s="162">
        <v>193</v>
      </c>
      <c r="Q22" s="162">
        <v>85</v>
      </c>
      <c r="R22" s="162"/>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198</v>
      </c>
      <c r="G25" s="152">
        <f>G26+G37+G40+G43+G47</f>
        <v>0</v>
      </c>
      <c r="H25" s="152">
        <f t="shared" ref="H25:R25" si="8">H26+H37+H40+H43+H47</f>
        <v>0</v>
      </c>
      <c r="I25" s="152">
        <f t="shared" si="8"/>
        <v>0</v>
      </c>
      <c r="J25" s="152">
        <f t="shared" si="8"/>
        <v>0</v>
      </c>
      <c r="K25" s="152">
        <f t="shared" si="8"/>
        <v>0</v>
      </c>
      <c r="L25" s="152">
        <f t="shared" si="8"/>
        <v>0</v>
      </c>
      <c r="M25" s="152">
        <f t="shared" si="8"/>
        <v>0</v>
      </c>
      <c r="N25" s="152">
        <f t="shared" si="8"/>
        <v>0</v>
      </c>
      <c r="O25" s="152">
        <f t="shared" si="8"/>
        <v>100</v>
      </c>
      <c r="P25" s="152">
        <f t="shared" si="8"/>
        <v>0</v>
      </c>
      <c r="Q25" s="152">
        <f t="shared" si="8"/>
        <v>98</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198</v>
      </c>
      <c r="G43" s="154">
        <f t="shared" ref="G43:R43" si="16">G44</f>
        <v>0</v>
      </c>
      <c r="H43" s="154">
        <f t="shared" si="16"/>
        <v>0</v>
      </c>
      <c r="I43" s="154">
        <f t="shared" si="16"/>
        <v>0</v>
      </c>
      <c r="J43" s="154">
        <f t="shared" si="16"/>
        <v>0</v>
      </c>
      <c r="K43" s="154">
        <f t="shared" si="16"/>
        <v>0</v>
      </c>
      <c r="L43" s="154">
        <f t="shared" si="16"/>
        <v>0</v>
      </c>
      <c r="M43" s="154">
        <f t="shared" si="16"/>
        <v>0</v>
      </c>
      <c r="N43" s="155">
        <f t="shared" si="16"/>
        <v>0</v>
      </c>
      <c r="O43" s="154">
        <f t="shared" si="16"/>
        <v>100</v>
      </c>
      <c r="P43" s="154">
        <f t="shared" si="16"/>
        <v>0</v>
      </c>
      <c r="Q43" s="154">
        <f t="shared" si="16"/>
        <v>98</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198</v>
      </c>
      <c r="G44" s="43">
        <f t="shared" si="17"/>
        <v>0</v>
      </c>
      <c r="H44" s="43">
        <f t="shared" si="17"/>
        <v>0</v>
      </c>
      <c r="I44" s="43">
        <f t="shared" si="17"/>
        <v>0</v>
      </c>
      <c r="J44" s="43">
        <f t="shared" si="17"/>
        <v>0</v>
      </c>
      <c r="K44" s="43">
        <f t="shared" si="17"/>
        <v>0</v>
      </c>
      <c r="L44" s="43">
        <f t="shared" si="17"/>
        <v>0</v>
      </c>
      <c r="M44" s="43">
        <f t="shared" si="17"/>
        <v>0</v>
      </c>
      <c r="N44" s="43">
        <f t="shared" si="17"/>
        <v>0</v>
      </c>
      <c r="O44" s="43">
        <f t="shared" si="17"/>
        <v>100</v>
      </c>
      <c r="P44" s="43">
        <f t="shared" si="17"/>
        <v>0</v>
      </c>
      <c r="Q44" s="43">
        <f t="shared" si="17"/>
        <v>98</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0"/>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198</v>
      </c>
      <c r="G46" s="160"/>
      <c r="H46" s="160"/>
      <c r="I46" s="160"/>
      <c r="J46" s="160"/>
      <c r="K46" s="160"/>
      <c r="L46" s="160"/>
      <c r="M46" s="160"/>
      <c r="N46" s="160"/>
      <c r="O46" s="160">
        <v>100</v>
      </c>
      <c r="P46" s="160"/>
      <c r="Q46" s="160">
        <v>98</v>
      </c>
      <c r="R46" s="160"/>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8" t="s">
        <v>61</v>
      </c>
      <c r="B54" s="219"/>
      <c r="C54" s="219"/>
      <c r="D54" s="219"/>
      <c r="E54" s="219"/>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157</v>
      </c>
      <c r="G59" s="63" t="s">
        <v>158</v>
      </c>
      <c r="L59" s="64"/>
    </row>
    <row r="60" spans="1:32" s="71" customFormat="1" x14ac:dyDescent="0.25">
      <c r="A60" s="65"/>
      <c r="B60" s="65"/>
      <c r="C60" s="65"/>
      <c r="D60" s="65"/>
      <c r="E60" s="75" t="s">
        <v>159</v>
      </c>
      <c r="F60" s="67"/>
      <c r="G60" s="68" t="s">
        <v>160</v>
      </c>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233" t="s">
        <v>0</v>
      </c>
      <c r="E1" s="233"/>
      <c r="F1" s="233"/>
      <c r="G1" s="233"/>
      <c r="H1" s="233"/>
      <c r="I1" s="233"/>
      <c r="J1" s="233"/>
      <c r="K1" s="233"/>
      <c r="L1" s="233"/>
      <c r="M1" s="233"/>
      <c r="N1" s="233"/>
      <c r="O1" s="233"/>
      <c r="P1" s="233"/>
    </row>
    <row r="2" spans="1:32" x14ac:dyDescent="0.25">
      <c r="A2" s="2"/>
      <c r="B2" s="2"/>
      <c r="C2" s="2"/>
      <c r="D2" s="3"/>
      <c r="E2" s="4"/>
      <c r="F2" s="5"/>
      <c r="G2" s="6"/>
      <c r="H2" s="7"/>
      <c r="I2" s="7"/>
      <c r="J2" s="7"/>
      <c r="K2" s="7"/>
      <c r="L2" s="8"/>
      <c r="M2" s="8"/>
      <c r="N2" s="9"/>
      <c r="O2" s="8"/>
      <c r="P2" s="221" t="s">
        <v>1</v>
      </c>
      <c r="Q2" s="221"/>
      <c r="R2" s="221"/>
    </row>
    <row r="3" spans="1:32" ht="18.75" x14ac:dyDescent="0.3">
      <c r="A3" s="232" t="s">
        <v>64</v>
      </c>
      <c r="B3" s="232"/>
      <c r="C3" s="232"/>
      <c r="D3" s="232"/>
      <c r="E3" s="232"/>
      <c r="F3" s="232"/>
      <c r="G3" s="232"/>
      <c r="H3" s="232"/>
      <c r="I3" s="232"/>
      <c r="J3" s="232"/>
      <c r="K3" s="232"/>
      <c r="L3" s="232"/>
      <c r="M3" s="232"/>
      <c r="N3" s="232"/>
      <c r="O3" s="232"/>
      <c r="P3" s="232"/>
      <c r="Q3" s="232"/>
      <c r="R3" s="232"/>
    </row>
    <row r="4" spans="1:32" x14ac:dyDescent="0.25">
      <c r="A4" s="2"/>
      <c r="B4" s="2"/>
      <c r="C4" s="2"/>
      <c r="D4" s="11"/>
      <c r="E4" s="12"/>
      <c r="F4" s="13"/>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34" t="s">
        <v>2</v>
      </c>
      <c r="B6" s="234"/>
      <c r="C6" s="234"/>
      <c r="D6" s="234"/>
      <c r="E6" s="234"/>
      <c r="F6" s="235" t="s">
        <v>3</v>
      </c>
      <c r="G6" s="236" t="s">
        <v>4</v>
      </c>
      <c r="H6" s="236"/>
      <c r="I6" s="236"/>
      <c r="J6" s="236"/>
      <c r="K6" s="236"/>
      <c r="L6" s="236"/>
      <c r="M6" s="236"/>
      <c r="N6" s="236"/>
      <c r="O6" s="236"/>
      <c r="P6" s="236"/>
      <c r="Q6" s="236"/>
      <c r="R6" s="236"/>
    </row>
    <row r="7" spans="1:32" x14ac:dyDescent="0.25">
      <c r="A7" s="81"/>
      <c r="B7" s="237" t="s">
        <v>5</v>
      </c>
      <c r="C7" s="237"/>
      <c r="D7" s="237"/>
      <c r="E7" s="237"/>
      <c r="F7" s="235"/>
      <c r="G7" s="236"/>
      <c r="H7" s="236"/>
      <c r="I7" s="236"/>
      <c r="J7" s="236"/>
      <c r="K7" s="236"/>
      <c r="L7" s="236"/>
      <c r="M7" s="236"/>
      <c r="N7" s="236"/>
      <c r="O7" s="236"/>
      <c r="P7" s="236"/>
      <c r="Q7" s="236"/>
      <c r="R7" s="236"/>
    </row>
    <row r="8" spans="1:32" x14ac:dyDescent="0.25">
      <c r="A8" s="81"/>
      <c r="B8" s="81"/>
      <c r="C8" s="238" t="s">
        <v>6</v>
      </c>
      <c r="D8" s="238"/>
      <c r="E8" s="238"/>
      <c r="F8" s="235"/>
      <c r="G8" s="236"/>
      <c r="H8" s="236"/>
      <c r="I8" s="236"/>
      <c r="J8" s="236"/>
      <c r="K8" s="236"/>
      <c r="L8" s="236"/>
      <c r="M8" s="236"/>
      <c r="N8" s="236"/>
      <c r="O8" s="236"/>
      <c r="P8" s="236"/>
      <c r="Q8" s="236"/>
      <c r="R8" s="236"/>
    </row>
    <row r="9" spans="1:32" x14ac:dyDescent="0.25">
      <c r="A9" s="81"/>
      <c r="B9" s="81"/>
      <c r="C9" s="81"/>
      <c r="D9" s="239" t="s">
        <v>7</v>
      </c>
      <c r="E9" s="239"/>
      <c r="F9" s="235"/>
      <c r="G9" s="82" t="s">
        <v>8</v>
      </c>
      <c r="H9" s="83" t="s">
        <v>9</v>
      </c>
      <c r="I9" s="83" t="s">
        <v>10</v>
      </c>
      <c r="J9" s="83" t="s">
        <v>11</v>
      </c>
      <c r="K9" s="83" t="s">
        <v>12</v>
      </c>
      <c r="L9" s="83" t="s">
        <v>13</v>
      </c>
      <c r="M9" s="83" t="s">
        <v>14</v>
      </c>
      <c r="N9" s="84" t="s">
        <v>15</v>
      </c>
      <c r="O9" s="83" t="s">
        <v>16</v>
      </c>
      <c r="P9" s="83" t="s">
        <v>17</v>
      </c>
      <c r="Q9" s="83" t="s">
        <v>18</v>
      </c>
      <c r="R9" s="83" t="s">
        <v>19</v>
      </c>
    </row>
    <row r="10" spans="1:32" ht="13.7" customHeight="1" x14ac:dyDescent="0.25">
      <c r="A10" s="85"/>
      <c r="B10" s="86"/>
      <c r="C10" s="85"/>
      <c r="D10" s="85"/>
      <c r="E10" s="87" t="s">
        <v>20</v>
      </c>
      <c r="F10" s="88">
        <f>F11+F25+F54</f>
        <v>0</v>
      </c>
      <c r="G10" s="89">
        <f t="shared" ref="G10:R10" si="0">G11+G25+G54</f>
        <v>0</v>
      </c>
      <c r="H10" s="89">
        <f t="shared" si="0"/>
        <v>0</v>
      </c>
      <c r="I10" s="89">
        <f t="shared" si="0"/>
        <v>0</v>
      </c>
      <c r="J10" s="89">
        <f t="shared" si="0"/>
        <v>0</v>
      </c>
      <c r="K10" s="89">
        <f t="shared" si="0"/>
        <v>0</v>
      </c>
      <c r="L10" s="89">
        <f t="shared" si="0"/>
        <v>0</v>
      </c>
      <c r="M10" s="89">
        <f t="shared" si="0"/>
        <v>0</v>
      </c>
      <c r="N10" s="90">
        <f t="shared" si="0"/>
        <v>0</v>
      </c>
      <c r="O10" s="89">
        <f t="shared" si="0"/>
        <v>0</v>
      </c>
      <c r="P10" s="89">
        <f t="shared" si="0"/>
        <v>0</v>
      </c>
      <c r="Q10" s="89">
        <f t="shared" si="0"/>
        <v>0</v>
      </c>
      <c r="R10" s="89">
        <f t="shared" si="0"/>
        <v>0</v>
      </c>
      <c r="S10" s="30"/>
      <c r="T10" s="31"/>
      <c r="U10" s="31"/>
      <c r="V10" s="31"/>
      <c r="W10" s="31"/>
      <c r="X10" s="31"/>
      <c r="Y10" s="31"/>
      <c r="Z10" s="31"/>
      <c r="AA10" s="31"/>
      <c r="AB10" s="31"/>
      <c r="AC10" s="31"/>
      <c r="AD10" s="31"/>
      <c r="AE10" s="31"/>
      <c r="AF10" s="31"/>
    </row>
    <row r="11" spans="1:32" ht="14.25" customHeight="1" x14ac:dyDescent="0.25">
      <c r="A11" s="91">
        <v>1</v>
      </c>
      <c r="B11" s="92"/>
      <c r="C11" s="93"/>
      <c r="D11" s="94"/>
      <c r="E11" s="87" t="s">
        <v>21</v>
      </c>
      <c r="F11" s="88">
        <f>F12+F15+F23</f>
        <v>0</v>
      </c>
      <c r="G11" s="89">
        <f>G12+G15+G23</f>
        <v>0</v>
      </c>
      <c r="H11" s="89">
        <f t="shared" ref="H11:R11" si="1">H12+H15+H23</f>
        <v>0</v>
      </c>
      <c r="I11" s="89">
        <f t="shared" si="1"/>
        <v>0</v>
      </c>
      <c r="J11" s="89">
        <f t="shared" si="1"/>
        <v>0</v>
      </c>
      <c r="K11" s="89">
        <f t="shared" si="1"/>
        <v>0</v>
      </c>
      <c r="L11" s="89">
        <f t="shared" si="1"/>
        <v>0</v>
      </c>
      <c r="M11" s="89">
        <f t="shared" si="1"/>
        <v>0</v>
      </c>
      <c r="N11" s="89">
        <f t="shared" si="1"/>
        <v>0</v>
      </c>
      <c r="O11" s="89">
        <f t="shared" si="1"/>
        <v>0</v>
      </c>
      <c r="P11" s="89">
        <f t="shared" si="1"/>
        <v>0</v>
      </c>
      <c r="Q11" s="89">
        <f t="shared" si="1"/>
        <v>0</v>
      </c>
      <c r="R11" s="89">
        <f t="shared" si="1"/>
        <v>0</v>
      </c>
      <c r="S11" s="30"/>
      <c r="T11" s="31"/>
      <c r="U11" s="31"/>
      <c r="V11" s="31"/>
      <c r="W11" s="31"/>
      <c r="X11" s="31"/>
      <c r="Y11" s="31"/>
      <c r="Z11" s="31"/>
      <c r="AA11" s="31"/>
      <c r="AB11" s="31"/>
      <c r="AC11" s="31"/>
      <c r="AD11" s="31"/>
      <c r="AE11" s="31"/>
      <c r="AF11" s="31"/>
    </row>
    <row r="12" spans="1:32" x14ac:dyDescent="0.25">
      <c r="A12" s="95">
        <v>1</v>
      </c>
      <c r="B12" s="96">
        <v>1</v>
      </c>
      <c r="C12" s="93"/>
      <c r="D12" s="94"/>
      <c r="E12" s="97" t="s">
        <v>22</v>
      </c>
      <c r="F12" s="98">
        <f>F13</f>
        <v>0</v>
      </c>
      <c r="G12" s="99">
        <f t="shared" ref="G12:R12" si="2">G13</f>
        <v>0</v>
      </c>
      <c r="H12" s="99">
        <f t="shared" si="2"/>
        <v>0</v>
      </c>
      <c r="I12" s="99">
        <f t="shared" si="2"/>
        <v>0</v>
      </c>
      <c r="J12" s="99">
        <f t="shared" si="2"/>
        <v>0</v>
      </c>
      <c r="K12" s="99">
        <f t="shared" si="2"/>
        <v>0</v>
      </c>
      <c r="L12" s="99">
        <f t="shared" si="2"/>
        <v>0</v>
      </c>
      <c r="M12" s="99">
        <f t="shared" si="2"/>
        <v>0</v>
      </c>
      <c r="N12" s="100">
        <f t="shared" si="2"/>
        <v>0</v>
      </c>
      <c r="O12" s="99">
        <f t="shared" si="2"/>
        <v>0</v>
      </c>
      <c r="P12" s="99">
        <f t="shared" si="2"/>
        <v>0</v>
      </c>
      <c r="Q12" s="99">
        <f t="shared" si="2"/>
        <v>0</v>
      </c>
      <c r="R12" s="99">
        <f t="shared" si="2"/>
        <v>0</v>
      </c>
      <c r="S12" s="30"/>
      <c r="T12" s="31"/>
      <c r="U12" s="31"/>
      <c r="V12" s="31"/>
      <c r="W12" s="31"/>
      <c r="X12" s="31"/>
      <c r="Y12" s="31"/>
      <c r="Z12" s="31"/>
      <c r="AA12" s="31"/>
      <c r="AB12" s="31"/>
      <c r="AC12" s="31"/>
      <c r="AD12" s="31"/>
      <c r="AE12" s="31"/>
      <c r="AF12" s="31"/>
    </row>
    <row r="13" spans="1:32" x14ac:dyDescent="0.25">
      <c r="A13" s="95">
        <v>1</v>
      </c>
      <c r="B13" s="96">
        <v>1</v>
      </c>
      <c r="C13" s="93">
        <v>2</v>
      </c>
      <c r="D13" s="94"/>
      <c r="E13" s="101" t="s">
        <v>23</v>
      </c>
      <c r="F13" s="102">
        <f t="shared" ref="F13:R13" si="3">SUM(F14:F14)</f>
        <v>0</v>
      </c>
      <c r="G13" s="103">
        <f t="shared" si="3"/>
        <v>0</v>
      </c>
      <c r="H13" s="103">
        <f t="shared" si="3"/>
        <v>0</v>
      </c>
      <c r="I13" s="103">
        <f t="shared" si="3"/>
        <v>0</v>
      </c>
      <c r="J13" s="103">
        <f t="shared" si="3"/>
        <v>0</v>
      </c>
      <c r="K13" s="103">
        <f t="shared" si="3"/>
        <v>0</v>
      </c>
      <c r="L13" s="103">
        <f t="shared" si="3"/>
        <v>0</v>
      </c>
      <c r="M13" s="103">
        <f t="shared" si="3"/>
        <v>0</v>
      </c>
      <c r="N13" s="103">
        <f t="shared" si="3"/>
        <v>0</v>
      </c>
      <c r="O13" s="103">
        <f t="shared" si="3"/>
        <v>0</v>
      </c>
      <c r="P13" s="103">
        <f t="shared" si="3"/>
        <v>0</v>
      </c>
      <c r="Q13" s="103">
        <f t="shared" si="3"/>
        <v>0</v>
      </c>
      <c r="R13" s="103">
        <f t="shared" si="3"/>
        <v>0</v>
      </c>
      <c r="S13" s="30"/>
      <c r="T13" s="31"/>
      <c r="U13" s="31"/>
      <c r="V13" s="31"/>
      <c r="W13" s="31"/>
      <c r="X13" s="31"/>
      <c r="Y13" s="31"/>
      <c r="Z13" s="31"/>
      <c r="AA13" s="31"/>
      <c r="AB13" s="31"/>
      <c r="AC13" s="31"/>
      <c r="AD13" s="31"/>
      <c r="AE13" s="31"/>
      <c r="AF13" s="31"/>
    </row>
    <row r="14" spans="1:32" ht="22.5" x14ac:dyDescent="0.25">
      <c r="A14" s="95">
        <v>1</v>
      </c>
      <c r="B14" s="96">
        <v>1</v>
      </c>
      <c r="C14" s="93">
        <v>2</v>
      </c>
      <c r="D14" s="94">
        <v>2</v>
      </c>
      <c r="E14" s="104" t="s">
        <v>24</v>
      </c>
      <c r="F14" s="45">
        <f>SUM(G14:R14)</f>
        <v>0</v>
      </c>
      <c r="G14" s="46"/>
      <c r="H14" s="46"/>
      <c r="I14" s="46"/>
      <c r="J14" s="46"/>
      <c r="K14" s="46"/>
      <c r="L14" s="46"/>
      <c r="M14" s="46"/>
      <c r="N14" s="46"/>
      <c r="O14" s="46"/>
      <c r="P14" s="46"/>
      <c r="Q14" s="46"/>
      <c r="R14" s="46"/>
      <c r="S14" s="30"/>
      <c r="T14" s="31"/>
      <c r="U14" s="31"/>
      <c r="V14" s="31"/>
      <c r="W14" s="31"/>
      <c r="X14" s="31"/>
      <c r="Y14" s="31"/>
      <c r="Z14" s="31"/>
      <c r="AA14" s="31"/>
      <c r="AB14" s="31"/>
      <c r="AC14" s="31"/>
      <c r="AD14" s="31"/>
      <c r="AE14" s="31"/>
      <c r="AF14" s="31"/>
    </row>
    <row r="15" spans="1:32" x14ac:dyDescent="0.25">
      <c r="A15" s="95">
        <v>1</v>
      </c>
      <c r="B15" s="96">
        <v>4</v>
      </c>
      <c r="C15" s="96"/>
      <c r="D15" s="96"/>
      <c r="E15" s="97" t="s">
        <v>25</v>
      </c>
      <c r="F15" s="98">
        <f>F16+F18+F20</f>
        <v>0</v>
      </c>
      <c r="G15" s="99">
        <f>G16+G18+G20</f>
        <v>0</v>
      </c>
      <c r="H15" s="99">
        <f t="shared" ref="H15:R15" si="4">H16+H18+H20</f>
        <v>0</v>
      </c>
      <c r="I15" s="99">
        <f t="shared" si="4"/>
        <v>0</v>
      </c>
      <c r="J15" s="99">
        <f t="shared" si="4"/>
        <v>0</v>
      </c>
      <c r="K15" s="99">
        <f t="shared" si="4"/>
        <v>0</v>
      </c>
      <c r="L15" s="99">
        <f t="shared" si="4"/>
        <v>0</v>
      </c>
      <c r="M15" s="99">
        <f t="shared" si="4"/>
        <v>0</v>
      </c>
      <c r="N15" s="99">
        <f t="shared" si="4"/>
        <v>0</v>
      </c>
      <c r="O15" s="99">
        <f t="shared" si="4"/>
        <v>0</v>
      </c>
      <c r="P15" s="99">
        <f t="shared" si="4"/>
        <v>0</v>
      </c>
      <c r="Q15" s="99">
        <f t="shared" si="4"/>
        <v>0</v>
      </c>
      <c r="R15" s="99">
        <f t="shared" si="4"/>
        <v>0</v>
      </c>
      <c r="S15" s="30"/>
      <c r="T15" s="31"/>
      <c r="U15" s="31"/>
      <c r="V15" s="31"/>
      <c r="W15" s="31"/>
      <c r="X15" s="31"/>
      <c r="Y15" s="31"/>
      <c r="Z15" s="31"/>
      <c r="AA15" s="31"/>
      <c r="AB15" s="31"/>
      <c r="AC15" s="31"/>
      <c r="AD15" s="31"/>
      <c r="AE15" s="31"/>
      <c r="AF15" s="31"/>
    </row>
    <row r="16" spans="1:32" x14ac:dyDescent="0.25">
      <c r="A16" s="95">
        <v>1</v>
      </c>
      <c r="B16" s="96">
        <v>4</v>
      </c>
      <c r="C16" s="93">
        <v>1</v>
      </c>
      <c r="D16" s="105"/>
      <c r="E16" s="101" t="s">
        <v>26</v>
      </c>
      <c r="F16" s="102">
        <f t="shared" ref="F16:R16" si="5">SUM(F17:F17)</f>
        <v>0</v>
      </c>
      <c r="G16" s="103">
        <f t="shared" si="5"/>
        <v>0</v>
      </c>
      <c r="H16" s="103">
        <f t="shared" si="5"/>
        <v>0</v>
      </c>
      <c r="I16" s="103">
        <f t="shared" si="5"/>
        <v>0</v>
      </c>
      <c r="J16" s="103">
        <f t="shared" si="5"/>
        <v>0</v>
      </c>
      <c r="K16" s="103">
        <f t="shared" si="5"/>
        <v>0</v>
      </c>
      <c r="L16" s="103">
        <f t="shared" si="5"/>
        <v>0</v>
      </c>
      <c r="M16" s="103">
        <f t="shared" si="5"/>
        <v>0</v>
      </c>
      <c r="N16" s="113">
        <f t="shared" si="5"/>
        <v>0</v>
      </c>
      <c r="O16" s="103">
        <f t="shared" si="5"/>
        <v>0</v>
      </c>
      <c r="P16" s="103">
        <f t="shared" si="5"/>
        <v>0</v>
      </c>
      <c r="Q16" s="103">
        <f t="shared" si="5"/>
        <v>0</v>
      </c>
      <c r="R16" s="103">
        <f t="shared" si="5"/>
        <v>0</v>
      </c>
      <c r="S16" s="30"/>
      <c r="T16" s="31"/>
      <c r="U16" s="31"/>
      <c r="V16" s="31"/>
      <c r="W16" s="31"/>
      <c r="X16" s="31"/>
      <c r="Y16" s="31"/>
      <c r="Z16" s="31"/>
      <c r="AA16" s="31"/>
      <c r="AB16" s="31"/>
      <c r="AC16" s="31"/>
      <c r="AD16" s="31"/>
      <c r="AE16" s="31"/>
      <c r="AF16" s="31"/>
    </row>
    <row r="17" spans="1:32" x14ac:dyDescent="0.25">
      <c r="A17" s="95">
        <v>1</v>
      </c>
      <c r="B17" s="96">
        <v>4</v>
      </c>
      <c r="C17" s="93">
        <v>1</v>
      </c>
      <c r="D17" s="94">
        <v>2</v>
      </c>
      <c r="E17" s="106" t="s">
        <v>27</v>
      </c>
      <c r="F17" s="45">
        <f>SUM(G17:R17)</f>
        <v>0</v>
      </c>
      <c r="G17" s="46"/>
      <c r="H17" s="46"/>
      <c r="I17" s="46"/>
      <c r="J17" s="46"/>
      <c r="K17" s="46"/>
      <c r="L17" s="46"/>
      <c r="M17" s="46"/>
      <c r="N17" s="46"/>
      <c r="O17" s="46"/>
      <c r="P17" s="46"/>
      <c r="Q17" s="46"/>
      <c r="R17" s="46"/>
      <c r="S17" s="30"/>
      <c r="T17" s="31"/>
      <c r="U17" s="31"/>
      <c r="V17" s="31"/>
      <c r="W17" s="31"/>
      <c r="X17" s="31"/>
      <c r="Y17" s="31"/>
      <c r="Z17" s="31"/>
      <c r="AA17" s="31"/>
      <c r="AB17" s="31"/>
      <c r="AC17" s="31"/>
      <c r="AD17" s="31"/>
      <c r="AE17" s="31"/>
      <c r="AF17" s="31"/>
    </row>
    <row r="18" spans="1:32" x14ac:dyDescent="0.25">
      <c r="A18" s="95">
        <v>1</v>
      </c>
      <c r="B18" s="96">
        <v>4</v>
      </c>
      <c r="C18" s="93">
        <v>3</v>
      </c>
      <c r="D18" s="105"/>
      <c r="E18" s="101" t="s">
        <v>28</v>
      </c>
      <c r="F18" s="102">
        <f t="shared" ref="F18:R18" si="6">SUM(F19:F19)</f>
        <v>0</v>
      </c>
      <c r="G18" s="103">
        <f t="shared" si="6"/>
        <v>0</v>
      </c>
      <c r="H18" s="103">
        <f t="shared" si="6"/>
        <v>0</v>
      </c>
      <c r="I18" s="103">
        <f t="shared" si="6"/>
        <v>0</v>
      </c>
      <c r="J18" s="103">
        <f t="shared" si="6"/>
        <v>0</v>
      </c>
      <c r="K18" s="103">
        <f t="shared" si="6"/>
        <v>0</v>
      </c>
      <c r="L18" s="103">
        <f t="shared" si="6"/>
        <v>0</v>
      </c>
      <c r="M18" s="103">
        <f t="shared" si="6"/>
        <v>0</v>
      </c>
      <c r="N18" s="103">
        <f t="shared" si="6"/>
        <v>0</v>
      </c>
      <c r="O18" s="103">
        <f t="shared" si="6"/>
        <v>0</v>
      </c>
      <c r="P18" s="103">
        <f t="shared" si="6"/>
        <v>0</v>
      </c>
      <c r="Q18" s="103">
        <f t="shared" si="6"/>
        <v>0</v>
      </c>
      <c r="R18" s="103">
        <f t="shared" si="6"/>
        <v>0</v>
      </c>
      <c r="S18" s="30"/>
      <c r="T18" s="31"/>
      <c r="U18" s="31"/>
      <c r="V18" s="31"/>
      <c r="W18" s="31"/>
      <c r="X18" s="31"/>
      <c r="Y18" s="31"/>
      <c r="Z18" s="31"/>
      <c r="AA18" s="31"/>
      <c r="AB18" s="31"/>
      <c r="AC18" s="31"/>
      <c r="AD18" s="31"/>
      <c r="AE18" s="31"/>
      <c r="AF18" s="31"/>
    </row>
    <row r="19" spans="1:32" x14ac:dyDescent="0.25">
      <c r="A19" s="95">
        <v>1</v>
      </c>
      <c r="B19" s="96">
        <v>4</v>
      </c>
      <c r="C19" s="93">
        <v>3</v>
      </c>
      <c r="D19" s="94">
        <v>2</v>
      </c>
      <c r="E19" s="104" t="s">
        <v>28</v>
      </c>
      <c r="F19" s="45">
        <f>SUM(G19:R19)</f>
        <v>0</v>
      </c>
      <c r="G19" s="46"/>
      <c r="H19" s="46"/>
      <c r="I19" s="46"/>
      <c r="J19" s="46"/>
      <c r="K19" s="46"/>
      <c r="L19" s="46"/>
      <c r="M19" s="46"/>
      <c r="N19" s="46"/>
      <c r="O19" s="46"/>
      <c r="P19" s="46"/>
      <c r="Q19" s="46"/>
      <c r="R19" s="46"/>
      <c r="S19" s="30"/>
      <c r="T19" s="31"/>
      <c r="U19" s="31"/>
      <c r="V19" s="31"/>
      <c r="W19" s="31"/>
      <c r="X19" s="31"/>
      <c r="Y19" s="31"/>
      <c r="Z19" s="31"/>
      <c r="AA19" s="31"/>
      <c r="AB19" s="31"/>
      <c r="AC19" s="31"/>
      <c r="AD19" s="31"/>
      <c r="AE19" s="31"/>
      <c r="AF19" s="31"/>
    </row>
    <row r="20" spans="1:32" x14ac:dyDescent="0.25">
      <c r="A20" s="95">
        <v>1</v>
      </c>
      <c r="B20" s="96">
        <v>4</v>
      </c>
      <c r="C20" s="93">
        <v>4</v>
      </c>
      <c r="D20" s="105"/>
      <c r="E20" s="101" t="s">
        <v>29</v>
      </c>
      <c r="F20" s="102">
        <f>SUM(F21:F22)</f>
        <v>0</v>
      </c>
      <c r="G20" s="103">
        <f>G21+G22</f>
        <v>0</v>
      </c>
      <c r="H20" s="103">
        <f t="shared" ref="H20:R20" si="7">H21+H22</f>
        <v>0</v>
      </c>
      <c r="I20" s="103">
        <f t="shared" si="7"/>
        <v>0</v>
      </c>
      <c r="J20" s="103">
        <f t="shared" si="7"/>
        <v>0</v>
      </c>
      <c r="K20" s="103">
        <f t="shared" si="7"/>
        <v>0</v>
      </c>
      <c r="L20" s="103">
        <f t="shared" si="7"/>
        <v>0</v>
      </c>
      <c r="M20" s="103">
        <f t="shared" si="7"/>
        <v>0</v>
      </c>
      <c r="N20" s="113">
        <f t="shared" si="7"/>
        <v>0</v>
      </c>
      <c r="O20" s="103">
        <f t="shared" si="7"/>
        <v>0</v>
      </c>
      <c r="P20" s="103">
        <f t="shared" si="7"/>
        <v>0</v>
      </c>
      <c r="Q20" s="103">
        <f t="shared" si="7"/>
        <v>0</v>
      </c>
      <c r="R20" s="103">
        <f t="shared" si="7"/>
        <v>0</v>
      </c>
      <c r="S20" s="30"/>
      <c r="T20" s="31"/>
      <c r="U20" s="31"/>
      <c r="V20" s="31"/>
      <c r="W20" s="31"/>
      <c r="X20" s="31"/>
      <c r="Y20" s="31"/>
      <c r="Z20" s="31"/>
      <c r="AA20" s="31"/>
      <c r="AB20" s="31"/>
      <c r="AC20" s="31"/>
      <c r="AD20" s="31"/>
      <c r="AE20" s="31"/>
      <c r="AF20" s="31"/>
    </row>
    <row r="21" spans="1:32" ht="22.5" x14ac:dyDescent="0.25">
      <c r="A21" s="95">
        <v>1</v>
      </c>
      <c r="B21" s="96">
        <v>4</v>
      </c>
      <c r="C21" s="93">
        <v>4</v>
      </c>
      <c r="D21" s="94">
        <v>1</v>
      </c>
      <c r="E21" s="104" t="s">
        <v>30</v>
      </c>
      <c r="F21" s="45">
        <f>SUM(G21:R21)</f>
        <v>0</v>
      </c>
      <c r="G21" s="46"/>
      <c r="H21" s="46"/>
      <c r="I21" s="46"/>
      <c r="J21" s="46"/>
      <c r="K21" s="46"/>
      <c r="L21" s="46"/>
      <c r="M21" s="46"/>
      <c r="N21" s="46"/>
      <c r="O21" s="46"/>
      <c r="P21" s="46"/>
      <c r="Q21" s="46"/>
      <c r="R21" s="46"/>
      <c r="S21" s="30"/>
      <c r="T21" s="31"/>
      <c r="U21" s="31"/>
      <c r="V21" s="31"/>
      <c r="W21" s="31"/>
      <c r="X21" s="31"/>
      <c r="Y21" s="31"/>
      <c r="Z21" s="31"/>
      <c r="AA21" s="31"/>
      <c r="AB21" s="31"/>
      <c r="AC21" s="31"/>
      <c r="AD21" s="31"/>
      <c r="AE21" s="31"/>
      <c r="AF21" s="31"/>
    </row>
    <row r="22" spans="1:32" ht="22.5" x14ac:dyDescent="0.25">
      <c r="A22" s="95">
        <v>1</v>
      </c>
      <c r="B22" s="96">
        <v>4</v>
      </c>
      <c r="C22" s="93">
        <v>4</v>
      </c>
      <c r="D22" s="94">
        <v>2</v>
      </c>
      <c r="E22" s="104" t="s">
        <v>31</v>
      </c>
      <c r="F22" s="45">
        <f>SUM(G22:R22)</f>
        <v>0</v>
      </c>
      <c r="G22" s="46"/>
      <c r="H22" s="46"/>
      <c r="I22" s="46"/>
      <c r="J22" s="46"/>
      <c r="K22" s="46"/>
      <c r="L22" s="46"/>
      <c r="M22" s="46"/>
      <c r="N22" s="46"/>
      <c r="O22" s="46"/>
      <c r="P22" s="46"/>
      <c r="Q22" s="46"/>
      <c r="R22" s="46"/>
      <c r="S22" s="30"/>
      <c r="T22" s="31"/>
      <c r="U22" s="31"/>
      <c r="V22" s="31"/>
      <c r="W22" s="31"/>
      <c r="X22" s="31"/>
      <c r="Y22" s="31"/>
      <c r="Z22" s="31"/>
      <c r="AA22" s="31"/>
      <c r="AB22" s="31"/>
      <c r="AC22" s="31"/>
      <c r="AD22" s="31"/>
      <c r="AE22" s="31"/>
      <c r="AF22" s="31"/>
    </row>
    <row r="23" spans="1:32" ht="22.5" x14ac:dyDescent="0.25">
      <c r="A23" s="95">
        <v>1</v>
      </c>
      <c r="B23" s="96">
        <v>5</v>
      </c>
      <c r="C23" s="105">
        <v>4</v>
      </c>
      <c r="D23" s="105"/>
      <c r="E23" s="101" t="s">
        <v>32</v>
      </c>
      <c r="F23" s="102">
        <f>SUM(G23:R23)</f>
        <v>0</v>
      </c>
      <c r="G23" s="103">
        <f t="shared" ref="G23:R23" si="8">SUM(G24:G24)</f>
        <v>0</v>
      </c>
      <c r="H23" s="103">
        <f t="shared" si="8"/>
        <v>0</v>
      </c>
      <c r="I23" s="103">
        <f t="shared" si="8"/>
        <v>0</v>
      </c>
      <c r="J23" s="103">
        <f t="shared" si="8"/>
        <v>0</v>
      </c>
      <c r="K23" s="103">
        <f t="shared" si="8"/>
        <v>0</v>
      </c>
      <c r="L23" s="103">
        <f t="shared" si="8"/>
        <v>0</v>
      </c>
      <c r="M23" s="103">
        <f t="shared" si="8"/>
        <v>0</v>
      </c>
      <c r="N23" s="103">
        <f t="shared" si="8"/>
        <v>0</v>
      </c>
      <c r="O23" s="103">
        <f t="shared" si="8"/>
        <v>0</v>
      </c>
      <c r="P23" s="103">
        <f t="shared" si="8"/>
        <v>0</v>
      </c>
      <c r="Q23" s="103">
        <f t="shared" si="8"/>
        <v>0</v>
      </c>
      <c r="R23" s="103">
        <f t="shared" si="8"/>
        <v>0</v>
      </c>
      <c r="S23" s="30"/>
      <c r="T23" s="31"/>
      <c r="U23" s="31"/>
      <c r="V23" s="31"/>
      <c r="W23" s="31"/>
      <c r="X23" s="31"/>
      <c r="Y23" s="31"/>
      <c r="Z23" s="31"/>
      <c r="AA23" s="31"/>
      <c r="AB23" s="31"/>
      <c r="AC23" s="31"/>
      <c r="AD23" s="31"/>
      <c r="AE23" s="31"/>
      <c r="AF23" s="31"/>
    </row>
    <row r="24" spans="1:32" ht="101.25" x14ac:dyDescent="0.25">
      <c r="A24" s="95">
        <v>1</v>
      </c>
      <c r="B24" s="96">
        <v>5</v>
      </c>
      <c r="C24" s="105">
        <v>4</v>
      </c>
      <c r="D24" s="94">
        <v>30</v>
      </c>
      <c r="E24" s="104" t="s">
        <v>33</v>
      </c>
      <c r="F24" s="107">
        <f>SUM(G24:R24)</f>
        <v>0</v>
      </c>
      <c r="G24" s="46"/>
      <c r="H24" s="46"/>
      <c r="I24" s="46"/>
      <c r="J24" s="46"/>
      <c r="K24" s="46"/>
      <c r="L24" s="46"/>
      <c r="M24" s="46"/>
      <c r="N24" s="46"/>
      <c r="O24" s="46"/>
      <c r="P24" s="46"/>
      <c r="Q24" s="46"/>
      <c r="R24" s="46"/>
      <c r="S24" s="30"/>
      <c r="T24" s="31"/>
      <c r="U24" s="31"/>
      <c r="V24" s="31"/>
      <c r="W24" s="31"/>
      <c r="X24" s="31"/>
      <c r="Y24" s="31"/>
      <c r="Z24" s="31"/>
      <c r="AA24" s="31"/>
      <c r="AB24" s="31"/>
      <c r="AC24" s="31"/>
      <c r="AD24" s="31"/>
      <c r="AE24" s="31"/>
      <c r="AF24" s="31"/>
    </row>
    <row r="25" spans="1:32" x14ac:dyDescent="0.25">
      <c r="A25" s="108">
        <v>2</v>
      </c>
      <c r="B25" s="109"/>
      <c r="C25" s="110"/>
      <c r="D25" s="111"/>
      <c r="E25" s="112" t="s">
        <v>34</v>
      </c>
      <c r="F25" s="88">
        <f>F26+F37+F40+F43+F47</f>
        <v>0</v>
      </c>
      <c r="G25" s="89">
        <f>G26+G37+G40+G43+G47</f>
        <v>0</v>
      </c>
      <c r="H25" s="89">
        <f t="shared" ref="H25:R25" si="9">H26+H37+H40+H43+H47</f>
        <v>0</v>
      </c>
      <c r="I25" s="89">
        <f t="shared" si="9"/>
        <v>0</v>
      </c>
      <c r="J25" s="89">
        <f t="shared" si="9"/>
        <v>0</v>
      </c>
      <c r="K25" s="89">
        <f t="shared" si="9"/>
        <v>0</v>
      </c>
      <c r="L25" s="89">
        <f t="shared" si="9"/>
        <v>0</v>
      </c>
      <c r="M25" s="89">
        <f t="shared" si="9"/>
        <v>0</v>
      </c>
      <c r="N25" s="89">
        <f t="shared" si="9"/>
        <v>0</v>
      </c>
      <c r="O25" s="89">
        <f t="shared" si="9"/>
        <v>0</v>
      </c>
      <c r="P25" s="89">
        <f t="shared" si="9"/>
        <v>0</v>
      </c>
      <c r="Q25" s="89">
        <f t="shared" si="9"/>
        <v>0</v>
      </c>
      <c r="R25" s="89">
        <f t="shared" si="9"/>
        <v>0</v>
      </c>
      <c r="S25" s="30"/>
      <c r="T25" s="31"/>
      <c r="U25" s="31"/>
      <c r="V25" s="31"/>
      <c r="W25" s="31"/>
      <c r="X25" s="31"/>
      <c r="Y25" s="31"/>
      <c r="Z25" s="31"/>
      <c r="AA25" s="31"/>
      <c r="AB25" s="31"/>
      <c r="AC25" s="31"/>
      <c r="AD25" s="31"/>
      <c r="AE25" s="31"/>
      <c r="AF25" s="31"/>
    </row>
    <row r="26" spans="1:32" x14ac:dyDescent="0.25">
      <c r="A26" s="95">
        <v>2</v>
      </c>
      <c r="B26" s="96">
        <v>1</v>
      </c>
      <c r="C26" s="96"/>
      <c r="D26" s="96"/>
      <c r="E26" s="97" t="s">
        <v>35</v>
      </c>
      <c r="F26" s="98">
        <f>F27+F29+F31+F33</f>
        <v>0</v>
      </c>
      <c r="G26" s="99">
        <f>G27+G29+G31+G33</f>
        <v>0</v>
      </c>
      <c r="H26" s="99">
        <f t="shared" ref="H26:R26" si="10">H27+H29+H31+H33</f>
        <v>0</v>
      </c>
      <c r="I26" s="99">
        <f t="shared" si="10"/>
        <v>0</v>
      </c>
      <c r="J26" s="99">
        <f t="shared" si="10"/>
        <v>0</v>
      </c>
      <c r="K26" s="99">
        <f t="shared" si="10"/>
        <v>0</v>
      </c>
      <c r="L26" s="99">
        <f t="shared" si="10"/>
        <v>0</v>
      </c>
      <c r="M26" s="99">
        <f t="shared" si="10"/>
        <v>0</v>
      </c>
      <c r="N26" s="99">
        <f t="shared" si="10"/>
        <v>0</v>
      </c>
      <c r="O26" s="99">
        <f t="shared" si="10"/>
        <v>0</v>
      </c>
      <c r="P26" s="99">
        <f t="shared" si="10"/>
        <v>0</v>
      </c>
      <c r="Q26" s="99">
        <f t="shared" si="10"/>
        <v>0</v>
      </c>
      <c r="R26" s="99">
        <f t="shared" si="10"/>
        <v>0</v>
      </c>
      <c r="S26" s="30"/>
      <c r="T26" s="31"/>
      <c r="U26" s="31"/>
      <c r="V26" s="31"/>
      <c r="W26" s="31"/>
      <c r="X26" s="31"/>
      <c r="Y26" s="31"/>
      <c r="Z26" s="31"/>
      <c r="AA26" s="31"/>
      <c r="AB26" s="31"/>
      <c r="AC26" s="31"/>
      <c r="AD26" s="31"/>
      <c r="AE26" s="31"/>
      <c r="AF26" s="31"/>
    </row>
    <row r="27" spans="1:32" ht="22.5" x14ac:dyDescent="0.25">
      <c r="A27" s="95">
        <v>2</v>
      </c>
      <c r="B27" s="96">
        <v>1</v>
      </c>
      <c r="C27" s="105">
        <v>1</v>
      </c>
      <c r="D27" s="105"/>
      <c r="E27" s="101" t="s">
        <v>36</v>
      </c>
      <c r="F27" s="102">
        <f>F28</f>
        <v>0</v>
      </c>
      <c r="G27" s="103">
        <f t="shared" ref="G27:R27" si="11">G28</f>
        <v>0</v>
      </c>
      <c r="H27" s="103">
        <f t="shared" si="11"/>
        <v>0</v>
      </c>
      <c r="I27" s="103">
        <f t="shared" si="11"/>
        <v>0</v>
      </c>
      <c r="J27" s="103">
        <f t="shared" si="11"/>
        <v>0</v>
      </c>
      <c r="K27" s="103">
        <f t="shared" si="11"/>
        <v>0</v>
      </c>
      <c r="L27" s="103">
        <f t="shared" si="11"/>
        <v>0</v>
      </c>
      <c r="M27" s="103">
        <f t="shared" si="11"/>
        <v>0</v>
      </c>
      <c r="N27" s="113">
        <f t="shared" si="11"/>
        <v>0</v>
      </c>
      <c r="O27" s="103">
        <f t="shared" si="11"/>
        <v>0</v>
      </c>
      <c r="P27" s="103">
        <f t="shared" si="11"/>
        <v>0</v>
      </c>
      <c r="Q27" s="103">
        <f t="shared" si="11"/>
        <v>0</v>
      </c>
      <c r="R27" s="103">
        <f t="shared" si="11"/>
        <v>0</v>
      </c>
      <c r="S27" s="30"/>
      <c r="T27" s="31"/>
      <c r="U27" s="31"/>
      <c r="V27" s="31"/>
      <c r="W27" s="31"/>
      <c r="X27" s="31"/>
      <c r="Y27" s="31"/>
      <c r="Z27" s="31"/>
      <c r="AA27" s="31"/>
      <c r="AB27" s="31"/>
      <c r="AC27" s="31"/>
      <c r="AD27" s="31"/>
      <c r="AE27" s="31"/>
      <c r="AF27" s="31"/>
    </row>
    <row r="28" spans="1:32" ht="22.5" x14ac:dyDescent="0.25">
      <c r="A28" s="95">
        <v>2</v>
      </c>
      <c r="B28" s="96">
        <v>1</v>
      </c>
      <c r="C28" s="105">
        <v>1</v>
      </c>
      <c r="D28" s="94">
        <v>2</v>
      </c>
      <c r="E28" s="104" t="s">
        <v>37</v>
      </c>
      <c r="F28" s="45">
        <f>SUM(G28:R28)</f>
        <v>0</v>
      </c>
      <c r="G28" s="46"/>
      <c r="H28" s="46"/>
      <c r="I28" s="46"/>
      <c r="J28" s="46"/>
      <c r="K28" s="46"/>
      <c r="L28" s="46"/>
      <c r="M28" s="46"/>
      <c r="N28" s="46"/>
      <c r="O28" s="46"/>
      <c r="P28" s="46"/>
      <c r="Q28" s="46"/>
      <c r="R28" s="46"/>
      <c r="S28" s="30"/>
      <c r="T28" s="31"/>
      <c r="U28" s="31"/>
      <c r="V28" s="31"/>
      <c r="W28" s="31"/>
      <c r="X28" s="31"/>
      <c r="Y28" s="31"/>
      <c r="Z28" s="31"/>
      <c r="AA28" s="31"/>
      <c r="AB28" s="31"/>
      <c r="AC28" s="31"/>
      <c r="AD28" s="31"/>
      <c r="AE28" s="31"/>
      <c r="AF28" s="31"/>
    </row>
    <row r="29" spans="1:32" ht="22.5" x14ac:dyDescent="0.25">
      <c r="A29" s="95">
        <v>2</v>
      </c>
      <c r="B29" s="96">
        <v>1</v>
      </c>
      <c r="C29" s="105">
        <v>4</v>
      </c>
      <c r="D29" s="105"/>
      <c r="E29" s="101" t="s">
        <v>38</v>
      </c>
      <c r="F29" s="102">
        <f>F30</f>
        <v>0</v>
      </c>
      <c r="G29" s="103">
        <f t="shared" ref="G29:R29" si="12">G30</f>
        <v>0</v>
      </c>
      <c r="H29" s="103">
        <f t="shared" si="12"/>
        <v>0</v>
      </c>
      <c r="I29" s="103">
        <f t="shared" si="12"/>
        <v>0</v>
      </c>
      <c r="J29" s="103">
        <f t="shared" si="12"/>
        <v>0</v>
      </c>
      <c r="K29" s="103">
        <f t="shared" si="12"/>
        <v>0</v>
      </c>
      <c r="L29" s="103">
        <f t="shared" si="12"/>
        <v>0</v>
      </c>
      <c r="M29" s="103">
        <f t="shared" si="12"/>
        <v>0</v>
      </c>
      <c r="N29" s="113">
        <f t="shared" si="12"/>
        <v>0</v>
      </c>
      <c r="O29" s="103">
        <f t="shared" si="12"/>
        <v>0</v>
      </c>
      <c r="P29" s="103">
        <f t="shared" si="12"/>
        <v>0</v>
      </c>
      <c r="Q29" s="103">
        <f t="shared" si="12"/>
        <v>0</v>
      </c>
      <c r="R29" s="103">
        <f t="shared" si="12"/>
        <v>0</v>
      </c>
      <c r="S29" s="30"/>
      <c r="T29" s="31"/>
      <c r="U29" s="31"/>
      <c r="V29" s="31"/>
      <c r="W29" s="31"/>
      <c r="X29" s="31"/>
      <c r="Y29" s="31"/>
      <c r="Z29" s="31"/>
      <c r="AA29" s="31"/>
      <c r="AB29" s="31"/>
      <c r="AC29" s="31"/>
      <c r="AD29" s="31"/>
      <c r="AE29" s="31"/>
      <c r="AF29" s="31"/>
    </row>
    <row r="30" spans="1:32" ht="22.5" x14ac:dyDescent="0.25">
      <c r="A30" s="95">
        <v>2</v>
      </c>
      <c r="B30" s="96">
        <v>1</v>
      </c>
      <c r="C30" s="105">
        <v>4</v>
      </c>
      <c r="D30" s="94">
        <v>2</v>
      </c>
      <c r="E30" s="104" t="s">
        <v>39</v>
      </c>
      <c r="F30" s="45">
        <f>SUM(G30:R30)</f>
        <v>0</v>
      </c>
      <c r="G30" s="46"/>
      <c r="H30" s="46"/>
      <c r="I30" s="46"/>
      <c r="J30" s="46"/>
      <c r="K30" s="46"/>
      <c r="L30" s="46"/>
      <c r="M30" s="46"/>
      <c r="N30" s="46"/>
      <c r="O30" s="46"/>
      <c r="P30" s="46"/>
      <c r="Q30" s="46"/>
      <c r="R30" s="46"/>
      <c r="S30" s="30"/>
      <c r="T30" s="31"/>
      <c r="U30" s="31"/>
      <c r="V30" s="31"/>
      <c r="W30" s="31"/>
      <c r="X30" s="31"/>
      <c r="Y30" s="31"/>
      <c r="Z30" s="31"/>
      <c r="AA30" s="31"/>
      <c r="AB30" s="31"/>
      <c r="AC30" s="31"/>
      <c r="AD30" s="31"/>
      <c r="AE30" s="31"/>
      <c r="AF30" s="31"/>
    </row>
    <row r="31" spans="1:32" ht="22.5" x14ac:dyDescent="0.25">
      <c r="A31" s="95">
        <v>2</v>
      </c>
      <c r="B31" s="96">
        <v>1</v>
      </c>
      <c r="C31" s="105">
        <v>5</v>
      </c>
      <c r="D31" s="105"/>
      <c r="E31" s="101" t="s">
        <v>40</v>
      </c>
      <c r="F31" s="102">
        <f>F32</f>
        <v>0</v>
      </c>
      <c r="G31" s="103">
        <f t="shared" ref="G31:R31" si="13">G32</f>
        <v>0</v>
      </c>
      <c r="H31" s="103">
        <f t="shared" si="13"/>
        <v>0</v>
      </c>
      <c r="I31" s="103">
        <f t="shared" si="13"/>
        <v>0</v>
      </c>
      <c r="J31" s="103">
        <f t="shared" si="13"/>
        <v>0</v>
      </c>
      <c r="K31" s="103">
        <f t="shared" si="13"/>
        <v>0</v>
      </c>
      <c r="L31" s="103">
        <f t="shared" si="13"/>
        <v>0</v>
      </c>
      <c r="M31" s="103">
        <f t="shared" si="13"/>
        <v>0</v>
      </c>
      <c r="N31" s="103">
        <f t="shared" si="13"/>
        <v>0</v>
      </c>
      <c r="O31" s="103">
        <f t="shared" si="13"/>
        <v>0</v>
      </c>
      <c r="P31" s="103">
        <f t="shared" si="13"/>
        <v>0</v>
      </c>
      <c r="Q31" s="103">
        <f t="shared" si="13"/>
        <v>0</v>
      </c>
      <c r="R31" s="103">
        <f t="shared" si="13"/>
        <v>0</v>
      </c>
      <c r="S31" s="30"/>
      <c r="T31" s="31"/>
      <c r="U31" s="31"/>
      <c r="V31" s="31"/>
      <c r="W31" s="31"/>
      <c r="X31" s="31"/>
      <c r="Y31" s="31"/>
      <c r="Z31" s="31"/>
      <c r="AA31" s="31"/>
      <c r="AB31" s="31"/>
      <c r="AC31" s="31"/>
      <c r="AD31" s="31"/>
      <c r="AE31" s="31"/>
      <c r="AF31" s="31"/>
    </row>
    <row r="32" spans="1:32" ht="33.75" x14ac:dyDescent="0.25">
      <c r="A32" s="95">
        <v>2</v>
      </c>
      <c r="B32" s="96">
        <v>1</v>
      </c>
      <c r="C32" s="105">
        <v>5</v>
      </c>
      <c r="D32" s="94">
        <v>10</v>
      </c>
      <c r="E32" s="104" t="s">
        <v>41</v>
      </c>
      <c r="F32" s="45">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95">
        <v>2</v>
      </c>
      <c r="B33" s="96">
        <v>1</v>
      </c>
      <c r="C33" s="105">
        <v>7</v>
      </c>
      <c r="D33" s="105"/>
      <c r="E33" s="101" t="s">
        <v>42</v>
      </c>
      <c r="F33" s="102">
        <f t="shared" ref="F33:R33" si="14">SUM(F34:F36)</f>
        <v>0</v>
      </c>
      <c r="G33" s="103">
        <f t="shared" si="14"/>
        <v>0</v>
      </c>
      <c r="H33" s="103">
        <f t="shared" si="14"/>
        <v>0</v>
      </c>
      <c r="I33" s="103">
        <f t="shared" si="14"/>
        <v>0</v>
      </c>
      <c r="J33" s="103">
        <f t="shared" si="14"/>
        <v>0</v>
      </c>
      <c r="K33" s="103">
        <f t="shared" si="14"/>
        <v>0</v>
      </c>
      <c r="L33" s="103">
        <f t="shared" si="14"/>
        <v>0</v>
      </c>
      <c r="M33" s="103">
        <f t="shared" si="14"/>
        <v>0</v>
      </c>
      <c r="N33" s="113">
        <f t="shared" si="14"/>
        <v>0</v>
      </c>
      <c r="O33" s="103">
        <f t="shared" si="14"/>
        <v>0</v>
      </c>
      <c r="P33" s="103">
        <f t="shared" si="14"/>
        <v>0</v>
      </c>
      <c r="Q33" s="103">
        <f t="shared" si="14"/>
        <v>0</v>
      </c>
      <c r="R33" s="103">
        <f t="shared" si="14"/>
        <v>0</v>
      </c>
      <c r="S33" s="30"/>
      <c r="T33" s="31"/>
      <c r="U33" s="31"/>
      <c r="V33" s="31"/>
      <c r="W33" s="31"/>
      <c r="X33" s="31"/>
      <c r="Y33" s="31"/>
      <c r="Z33" s="31"/>
      <c r="AA33" s="31"/>
      <c r="AB33" s="31"/>
      <c r="AC33" s="31"/>
      <c r="AD33" s="31"/>
      <c r="AE33" s="31"/>
      <c r="AF33" s="31"/>
    </row>
    <row r="34" spans="1:32" ht="33.75" x14ac:dyDescent="0.25">
      <c r="A34" s="95">
        <v>2</v>
      </c>
      <c r="B34" s="96">
        <v>1</v>
      </c>
      <c r="C34" s="105">
        <v>7</v>
      </c>
      <c r="D34" s="94">
        <v>6</v>
      </c>
      <c r="E34" s="104" t="s">
        <v>43</v>
      </c>
      <c r="F34" s="45">
        <f>SUM(G34:R34)</f>
        <v>0</v>
      </c>
      <c r="G34" s="46"/>
      <c r="H34" s="46"/>
      <c r="I34" s="46"/>
      <c r="J34" s="46"/>
      <c r="K34" s="46"/>
      <c r="L34" s="46"/>
      <c r="M34" s="46"/>
      <c r="N34" s="46"/>
      <c r="O34" s="46"/>
      <c r="P34" s="46"/>
      <c r="Q34" s="46"/>
      <c r="R34" s="46"/>
      <c r="S34" s="30"/>
      <c r="T34" s="31"/>
      <c r="U34" s="31"/>
      <c r="V34" s="31"/>
      <c r="W34" s="31"/>
      <c r="X34" s="31"/>
      <c r="Y34" s="31"/>
      <c r="Z34" s="31"/>
      <c r="AA34" s="31"/>
      <c r="AB34" s="31"/>
      <c r="AC34" s="31"/>
      <c r="AD34" s="31"/>
      <c r="AE34" s="31"/>
      <c r="AF34" s="31"/>
    </row>
    <row r="35" spans="1:32" ht="33.75" x14ac:dyDescent="0.25">
      <c r="A35" s="95">
        <v>2</v>
      </c>
      <c r="B35" s="96">
        <v>1</v>
      </c>
      <c r="C35" s="105">
        <v>7</v>
      </c>
      <c r="D35" s="94">
        <v>13</v>
      </c>
      <c r="E35" s="104" t="s">
        <v>44</v>
      </c>
      <c r="F35" s="45">
        <f>SUM(G35:R35)</f>
        <v>0</v>
      </c>
      <c r="G35" s="46"/>
      <c r="H35" s="46"/>
      <c r="I35" s="46"/>
      <c r="J35" s="46"/>
      <c r="K35" s="46"/>
      <c r="L35" s="46"/>
      <c r="M35" s="46"/>
      <c r="N35" s="46"/>
      <c r="O35" s="46"/>
      <c r="P35" s="46"/>
      <c r="Q35" s="46"/>
      <c r="R35" s="46"/>
      <c r="S35" s="30"/>
      <c r="T35" s="31"/>
      <c r="U35" s="31"/>
      <c r="V35" s="31"/>
      <c r="W35" s="31"/>
      <c r="X35" s="31"/>
      <c r="Y35" s="31"/>
      <c r="Z35" s="31"/>
      <c r="AA35" s="31"/>
      <c r="AB35" s="31"/>
      <c r="AC35" s="31"/>
      <c r="AD35" s="31"/>
      <c r="AE35" s="31"/>
      <c r="AF35" s="31"/>
    </row>
    <row r="36" spans="1:32" ht="45" x14ac:dyDescent="0.25">
      <c r="A36" s="95">
        <v>2</v>
      </c>
      <c r="B36" s="96">
        <v>1</v>
      </c>
      <c r="C36" s="105">
        <v>7</v>
      </c>
      <c r="D36" s="94">
        <v>18</v>
      </c>
      <c r="E36" s="104" t="s">
        <v>45</v>
      </c>
      <c r="F36" s="45">
        <f>SUM(G36:R36)</f>
        <v>0</v>
      </c>
      <c r="G36" s="46"/>
      <c r="H36" s="46"/>
      <c r="I36" s="46"/>
      <c r="J36" s="46"/>
      <c r="K36" s="46"/>
      <c r="L36" s="46"/>
      <c r="M36" s="46"/>
      <c r="N36" s="46"/>
      <c r="O36" s="46"/>
      <c r="P36" s="46"/>
      <c r="Q36" s="46"/>
      <c r="R36" s="46"/>
      <c r="S36" s="30"/>
      <c r="T36" s="31"/>
      <c r="U36" s="31"/>
      <c r="V36" s="31"/>
      <c r="W36" s="31"/>
      <c r="X36" s="31"/>
      <c r="Y36" s="31"/>
      <c r="Z36" s="31"/>
      <c r="AA36" s="31"/>
      <c r="AB36" s="31"/>
      <c r="AC36" s="31"/>
      <c r="AD36" s="31"/>
      <c r="AE36" s="31"/>
      <c r="AF36" s="31"/>
    </row>
    <row r="37" spans="1:32" ht="33.75" x14ac:dyDescent="0.25">
      <c r="A37" s="95">
        <v>2</v>
      </c>
      <c r="B37" s="96">
        <v>2</v>
      </c>
      <c r="C37" s="96"/>
      <c r="D37" s="96"/>
      <c r="E37" s="97" t="s">
        <v>46</v>
      </c>
      <c r="F37" s="98">
        <f>F38</f>
        <v>0</v>
      </c>
      <c r="G37" s="99">
        <f t="shared" ref="G37:R38" si="15">G38</f>
        <v>0</v>
      </c>
      <c r="H37" s="99">
        <f t="shared" si="15"/>
        <v>0</v>
      </c>
      <c r="I37" s="99">
        <f t="shared" si="15"/>
        <v>0</v>
      </c>
      <c r="J37" s="99">
        <f t="shared" si="15"/>
        <v>0</v>
      </c>
      <c r="K37" s="99">
        <f t="shared" si="15"/>
        <v>0</v>
      </c>
      <c r="L37" s="99">
        <f t="shared" si="15"/>
        <v>0</v>
      </c>
      <c r="M37" s="99">
        <f t="shared" si="15"/>
        <v>0</v>
      </c>
      <c r="N37" s="100">
        <f t="shared" si="15"/>
        <v>0</v>
      </c>
      <c r="O37" s="99">
        <f t="shared" si="15"/>
        <v>0</v>
      </c>
      <c r="P37" s="99">
        <f t="shared" si="15"/>
        <v>0</v>
      </c>
      <c r="Q37" s="99">
        <f t="shared" si="15"/>
        <v>0</v>
      </c>
      <c r="R37" s="99">
        <f t="shared" si="15"/>
        <v>0</v>
      </c>
      <c r="S37" s="30"/>
      <c r="T37" s="31"/>
      <c r="U37" s="31"/>
      <c r="V37" s="31"/>
      <c r="W37" s="31"/>
      <c r="X37" s="31"/>
      <c r="Y37" s="31"/>
      <c r="Z37" s="31"/>
      <c r="AA37" s="31"/>
      <c r="AB37" s="31"/>
      <c r="AC37" s="31"/>
      <c r="AD37" s="31"/>
      <c r="AE37" s="31"/>
      <c r="AF37" s="31"/>
    </row>
    <row r="38" spans="1:32" ht="33.75" x14ac:dyDescent="0.25">
      <c r="A38" s="95">
        <v>2</v>
      </c>
      <c r="B38" s="96">
        <v>2</v>
      </c>
      <c r="C38" s="105">
        <v>1</v>
      </c>
      <c r="D38" s="105"/>
      <c r="E38" s="101" t="s">
        <v>46</v>
      </c>
      <c r="F38" s="10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95">
        <v>2</v>
      </c>
      <c r="B39" s="96">
        <v>2</v>
      </c>
      <c r="C39" s="105">
        <v>1</v>
      </c>
      <c r="D39" s="94">
        <v>2</v>
      </c>
      <c r="E39" s="104" t="s">
        <v>47</v>
      </c>
      <c r="F39" s="45">
        <f>G39+H39+I39+J39+K39+L39+M39+N39+O39+P39+Q39+R39</f>
        <v>0</v>
      </c>
      <c r="G39" s="46"/>
      <c r="H39" s="46"/>
      <c r="I39" s="46"/>
      <c r="J39" s="46"/>
      <c r="K39" s="46"/>
      <c r="L39" s="46"/>
      <c r="M39" s="46"/>
      <c r="N39" s="46"/>
      <c r="O39" s="46"/>
      <c r="P39" s="46"/>
      <c r="Q39" s="46"/>
      <c r="R39" s="46"/>
      <c r="S39" s="30"/>
      <c r="T39" s="31"/>
      <c r="U39" s="31"/>
      <c r="V39" s="31"/>
      <c r="W39" s="31"/>
      <c r="X39" s="31"/>
      <c r="Y39" s="31"/>
      <c r="Z39" s="31"/>
      <c r="AA39" s="31"/>
      <c r="AB39" s="31"/>
      <c r="AC39" s="31"/>
      <c r="AD39" s="31"/>
      <c r="AE39" s="31"/>
      <c r="AF39" s="31"/>
    </row>
    <row r="40" spans="1:32" ht="45" x14ac:dyDescent="0.25">
      <c r="A40" s="95">
        <v>2</v>
      </c>
      <c r="B40" s="96">
        <v>3</v>
      </c>
      <c r="C40" s="96"/>
      <c r="D40" s="96"/>
      <c r="E40" s="97" t="s">
        <v>48</v>
      </c>
      <c r="F40" s="98">
        <f>F41</f>
        <v>0</v>
      </c>
      <c r="G40" s="99">
        <f t="shared" ref="G40:R41" si="16">G41</f>
        <v>0</v>
      </c>
      <c r="H40" s="99">
        <f t="shared" si="16"/>
        <v>0</v>
      </c>
      <c r="I40" s="99">
        <f t="shared" si="16"/>
        <v>0</v>
      </c>
      <c r="J40" s="99">
        <f t="shared" si="16"/>
        <v>0</v>
      </c>
      <c r="K40" s="99">
        <f t="shared" si="16"/>
        <v>0</v>
      </c>
      <c r="L40" s="99">
        <f t="shared" si="16"/>
        <v>0</v>
      </c>
      <c r="M40" s="99">
        <f t="shared" si="16"/>
        <v>0</v>
      </c>
      <c r="N40" s="100">
        <f t="shared" si="16"/>
        <v>0</v>
      </c>
      <c r="O40" s="99">
        <f t="shared" si="16"/>
        <v>0</v>
      </c>
      <c r="P40" s="99">
        <f t="shared" si="16"/>
        <v>0</v>
      </c>
      <c r="Q40" s="99">
        <f t="shared" si="16"/>
        <v>0</v>
      </c>
      <c r="R40" s="99">
        <f t="shared" si="16"/>
        <v>0</v>
      </c>
      <c r="S40" s="30"/>
      <c r="T40" s="31"/>
      <c r="U40" s="31"/>
      <c r="V40" s="31"/>
      <c r="W40" s="31"/>
      <c r="X40" s="31"/>
      <c r="Y40" s="31"/>
      <c r="Z40" s="31"/>
      <c r="AA40" s="31"/>
      <c r="AB40" s="31"/>
      <c r="AC40" s="31"/>
      <c r="AD40" s="31"/>
      <c r="AE40" s="31"/>
      <c r="AF40" s="31"/>
    </row>
    <row r="41" spans="1:32" ht="45" x14ac:dyDescent="0.25">
      <c r="A41" s="95">
        <v>2</v>
      </c>
      <c r="B41" s="96">
        <v>3</v>
      </c>
      <c r="C41" s="105">
        <v>1</v>
      </c>
      <c r="D41" s="105" t="s">
        <v>49</v>
      </c>
      <c r="E41" s="101" t="s">
        <v>48</v>
      </c>
      <c r="F41" s="102">
        <f>F42</f>
        <v>0</v>
      </c>
      <c r="G41" s="103">
        <f t="shared" si="16"/>
        <v>0</v>
      </c>
      <c r="H41" s="103">
        <f t="shared" si="16"/>
        <v>0</v>
      </c>
      <c r="I41" s="103">
        <f t="shared" si="16"/>
        <v>0</v>
      </c>
      <c r="J41" s="103">
        <f t="shared" si="16"/>
        <v>0</v>
      </c>
      <c r="K41" s="103">
        <f t="shared" si="16"/>
        <v>0</v>
      </c>
      <c r="L41" s="103">
        <f t="shared" si="16"/>
        <v>0</v>
      </c>
      <c r="M41" s="103">
        <f t="shared" si="16"/>
        <v>0</v>
      </c>
      <c r="N41" s="113">
        <f t="shared" si="16"/>
        <v>0</v>
      </c>
      <c r="O41" s="103">
        <f t="shared" si="16"/>
        <v>0</v>
      </c>
      <c r="P41" s="103">
        <f t="shared" si="16"/>
        <v>0</v>
      </c>
      <c r="Q41" s="103">
        <f t="shared" si="16"/>
        <v>0</v>
      </c>
      <c r="R41" s="103">
        <f t="shared" si="16"/>
        <v>0</v>
      </c>
      <c r="S41" s="30"/>
      <c r="T41" s="31"/>
      <c r="U41" s="31"/>
      <c r="V41" s="31"/>
      <c r="W41" s="31"/>
      <c r="X41" s="31"/>
      <c r="Y41" s="31"/>
      <c r="Z41" s="31"/>
      <c r="AA41" s="31"/>
      <c r="AB41" s="31"/>
      <c r="AC41" s="31"/>
      <c r="AD41" s="31"/>
      <c r="AE41" s="31"/>
      <c r="AF41" s="31"/>
    </row>
    <row r="42" spans="1:32" ht="45" x14ac:dyDescent="0.25">
      <c r="A42" s="95">
        <v>2</v>
      </c>
      <c r="B42" s="96">
        <v>3</v>
      </c>
      <c r="C42" s="105">
        <v>1</v>
      </c>
      <c r="D42" s="94">
        <v>2</v>
      </c>
      <c r="E42" s="104" t="s">
        <v>50</v>
      </c>
      <c r="F42" s="45">
        <f>SUM(G42:R42)</f>
        <v>0</v>
      </c>
      <c r="G42" s="46"/>
      <c r="H42" s="46"/>
      <c r="I42" s="46"/>
      <c r="J42" s="46"/>
      <c r="K42" s="46"/>
      <c r="L42" s="46"/>
      <c r="M42" s="46"/>
      <c r="N42" s="46"/>
      <c r="O42" s="46"/>
      <c r="P42" s="46"/>
      <c r="Q42" s="46"/>
      <c r="R42" s="46"/>
      <c r="S42" s="30"/>
      <c r="T42" s="31"/>
      <c r="U42" s="31"/>
      <c r="V42" s="31"/>
      <c r="W42" s="31"/>
      <c r="X42" s="31"/>
      <c r="Y42" s="31"/>
      <c r="Z42" s="31"/>
      <c r="AA42" s="31"/>
      <c r="AB42" s="31"/>
      <c r="AC42" s="31"/>
      <c r="AD42" s="31"/>
      <c r="AE42" s="31"/>
      <c r="AF42" s="31"/>
    </row>
    <row r="43" spans="1:32" ht="67.5" x14ac:dyDescent="0.25">
      <c r="A43" s="95">
        <v>2</v>
      </c>
      <c r="B43" s="96">
        <v>4</v>
      </c>
      <c r="C43" s="96"/>
      <c r="D43" s="96"/>
      <c r="E43" s="97" t="s">
        <v>51</v>
      </c>
      <c r="F43" s="98">
        <f>F44</f>
        <v>0</v>
      </c>
      <c r="G43" s="99">
        <f t="shared" ref="G43:R43" si="17">G44</f>
        <v>0</v>
      </c>
      <c r="H43" s="99">
        <f t="shared" si="17"/>
        <v>0</v>
      </c>
      <c r="I43" s="99">
        <f t="shared" si="17"/>
        <v>0</v>
      </c>
      <c r="J43" s="99">
        <f t="shared" si="17"/>
        <v>0</v>
      </c>
      <c r="K43" s="99">
        <f t="shared" si="17"/>
        <v>0</v>
      </c>
      <c r="L43" s="99">
        <f t="shared" si="17"/>
        <v>0</v>
      </c>
      <c r="M43" s="99">
        <f t="shared" si="17"/>
        <v>0</v>
      </c>
      <c r="N43" s="100">
        <f t="shared" si="17"/>
        <v>0</v>
      </c>
      <c r="O43" s="99">
        <f t="shared" si="17"/>
        <v>0</v>
      </c>
      <c r="P43" s="99">
        <f t="shared" si="17"/>
        <v>0</v>
      </c>
      <c r="Q43" s="99">
        <f t="shared" si="17"/>
        <v>0</v>
      </c>
      <c r="R43" s="99">
        <f t="shared" si="17"/>
        <v>0</v>
      </c>
      <c r="S43" s="30"/>
      <c r="T43" s="31"/>
      <c r="U43" s="31"/>
      <c r="V43" s="31"/>
      <c r="W43" s="31"/>
      <c r="X43" s="31"/>
      <c r="Y43" s="31"/>
      <c r="Z43" s="31"/>
      <c r="AA43" s="31"/>
      <c r="AB43" s="31"/>
      <c r="AC43" s="31"/>
      <c r="AD43" s="31"/>
      <c r="AE43" s="31"/>
      <c r="AF43" s="31"/>
    </row>
    <row r="44" spans="1:32" ht="78.75" x14ac:dyDescent="0.25">
      <c r="A44" s="95">
        <v>2</v>
      </c>
      <c r="B44" s="96">
        <v>4</v>
      </c>
      <c r="C44" s="105">
        <v>1</v>
      </c>
      <c r="D44" s="105"/>
      <c r="E44" s="101" t="s">
        <v>52</v>
      </c>
      <c r="F44" s="102">
        <f t="shared" ref="F44:R44" si="18">SUM(F45:F46)</f>
        <v>0</v>
      </c>
      <c r="G44" s="103">
        <f t="shared" si="18"/>
        <v>0</v>
      </c>
      <c r="H44" s="103">
        <f t="shared" si="18"/>
        <v>0</v>
      </c>
      <c r="I44" s="103">
        <f t="shared" si="18"/>
        <v>0</v>
      </c>
      <c r="J44" s="103">
        <f t="shared" si="18"/>
        <v>0</v>
      </c>
      <c r="K44" s="103">
        <f t="shared" si="18"/>
        <v>0</v>
      </c>
      <c r="L44" s="103">
        <f t="shared" si="18"/>
        <v>0</v>
      </c>
      <c r="M44" s="103">
        <f t="shared" si="18"/>
        <v>0</v>
      </c>
      <c r="N44" s="103">
        <f t="shared" si="18"/>
        <v>0</v>
      </c>
      <c r="O44" s="103">
        <f t="shared" si="18"/>
        <v>0</v>
      </c>
      <c r="P44" s="103">
        <f t="shared" si="18"/>
        <v>0</v>
      </c>
      <c r="Q44" s="103">
        <f t="shared" si="18"/>
        <v>0</v>
      </c>
      <c r="R44" s="103">
        <f t="shared" si="18"/>
        <v>0</v>
      </c>
      <c r="S44" s="30"/>
      <c r="T44" s="31"/>
      <c r="U44" s="31"/>
      <c r="V44" s="31"/>
      <c r="W44" s="31"/>
      <c r="X44" s="31"/>
      <c r="Y44" s="31"/>
      <c r="Z44" s="31"/>
      <c r="AA44" s="31"/>
      <c r="AB44" s="31"/>
      <c r="AC44" s="31"/>
      <c r="AD44" s="31"/>
      <c r="AE44" s="31"/>
      <c r="AF44" s="31"/>
    </row>
    <row r="45" spans="1:32" ht="33.75" x14ac:dyDescent="0.25">
      <c r="A45" s="95">
        <v>2</v>
      </c>
      <c r="B45" s="96">
        <v>4</v>
      </c>
      <c r="C45" s="105">
        <v>1</v>
      </c>
      <c r="D45" s="94">
        <v>14</v>
      </c>
      <c r="E45" s="104" t="s">
        <v>53</v>
      </c>
      <c r="F45" s="45">
        <f>SUM(G45:R45)</f>
        <v>0</v>
      </c>
      <c r="G45" s="46"/>
      <c r="H45" s="46"/>
      <c r="I45" s="46"/>
      <c r="J45" s="46"/>
      <c r="K45" s="46"/>
      <c r="L45" s="46"/>
      <c r="M45" s="46"/>
      <c r="N45" s="46"/>
      <c r="O45" s="46"/>
      <c r="P45" s="46"/>
      <c r="Q45" s="46"/>
      <c r="R45" s="46"/>
      <c r="S45" s="30"/>
      <c r="T45" s="31"/>
      <c r="U45" s="31"/>
      <c r="V45" s="31"/>
      <c r="W45" s="31"/>
      <c r="X45" s="31"/>
      <c r="Y45" s="31"/>
      <c r="Z45" s="31"/>
      <c r="AA45" s="31"/>
      <c r="AB45" s="31"/>
      <c r="AC45" s="31"/>
      <c r="AD45" s="31"/>
      <c r="AE45" s="31"/>
      <c r="AF45" s="31"/>
    </row>
    <row r="46" spans="1:32" ht="45" x14ac:dyDescent="0.25">
      <c r="A46" s="95">
        <v>2</v>
      </c>
      <c r="B46" s="96">
        <v>4</v>
      </c>
      <c r="C46" s="105">
        <v>1</v>
      </c>
      <c r="D46" s="94">
        <v>70</v>
      </c>
      <c r="E46" s="104" t="s">
        <v>54</v>
      </c>
      <c r="F46" s="45">
        <f>SUM(G46:R46)</f>
        <v>0</v>
      </c>
      <c r="G46" s="46"/>
      <c r="H46" s="46"/>
      <c r="I46" s="46"/>
      <c r="J46" s="46"/>
      <c r="K46" s="46"/>
      <c r="L46" s="46"/>
      <c r="M46" s="46"/>
      <c r="N46" s="46"/>
      <c r="O46" s="46"/>
      <c r="P46" s="46"/>
      <c r="Q46" s="46"/>
      <c r="R46" s="46"/>
      <c r="S46" s="30"/>
      <c r="T46" s="31"/>
      <c r="U46" s="31"/>
      <c r="V46" s="31"/>
      <c r="W46" s="31"/>
      <c r="X46" s="31"/>
      <c r="Y46" s="31"/>
      <c r="Z46" s="31"/>
      <c r="AA46" s="31"/>
      <c r="AB46" s="31"/>
      <c r="AC46" s="31"/>
      <c r="AD46" s="31"/>
      <c r="AE46" s="31"/>
      <c r="AF46" s="31"/>
    </row>
    <row r="47" spans="1:32" x14ac:dyDescent="0.25">
      <c r="A47" s="95">
        <v>2</v>
      </c>
      <c r="B47" s="96">
        <v>6</v>
      </c>
      <c r="C47" s="96"/>
      <c r="D47" s="96"/>
      <c r="E47" s="97" t="s">
        <v>55</v>
      </c>
      <c r="F47" s="98">
        <f>F48</f>
        <v>0</v>
      </c>
      <c r="G47" s="99">
        <f t="shared" ref="G47:R47" si="19">G48</f>
        <v>0</v>
      </c>
      <c r="H47" s="99">
        <f t="shared" si="19"/>
        <v>0</v>
      </c>
      <c r="I47" s="99">
        <f t="shared" si="19"/>
        <v>0</v>
      </c>
      <c r="J47" s="99">
        <f t="shared" si="19"/>
        <v>0</v>
      </c>
      <c r="K47" s="99">
        <f t="shared" si="19"/>
        <v>0</v>
      </c>
      <c r="L47" s="99">
        <f t="shared" si="19"/>
        <v>0</v>
      </c>
      <c r="M47" s="99">
        <f t="shared" si="19"/>
        <v>0</v>
      </c>
      <c r="N47" s="100">
        <f t="shared" si="19"/>
        <v>0</v>
      </c>
      <c r="O47" s="99">
        <f t="shared" si="19"/>
        <v>0</v>
      </c>
      <c r="P47" s="99">
        <f>P48</f>
        <v>0</v>
      </c>
      <c r="Q47" s="99">
        <f t="shared" si="19"/>
        <v>0</v>
      </c>
      <c r="R47" s="99">
        <f t="shared" si="19"/>
        <v>0</v>
      </c>
      <c r="S47" s="30"/>
      <c r="T47" s="31"/>
      <c r="U47" s="31"/>
      <c r="V47" s="31"/>
      <c r="W47" s="31"/>
      <c r="X47" s="31"/>
      <c r="Y47" s="31"/>
      <c r="Z47" s="31"/>
      <c r="AA47" s="31"/>
      <c r="AB47" s="31"/>
      <c r="AC47" s="31"/>
      <c r="AD47" s="31"/>
      <c r="AE47" s="31"/>
      <c r="AF47" s="31"/>
    </row>
    <row r="48" spans="1:32" x14ac:dyDescent="0.25">
      <c r="A48" s="95">
        <v>2</v>
      </c>
      <c r="B48" s="96">
        <v>6</v>
      </c>
      <c r="C48" s="105">
        <v>1</v>
      </c>
      <c r="D48" s="105"/>
      <c r="E48" s="101" t="s">
        <v>55</v>
      </c>
      <c r="F48" s="102">
        <f>SUM(F50:F53)</f>
        <v>0</v>
      </c>
      <c r="G48" s="103">
        <f t="shared" ref="G48:L48" si="20">SUM(G51:G53)</f>
        <v>0</v>
      </c>
      <c r="H48" s="103">
        <f t="shared" si="20"/>
        <v>0</v>
      </c>
      <c r="I48" s="103">
        <f t="shared" si="20"/>
        <v>0</v>
      </c>
      <c r="J48" s="103">
        <f t="shared" si="20"/>
        <v>0</v>
      </c>
      <c r="K48" s="103">
        <f t="shared" si="20"/>
        <v>0</v>
      </c>
      <c r="L48" s="103">
        <f t="shared" si="20"/>
        <v>0</v>
      </c>
      <c r="M48" s="103">
        <f t="shared" ref="M48:R48" si="21">SUM(M50:M53)</f>
        <v>0</v>
      </c>
      <c r="N48" s="103">
        <f t="shared" si="21"/>
        <v>0</v>
      </c>
      <c r="O48" s="103">
        <f t="shared" si="21"/>
        <v>0</v>
      </c>
      <c r="P48" s="103">
        <f t="shared" si="21"/>
        <v>0</v>
      </c>
      <c r="Q48" s="103">
        <f t="shared" si="21"/>
        <v>0</v>
      </c>
      <c r="R48" s="103">
        <f t="shared" si="21"/>
        <v>0</v>
      </c>
      <c r="S48" s="30"/>
      <c r="T48" s="31"/>
      <c r="U48" s="31"/>
      <c r="V48" s="31"/>
      <c r="W48" s="31"/>
      <c r="X48" s="31"/>
      <c r="Y48" s="31"/>
      <c r="Z48" s="31"/>
      <c r="AA48" s="31"/>
      <c r="AB48" s="31"/>
      <c r="AC48" s="31"/>
      <c r="AD48" s="31"/>
      <c r="AE48" s="31"/>
      <c r="AF48" s="31"/>
    </row>
    <row r="49" spans="1:32" ht="33.75" x14ac:dyDescent="0.25">
      <c r="A49" s="95">
        <v>2</v>
      </c>
      <c r="B49" s="96">
        <v>6</v>
      </c>
      <c r="C49" s="105">
        <v>1</v>
      </c>
      <c r="D49" s="94">
        <v>5</v>
      </c>
      <c r="E49" s="104" t="s">
        <v>56</v>
      </c>
      <c r="F49" s="45">
        <f>SUM(G49:R49)</f>
        <v>0</v>
      </c>
      <c r="G49" s="46"/>
      <c r="H49" s="46"/>
      <c r="I49" s="46"/>
      <c r="J49" s="46"/>
      <c r="K49" s="46"/>
      <c r="L49" s="46"/>
      <c r="M49" s="46"/>
      <c r="N49" s="46"/>
      <c r="O49" s="46"/>
      <c r="P49" s="46"/>
      <c r="Q49" s="46"/>
      <c r="R49" s="46"/>
      <c r="S49" s="30"/>
      <c r="T49" s="31"/>
      <c r="U49" s="31"/>
      <c r="V49" s="31"/>
      <c r="W49" s="31"/>
      <c r="X49" s="31"/>
      <c r="Y49" s="31"/>
      <c r="Z49" s="31"/>
      <c r="AA49" s="31"/>
      <c r="AB49" s="31"/>
      <c r="AC49" s="31"/>
      <c r="AD49" s="31"/>
      <c r="AE49" s="31"/>
      <c r="AF49" s="31"/>
    </row>
    <row r="50" spans="1:32" ht="22.5" x14ac:dyDescent="0.25">
      <c r="A50" s="95">
        <v>2</v>
      </c>
      <c r="B50" s="96">
        <v>6</v>
      </c>
      <c r="C50" s="105">
        <v>1</v>
      </c>
      <c r="D50" s="94">
        <v>7</v>
      </c>
      <c r="E50" s="104" t="s">
        <v>57</v>
      </c>
      <c r="F50" s="45">
        <f>SUM(G50:R50)</f>
        <v>0</v>
      </c>
      <c r="G50" s="46"/>
      <c r="H50" s="46"/>
      <c r="I50" s="46"/>
      <c r="J50" s="46"/>
      <c r="K50" s="46"/>
      <c r="L50" s="46"/>
      <c r="M50" s="46"/>
      <c r="N50" s="46"/>
      <c r="O50" s="46"/>
      <c r="P50" s="46"/>
      <c r="Q50" s="46"/>
      <c r="R50" s="46"/>
      <c r="S50" s="30"/>
      <c r="T50" s="31"/>
      <c r="U50" s="31"/>
      <c r="V50" s="31"/>
      <c r="W50" s="31"/>
      <c r="X50" s="31"/>
      <c r="Y50" s="31"/>
      <c r="Z50" s="31"/>
      <c r="AA50" s="31"/>
      <c r="AB50" s="31"/>
      <c r="AC50" s="31"/>
      <c r="AD50" s="31"/>
      <c r="AE50" s="31"/>
      <c r="AF50" s="31"/>
    </row>
    <row r="51" spans="1:32" ht="22.5" x14ac:dyDescent="0.25">
      <c r="A51" s="95">
        <v>2</v>
      </c>
      <c r="B51" s="96">
        <v>6</v>
      </c>
      <c r="C51" s="105">
        <v>1</v>
      </c>
      <c r="D51" s="94">
        <v>9</v>
      </c>
      <c r="E51" s="104" t="s">
        <v>58</v>
      </c>
      <c r="F51" s="45">
        <f>SUM(G51:R51)</f>
        <v>0</v>
      </c>
      <c r="G51" s="46"/>
      <c r="H51" s="46"/>
      <c r="I51" s="46"/>
      <c r="J51" s="46"/>
      <c r="K51" s="46"/>
      <c r="L51" s="46"/>
      <c r="M51" s="46"/>
      <c r="N51" s="46"/>
      <c r="O51" s="46"/>
      <c r="P51" s="46"/>
      <c r="Q51" s="46"/>
      <c r="R51" s="46"/>
      <c r="S51" s="30"/>
      <c r="T51" s="31"/>
      <c r="U51" s="31"/>
      <c r="V51" s="31"/>
      <c r="W51" s="31"/>
      <c r="X51" s="31"/>
      <c r="Y51" s="31"/>
      <c r="Z51" s="31"/>
      <c r="AA51" s="31"/>
      <c r="AB51" s="31"/>
      <c r="AC51" s="31"/>
      <c r="AD51" s="31"/>
      <c r="AE51" s="31"/>
      <c r="AF51" s="31"/>
    </row>
    <row r="52" spans="1:32" ht="22.5" x14ac:dyDescent="0.25">
      <c r="A52" s="95">
        <v>2</v>
      </c>
      <c r="B52" s="96">
        <v>6</v>
      </c>
      <c r="C52" s="105">
        <v>1</v>
      </c>
      <c r="D52" s="94">
        <v>15</v>
      </c>
      <c r="E52" s="104" t="s">
        <v>59</v>
      </c>
      <c r="F52" s="45">
        <f>SUM(G52:R52)</f>
        <v>0</v>
      </c>
      <c r="G52" s="59"/>
      <c r="H52" s="59"/>
      <c r="I52" s="59"/>
      <c r="J52" s="59"/>
      <c r="K52" s="59"/>
      <c r="L52" s="59"/>
      <c r="M52" s="59"/>
      <c r="N52" s="59"/>
      <c r="O52" s="59"/>
      <c r="P52" s="59"/>
      <c r="Q52" s="59"/>
      <c r="R52" s="59"/>
      <c r="S52" s="30"/>
      <c r="T52" s="31"/>
      <c r="U52" s="31"/>
      <c r="V52" s="31"/>
      <c r="W52" s="31"/>
      <c r="X52" s="31"/>
      <c r="Y52" s="31"/>
      <c r="Z52" s="31"/>
      <c r="AA52" s="31"/>
      <c r="AB52" s="31"/>
      <c r="AC52" s="31"/>
      <c r="AD52" s="31"/>
      <c r="AE52" s="31"/>
      <c r="AF52" s="31"/>
    </row>
    <row r="53" spans="1:32" ht="22.5" x14ac:dyDescent="0.25">
      <c r="A53" s="95">
        <v>2</v>
      </c>
      <c r="B53" s="96">
        <v>6</v>
      </c>
      <c r="C53" s="105">
        <v>1</v>
      </c>
      <c r="D53" s="94">
        <v>17</v>
      </c>
      <c r="E53" s="104" t="s">
        <v>60</v>
      </c>
      <c r="F53" s="45">
        <f>SUM(G53:R53)</f>
        <v>0</v>
      </c>
      <c r="G53" s="46"/>
      <c r="H53" s="46"/>
      <c r="I53" s="46"/>
      <c r="J53" s="46"/>
      <c r="K53" s="46"/>
      <c r="L53" s="46"/>
      <c r="M53" s="46"/>
      <c r="N53" s="46"/>
      <c r="O53" s="46"/>
      <c r="P53" s="46"/>
      <c r="Q53" s="46"/>
      <c r="R53" s="46"/>
      <c r="S53" s="30"/>
      <c r="T53" s="31"/>
      <c r="U53" s="31"/>
      <c r="V53" s="31"/>
      <c r="W53" s="31"/>
      <c r="X53" s="31"/>
      <c r="Y53" s="31"/>
      <c r="Z53" s="31"/>
      <c r="AA53" s="31"/>
      <c r="AB53" s="31"/>
      <c r="AC53" s="31"/>
      <c r="AD53" s="31"/>
      <c r="AE53" s="31"/>
      <c r="AF53" s="31"/>
    </row>
    <row r="54" spans="1:32" ht="17.45" customHeight="1" x14ac:dyDescent="0.2">
      <c r="A54" s="230" t="s">
        <v>61</v>
      </c>
      <c r="B54" s="231"/>
      <c r="C54" s="231"/>
      <c r="D54" s="231"/>
      <c r="E54" s="231"/>
      <c r="F54" s="88">
        <f>F55</f>
        <v>0</v>
      </c>
      <c r="G54" s="89">
        <f t="shared" ref="G54:R55" si="22">G55</f>
        <v>0</v>
      </c>
      <c r="H54" s="89">
        <f t="shared" si="22"/>
        <v>0</v>
      </c>
      <c r="I54" s="89">
        <f t="shared" si="22"/>
        <v>0</v>
      </c>
      <c r="J54" s="89">
        <f t="shared" si="22"/>
        <v>0</v>
      </c>
      <c r="K54" s="89">
        <f t="shared" si="22"/>
        <v>0</v>
      </c>
      <c r="L54" s="89">
        <f t="shared" si="22"/>
        <v>0</v>
      </c>
      <c r="M54" s="89">
        <f t="shared" si="22"/>
        <v>0</v>
      </c>
      <c r="N54" s="89">
        <f t="shared" si="22"/>
        <v>0</v>
      </c>
      <c r="O54" s="89">
        <f t="shared" si="22"/>
        <v>0</v>
      </c>
      <c r="P54" s="89">
        <f t="shared" si="22"/>
        <v>0</v>
      </c>
      <c r="Q54" s="89">
        <f t="shared" si="22"/>
        <v>0</v>
      </c>
      <c r="R54" s="89">
        <f t="shared" si="22"/>
        <v>0</v>
      </c>
      <c r="S54" s="30"/>
      <c r="T54" s="31"/>
      <c r="U54" s="31"/>
      <c r="V54" s="31"/>
      <c r="W54" s="31"/>
      <c r="X54" s="31"/>
      <c r="Y54" s="31"/>
      <c r="Z54" s="31"/>
      <c r="AA54" s="31"/>
      <c r="AB54" s="31"/>
      <c r="AC54" s="31"/>
      <c r="AD54" s="31"/>
      <c r="AE54" s="31"/>
      <c r="AF54" s="31"/>
    </row>
    <row r="55" spans="1:32" ht="33.75" x14ac:dyDescent="0.25">
      <c r="A55" s="95">
        <v>3</v>
      </c>
      <c r="B55" s="96">
        <v>1</v>
      </c>
      <c r="C55" s="96"/>
      <c r="D55" s="96"/>
      <c r="E55" s="97" t="s">
        <v>62</v>
      </c>
      <c r="F55" s="98">
        <f>F56</f>
        <v>0</v>
      </c>
      <c r="G55" s="99">
        <f t="shared" si="22"/>
        <v>0</v>
      </c>
      <c r="H55" s="99">
        <f t="shared" si="22"/>
        <v>0</v>
      </c>
      <c r="I55" s="99">
        <f t="shared" si="22"/>
        <v>0</v>
      </c>
      <c r="J55" s="99">
        <f t="shared" si="22"/>
        <v>0</v>
      </c>
      <c r="K55" s="99">
        <f t="shared" si="22"/>
        <v>0</v>
      </c>
      <c r="L55" s="99">
        <f t="shared" si="22"/>
        <v>0</v>
      </c>
      <c r="M55" s="99">
        <f t="shared" si="22"/>
        <v>0</v>
      </c>
      <c r="N55" s="100">
        <f t="shared" si="22"/>
        <v>0</v>
      </c>
      <c r="O55" s="99">
        <f t="shared" si="22"/>
        <v>0</v>
      </c>
      <c r="P55" s="99">
        <f t="shared" si="22"/>
        <v>0</v>
      </c>
      <c r="Q55" s="99">
        <f t="shared" si="22"/>
        <v>0</v>
      </c>
      <c r="R55" s="99">
        <f t="shared" si="22"/>
        <v>0</v>
      </c>
      <c r="S55" s="30"/>
      <c r="T55" s="31"/>
      <c r="U55" s="31"/>
      <c r="V55" s="31"/>
      <c r="W55" s="31"/>
      <c r="X55" s="31"/>
      <c r="Y55" s="31"/>
      <c r="Z55" s="31"/>
      <c r="AA55" s="31"/>
      <c r="AB55" s="31"/>
      <c r="AC55" s="31"/>
      <c r="AD55" s="31"/>
      <c r="AE55" s="31"/>
      <c r="AF55" s="31"/>
    </row>
    <row r="56" spans="1:32" ht="33.75" x14ac:dyDescent="0.25">
      <c r="A56" s="95">
        <v>3</v>
      </c>
      <c r="B56" s="96">
        <v>1</v>
      </c>
      <c r="C56" s="105">
        <v>1</v>
      </c>
      <c r="D56" s="105"/>
      <c r="E56" s="101" t="s">
        <v>62</v>
      </c>
      <c r="F56" s="102">
        <f t="shared" ref="F56:R56" si="23">SUM(F57:F57)</f>
        <v>0</v>
      </c>
      <c r="G56" s="103">
        <f t="shared" si="23"/>
        <v>0</v>
      </c>
      <c r="H56" s="103">
        <f t="shared" si="23"/>
        <v>0</v>
      </c>
      <c r="I56" s="103">
        <f t="shared" si="23"/>
        <v>0</v>
      </c>
      <c r="J56" s="103">
        <f t="shared" si="23"/>
        <v>0</v>
      </c>
      <c r="K56" s="103">
        <f t="shared" si="23"/>
        <v>0</v>
      </c>
      <c r="L56" s="103">
        <f t="shared" si="23"/>
        <v>0</v>
      </c>
      <c r="M56" s="103">
        <f t="shared" si="23"/>
        <v>0</v>
      </c>
      <c r="N56" s="113">
        <f t="shared" si="23"/>
        <v>0</v>
      </c>
      <c r="O56" s="103">
        <f t="shared" si="23"/>
        <v>0</v>
      </c>
      <c r="P56" s="103">
        <f t="shared" si="23"/>
        <v>0</v>
      </c>
      <c r="Q56" s="103">
        <f t="shared" si="23"/>
        <v>0</v>
      </c>
      <c r="R56" s="103">
        <f t="shared" si="23"/>
        <v>0</v>
      </c>
      <c r="S56" s="30"/>
      <c r="T56" s="31"/>
      <c r="U56" s="31"/>
      <c r="V56" s="31"/>
      <c r="W56" s="31"/>
      <c r="X56" s="31"/>
      <c r="Y56" s="31"/>
      <c r="Z56" s="31"/>
      <c r="AA56" s="31"/>
      <c r="AB56" s="31"/>
      <c r="AC56" s="31"/>
      <c r="AD56" s="31"/>
      <c r="AE56" s="31"/>
      <c r="AF56" s="31"/>
    </row>
    <row r="57" spans="1:32" ht="45" x14ac:dyDescent="0.25">
      <c r="A57" s="95">
        <v>3</v>
      </c>
      <c r="B57" s="96">
        <v>1</v>
      </c>
      <c r="C57" s="105">
        <v>1</v>
      </c>
      <c r="D57" s="94">
        <v>2</v>
      </c>
      <c r="E57" s="104" t="s">
        <v>63</v>
      </c>
      <c r="F57" s="45">
        <f>SUM(G57:R57)</f>
        <v>0</v>
      </c>
      <c r="G57" s="46"/>
      <c r="H57" s="46"/>
      <c r="I57" s="46"/>
      <c r="J57" s="46"/>
      <c r="K57" s="46"/>
      <c r="L57" s="46"/>
      <c r="M57" s="46"/>
      <c r="N57" s="46"/>
      <c r="O57" s="46"/>
      <c r="P57" s="46"/>
      <c r="Q57" s="46"/>
      <c r="R57" s="46"/>
      <c r="S57" s="30"/>
      <c r="T57" s="31"/>
      <c r="U57" s="31"/>
      <c r="V57" s="31"/>
      <c r="W57" s="31"/>
      <c r="X57" s="31"/>
      <c r="Y57" s="31"/>
      <c r="Z57" s="31"/>
      <c r="AA57" s="31"/>
      <c r="AB57" s="31"/>
      <c r="AC57" s="31"/>
      <c r="AD57" s="31"/>
      <c r="AE57" s="31"/>
      <c r="AF57" s="31"/>
    </row>
    <row r="58" spans="1:32" x14ac:dyDescent="0.25">
      <c r="S58" s="30"/>
    </row>
    <row r="59" spans="1:32" x14ac:dyDescent="0.25">
      <c r="L59" s="64"/>
    </row>
    <row r="60" spans="1:32" s="71" customFormat="1" x14ac:dyDescent="0.25">
      <c r="A60" s="65"/>
      <c r="B60" s="65"/>
      <c r="C60" s="65"/>
      <c r="D60" s="65"/>
      <c r="E60" s="66"/>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view="pageBreakPreview" zoomScaleSheetLayoutView="100" workbookViewId="0">
      <selection activeCell="K13" sqref="K13"/>
    </sheetView>
  </sheetViews>
  <sheetFormatPr defaultRowHeight="15" x14ac:dyDescent="0.25"/>
  <cols>
    <col min="1" max="1" width="3.42578125" customWidth="1"/>
    <col min="2" max="2" width="2" customWidth="1"/>
    <col min="3" max="3" width="2.5703125" customWidth="1"/>
    <col min="4" max="4" width="2.7109375" customWidth="1"/>
    <col min="5" max="5" width="44" customWidth="1"/>
    <col min="6" max="6" width="9.140625" customWidth="1"/>
    <col min="7" max="7" width="9.5703125" customWidth="1"/>
    <col min="8" max="8" width="8" customWidth="1"/>
    <col min="9" max="9" width="10.42578125" customWidth="1"/>
  </cols>
  <sheetData>
    <row r="1" spans="1:9" ht="15.75" x14ac:dyDescent="0.25">
      <c r="A1" s="240" t="s">
        <v>259</v>
      </c>
      <c r="B1" s="240"/>
      <c r="C1" s="240"/>
      <c r="D1" s="240"/>
      <c r="E1" s="240"/>
      <c r="F1" s="240"/>
      <c r="G1" s="240"/>
      <c r="H1" s="240"/>
      <c r="I1" s="240"/>
    </row>
    <row r="2" spans="1:9" x14ac:dyDescent="0.25">
      <c r="A2" s="183"/>
      <c r="B2" s="183"/>
      <c r="C2" s="183"/>
      <c r="D2" s="184"/>
      <c r="E2" s="185"/>
      <c r="F2" s="184"/>
      <c r="G2" s="186"/>
      <c r="H2" s="184"/>
      <c r="I2" s="184"/>
    </row>
    <row r="3" spans="1:9" x14ac:dyDescent="0.25">
      <c r="A3" s="183"/>
      <c r="B3" s="183"/>
      <c r="C3" s="183"/>
      <c r="D3" s="183"/>
      <c r="E3" s="187"/>
      <c r="F3" s="188"/>
      <c r="G3" s="188"/>
      <c r="H3" s="188"/>
      <c r="I3" s="189" t="s">
        <v>255</v>
      </c>
    </row>
    <row r="4" spans="1:9" ht="15" customHeight="1" x14ac:dyDescent="0.25">
      <c r="A4" s="214" t="s">
        <v>163</v>
      </c>
      <c r="B4" s="214"/>
      <c r="C4" s="214"/>
      <c r="D4" s="214"/>
      <c r="E4" s="214"/>
      <c r="F4" s="241" t="s">
        <v>256</v>
      </c>
      <c r="G4" s="241" t="s">
        <v>257</v>
      </c>
      <c r="H4" s="243" t="s">
        <v>258</v>
      </c>
      <c r="I4" s="244"/>
    </row>
    <row r="5" spans="1:9" ht="20.25" customHeight="1" x14ac:dyDescent="0.25">
      <c r="A5" s="190"/>
      <c r="B5" s="214" t="s">
        <v>5</v>
      </c>
      <c r="C5" s="214"/>
      <c r="D5" s="214"/>
      <c r="E5" s="214"/>
      <c r="F5" s="242"/>
      <c r="G5" s="242"/>
      <c r="H5" s="245"/>
      <c r="I5" s="246"/>
    </row>
    <row r="6" spans="1:9" x14ac:dyDescent="0.25">
      <c r="A6" s="190"/>
      <c r="B6" s="190"/>
      <c r="C6" s="214" t="s">
        <v>6</v>
      </c>
      <c r="D6" s="214"/>
      <c r="E6" s="214"/>
      <c r="F6" s="215"/>
      <c r="G6" s="215"/>
      <c r="H6" s="216" t="s">
        <v>49</v>
      </c>
      <c r="I6" s="216"/>
    </row>
    <row r="7" spans="1:9" x14ac:dyDescent="0.25">
      <c r="A7" s="190"/>
      <c r="B7" s="190"/>
      <c r="C7" s="190"/>
      <c r="D7" s="214" t="s">
        <v>164</v>
      </c>
      <c r="E7" s="214"/>
      <c r="F7" s="215"/>
      <c r="G7" s="215"/>
      <c r="H7" s="191" t="s">
        <v>254</v>
      </c>
      <c r="I7" s="192" t="s">
        <v>162</v>
      </c>
    </row>
    <row r="8" spans="1:9" x14ac:dyDescent="0.25">
      <c r="A8" s="193"/>
      <c r="B8" s="193"/>
      <c r="C8" s="193"/>
      <c r="D8" s="193"/>
      <c r="E8" s="194" t="s">
        <v>165</v>
      </c>
      <c r="F8" s="217">
        <v>5305.1</v>
      </c>
      <c r="G8" s="195">
        <v>6704.2</v>
      </c>
      <c r="H8" s="195">
        <v>4245.1000000000004</v>
      </c>
      <c r="I8" s="195">
        <v>6956.2</v>
      </c>
    </row>
    <row r="9" spans="1:9" ht="18.75" customHeight="1" x14ac:dyDescent="0.25">
      <c r="A9" s="196">
        <v>1</v>
      </c>
      <c r="B9" s="196"/>
      <c r="C9" s="197"/>
      <c r="D9" s="198"/>
      <c r="E9" s="194" t="s">
        <v>166</v>
      </c>
      <c r="F9" s="217">
        <v>5305.1</v>
      </c>
      <c r="G9" s="195">
        <v>6337.9</v>
      </c>
      <c r="H9" s="195">
        <v>4245.1000000000004</v>
      </c>
      <c r="I9" s="195">
        <v>6956.2</v>
      </c>
    </row>
    <row r="10" spans="1:9" x14ac:dyDescent="0.25">
      <c r="A10" s="198">
        <v>1</v>
      </c>
      <c r="B10" s="197">
        <v>1</v>
      </c>
      <c r="C10" s="198"/>
      <c r="D10" s="197"/>
      <c r="E10" s="199" t="s">
        <v>167</v>
      </c>
      <c r="F10" s="201">
        <v>2194.4</v>
      </c>
      <c r="G10" s="201">
        <v>2980.6</v>
      </c>
      <c r="H10" s="201">
        <v>3367.1</v>
      </c>
      <c r="I10" s="201">
        <v>4001.9</v>
      </c>
    </row>
    <row r="11" spans="1:9" ht="21.75" customHeight="1" x14ac:dyDescent="0.25">
      <c r="A11" s="198">
        <v>1</v>
      </c>
      <c r="B11" s="198">
        <v>1</v>
      </c>
      <c r="C11" s="197">
        <v>2</v>
      </c>
      <c r="D11" s="198"/>
      <c r="E11" s="200" t="s">
        <v>168</v>
      </c>
      <c r="F11" s="201">
        <v>2194.4</v>
      </c>
      <c r="G11" s="201">
        <v>2980.6</v>
      </c>
      <c r="H11" s="195">
        <v>3367.1</v>
      </c>
      <c r="I11" s="201">
        <v>4001.9</v>
      </c>
    </row>
    <row r="12" spans="1:9" ht="29.25" customHeight="1" x14ac:dyDescent="0.25">
      <c r="A12" s="198">
        <v>1</v>
      </c>
      <c r="B12" s="198">
        <v>1</v>
      </c>
      <c r="C12" s="197">
        <v>2</v>
      </c>
      <c r="D12" s="202">
        <v>2</v>
      </c>
      <c r="E12" s="200" t="s">
        <v>169</v>
      </c>
      <c r="F12" s="201">
        <v>2194.4</v>
      </c>
      <c r="G12" s="201">
        <v>2980.6</v>
      </c>
      <c r="H12" s="195">
        <v>3367.1</v>
      </c>
      <c r="I12" s="201">
        <v>4001.9</v>
      </c>
    </row>
    <row r="13" spans="1:9" ht="38.25" customHeight="1" x14ac:dyDescent="0.25">
      <c r="A13" s="198">
        <v>1</v>
      </c>
      <c r="B13" s="198">
        <v>1</v>
      </c>
      <c r="C13" s="197">
        <v>2</v>
      </c>
      <c r="D13" s="202">
        <v>5</v>
      </c>
      <c r="E13" s="203" t="s">
        <v>170</v>
      </c>
      <c r="F13" s="201">
        <v>0</v>
      </c>
      <c r="G13" s="201">
        <v>0</v>
      </c>
      <c r="H13" s="195">
        <v>0</v>
      </c>
      <c r="I13" s="201">
        <v>0</v>
      </c>
    </row>
    <row r="14" spans="1:9" x14ac:dyDescent="0.25">
      <c r="A14" s="196">
        <v>1</v>
      </c>
      <c r="B14" s="196">
        <v>3</v>
      </c>
      <c r="C14" s="204"/>
      <c r="D14" s="196"/>
      <c r="E14" s="199" t="s">
        <v>171</v>
      </c>
      <c r="F14" s="195">
        <v>0</v>
      </c>
      <c r="G14" s="195">
        <v>0</v>
      </c>
      <c r="H14" s="195">
        <v>0</v>
      </c>
      <c r="I14" s="195">
        <v>0</v>
      </c>
    </row>
    <row r="15" spans="1:9" x14ac:dyDescent="0.25">
      <c r="A15" s="198">
        <v>1</v>
      </c>
      <c r="B15" s="198">
        <v>3</v>
      </c>
      <c r="C15" s="197">
        <v>1</v>
      </c>
      <c r="D15" s="198"/>
      <c r="E15" s="205" t="s">
        <v>171</v>
      </c>
      <c r="F15" s="201">
        <v>0</v>
      </c>
      <c r="G15" s="201">
        <v>0</v>
      </c>
      <c r="H15" s="195">
        <v>0</v>
      </c>
      <c r="I15" s="201">
        <v>0</v>
      </c>
    </row>
    <row r="16" spans="1:9" x14ac:dyDescent="0.25">
      <c r="A16" s="198">
        <v>1</v>
      </c>
      <c r="B16" s="198">
        <v>3</v>
      </c>
      <c r="C16" s="197">
        <v>1</v>
      </c>
      <c r="D16" s="202">
        <v>1</v>
      </c>
      <c r="E16" s="200" t="s">
        <v>171</v>
      </c>
      <c r="F16" s="201">
        <v>0</v>
      </c>
      <c r="G16" s="201">
        <v>0</v>
      </c>
      <c r="H16" s="195">
        <v>0</v>
      </c>
      <c r="I16" s="201">
        <v>0</v>
      </c>
    </row>
    <row r="17" spans="1:9" x14ac:dyDescent="0.25">
      <c r="A17" s="196">
        <v>1</v>
      </c>
      <c r="B17" s="196">
        <v>4</v>
      </c>
      <c r="C17" s="196"/>
      <c r="D17" s="196"/>
      <c r="E17" s="199" t="s">
        <v>172</v>
      </c>
      <c r="F17" s="195">
        <v>3106.8</v>
      </c>
      <c r="G17" s="195">
        <v>3353.2</v>
      </c>
      <c r="H17" s="195">
        <v>874</v>
      </c>
      <c r="I17" s="195">
        <v>2915</v>
      </c>
    </row>
    <row r="18" spans="1:9" x14ac:dyDescent="0.25">
      <c r="A18" s="198">
        <v>1</v>
      </c>
      <c r="B18" s="198">
        <v>4</v>
      </c>
      <c r="C18" s="197">
        <v>1</v>
      </c>
      <c r="D18" s="198"/>
      <c r="E18" s="205" t="s">
        <v>172</v>
      </c>
      <c r="F18" s="201">
        <v>134.19999999999999</v>
      </c>
      <c r="G18" s="201">
        <v>168.7</v>
      </c>
      <c r="H18" s="201">
        <v>62</v>
      </c>
      <c r="I18" s="201">
        <v>70.3</v>
      </c>
    </row>
    <row r="19" spans="1:9" ht="22.5" customHeight="1" x14ac:dyDescent="0.25">
      <c r="A19" s="198">
        <v>1</v>
      </c>
      <c r="B19" s="198">
        <v>4</v>
      </c>
      <c r="C19" s="197">
        <v>1</v>
      </c>
      <c r="D19" s="202">
        <v>1</v>
      </c>
      <c r="E19" s="203" t="s">
        <v>173</v>
      </c>
      <c r="F19" s="201">
        <v>0</v>
      </c>
      <c r="G19" s="201">
        <v>0</v>
      </c>
      <c r="H19" s="195">
        <v>0</v>
      </c>
      <c r="I19" s="201">
        <v>0</v>
      </c>
    </row>
    <row r="20" spans="1:9" ht="23.25" customHeight="1" x14ac:dyDescent="0.25">
      <c r="A20" s="198">
        <v>1</v>
      </c>
      <c r="B20" s="198">
        <v>4</v>
      </c>
      <c r="C20" s="197">
        <v>1</v>
      </c>
      <c r="D20" s="202">
        <v>2</v>
      </c>
      <c r="E20" s="203" t="s">
        <v>174</v>
      </c>
      <c r="F20" s="201">
        <v>134.19999999999999</v>
      </c>
      <c r="G20" s="201">
        <v>168.7</v>
      </c>
      <c r="H20" s="195">
        <v>62</v>
      </c>
      <c r="I20" s="201">
        <v>70.3</v>
      </c>
    </row>
    <row r="21" spans="1:9" x14ac:dyDescent="0.25">
      <c r="A21" s="198">
        <v>1</v>
      </c>
      <c r="B21" s="198">
        <v>4</v>
      </c>
      <c r="C21" s="197">
        <v>3</v>
      </c>
      <c r="D21" s="198"/>
      <c r="E21" s="205" t="s">
        <v>175</v>
      </c>
      <c r="F21" s="201">
        <v>69.599999999999994</v>
      </c>
      <c r="G21" s="201">
        <v>68.8</v>
      </c>
      <c r="H21" s="195">
        <v>0</v>
      </c>
      <c r="I21" s="201">
        <v>4.8</v>
      </c>
    </row>
    <row r="22" spans="1:9" x14ac:dyDescent="0.25">
      <c r="A22" s="198">
        <v>1</v>
      </c>
      <c r="B22" s="198">
        <v>4</v>
      </c>
      <c r="C22" s="197">
        <v>3</v>
      </c>
      <c r="D22" s="198">
        <v>2</v>
      </c>
      <c r="E22" s="205" t="s">
        <v>175</v>
      </c>
      <c r="F22" s="201">
        <v>69.599999999999994</v>
      </c>
      <c r="G22" s="201">
        <v>68.8</v>
      </c>
      <c r="H22" s="195">
        <v>0</v>
      </c>
      <c r="I22" s="201">
        <v>4.8</v>
      </c>
    </row>
    <row r="23" spans="1:9" ht="25.5" customHeight="1" x14ac:dyDescent="0.25">
      <c r="A23" s="198">
        <v>1</v>
      </c>
      <c r="B23" s="198">
        <v>4</v>
      </c>
      <c r="C23" s="197">
        <v>3</v>
      </c>
      <c r="D23" s="198">
        <v>9</v>
      </c>
      <c r="E23" s="205" t="s">
        <v>176</v>
      </c>
      <c r="F23" s="201">
        <v>0</v>
      </c>
      <c r="G23" s="201">
        <v>0</v>
      </c>
      <c r="H23" s="195">
        <v>0</v>
      </c>
      <c r="I23" s="201">
        <v>0</v>
      </c>
    </row>
    <row r="24" spans="1:9" ht="20.25" customHeight="1" x14ac:dyDescent="0.25">
      <c r="A24" s="196">
        <v>1</v>
      </c>
      <c r="B24" s="196">
        <v>4</v>
      </c>
      <c r="C24" s="204">
        <v>4</v>
      </c>
      <c r="D24" s="196"/>
      <c r="E24" s="199" t="s">
        <v>177</v>
      </c>
      <c r="F24" s="201">
        <v>2808.6</v>
      </c>
      <c r="G24" s="195">
        <v>2899.9</v>
      </c>
      <c r="H24" s="195">
        <v>812</v>
      </c>
      <c r="I24" s="195">
        <v>2523.1999999999998</v>
      </c>
    </row>
    <row r="25" spans="1:9" ht="21.75" customHeight="1" x14ac:dyDescent="0.25">
      <c r="A25" s="198">
        <v>1</v>
      </c>
      <c r="B25" s="198">
        <v>4</v>
      </c>
      <c r="C25" s="197">
        <v>4</v>
      </c>
      <c r="D25" s="198">
        <v>1</v>
      </c>
      <c r="E25" s="205" t="s">
        <v>178</v>
      </c>
      <c r="F25" s="201">
        <v>491.6</v>
      </c>
      <c r="G25" s="201">
        <v>466.9</v>
      </c>
      <c r="H25" s="195">
        <v>0</v>
      </c>
      <c r="I25" s="201">
        <v>0</v>
      </c>
    </row>
    <row r="26" spans="1:9" ht="19.5" customHeight="1" x14ac:dyDescent="0.25">
      <c r="A26" s="198">
        <v>1</v>
      </c>
      <c r="B26" s="198">
        <v>4</v>
      </c>
      <c r="C26" s="197">
        <v>4</v>
      </c>
      <c r="D26" s="198">
        <v>2</v>
      </c>
      <c r="E26" s="205" t="s">
        <v>179</v>
      </c>
      <c r="F26" s="201">
        <v>2317</v>
      </c>
      <c r="G26" s="201">
        <v>2432.9</v>
      </c>
      <c r="H26" s="195">
        <v>812</v>
      </c>
      <c r="I26" s="201">
        <v>2523.1999999999998</v>
      </c>
    </row>
    <row r="27" spans="1:9" ht="15" customHeight="1" x14ac:dyDescent="0.25">
      <c r="A27" s="198">
        <v>1</v>
      </c>
      <c r="B27" s="198">
        <v>4</v>
      </c>
      <c r="C27" s="197">
        <v>5</v>
      </c>
      <c r="D27" s="198"/>
      <c r="E27" s="205" t="s">
        <v>180</v>
      </c>
      <c r="F27" s="201">
        <v>94.4</v>
      </c>
      <c r="G27" s="201">
        <v>215.8</v>
      </c>
      <c r="H27" s="201">
        <v>0</v>
      </c>
      <c r="I27" s="201">
        <v>316.7</v>
      </c>
    </row>
    <row r="28" spans="1:9" ht="20.25" customHeight="1" x14ac:dyDescent="0.25">
      <c r="A28" s="198">
        <v>1</v>
      </c>
      <c r="B28" s="198">
        <v>4</v>
      </c>
      <c r="C28" s="197">
        <v>5</v>
      </c>
      <c r="D28" s="198">
        <v>1</v>
      </c>
      <c r="E28" s="205" t="s">
        <v>180</v>
      </c>
      <c r="F28" s="201">
        <v>94.4</v>
      </c>
      <c r="G28" s="201">
        <v>215.8</v>
      </c>
      <c r="H28" s="195">
        <v>0</v>
      </c>
      <c r="I28" s="201">
        <v>316.7</v>
      </c>
    </row>
    <row r="29" spans="1:9" ht="25.5" customHeight="1" x14ac:dyDescent="0.25">
      <c r="A29" s="196">
        <v>1</v>
      </c>
      <c r="B29" s="196">
        <v>5</v>
      </c>
      <c r="C29" s="204"/>
      <c r="D29" s="196"/>
      <c r="E29" s="199" t="s">
        <v>181</v>
      </c>
      <c r="F29" s="201">
        <v>0</v>
      </c>
      <c r="G29" s="201">
        <v>4</v>
      </c>
      <c r="H29" s="195">
        <v>4</v>
      </c>
      <c r="I29" s="201">
        <v>39.200000000000003</v>
      </c>
    </row>
    <row r="30" spans="1:9" x14ac:dyDescent="0.25">
      <c r="A30" s="198">
        <v>1</v>
      </c>
      <c r="B30" s="198">
        <v>5</v>
      </c>
      <c r="C30" s="197">
        <v>2</v>
      </c>
      <c r="D30" s="198"/>
      <c r="E30" s="205" t="s">
        <v>182</v>
      </c>
      <c r="F30" s="201">
        <v>0</v>
      </c>
      <c r="G30" s="201">
        <v>0</v>
      </c>
      <c r="H30" s="195">
        <v>0</v>
      </c>
      <c r="I30" s="201">
        <v>0</v>
      </c>
    </row>
    <row r="31" spans="1:9" ht="36.75" customHeight="1" x14ac:dyDescent="0.25">
      <c r="A31" s="198">
        <v>1</v>
      </c>
      <c r="B31" s="198">
        <v>5</v>
      </c>
      <c r="C31" s="197">
        <v>2</v>
      </c>
      <c r="D31" s="198">
        <v>74</v>
      </c>
      <c r="E31" s="205" t="s">
        <v>183</v>
      </c>
      <c r="F31" s="201">
        <v>0</v>
      </c>
      <c r="G31" s="201">
        <v>0</v>
      </c>
      <c r="H31" s="195">
        <v>0</v>
      </c>
      <c r="I31" s="201">
        <v>0</v>
      </c>
    </row>
    <row r="32" spans="1:9" ht="50.25" customHeight="1" x14ac:dyDescent="0.25">
      <c r="A32" s="198">
        <v>1</v>
      </c>
      <c r="B32" s="198">
        <v>5</v>
      </c>
      <c r="C32" s="197">
        <v>2</v>
      </c>
      <c r="D32" s="198">
        <v>75</v>
      </c>
      <c r="E32" s="205" t="s">
        <v>184</v>
      </c>
      <c r="F32" s="201">
        <v>0</v>
      </c>
      <c r="G32" s="201">
        <v>0</v>
      </c>
      <c r="H32" s="195">
        <v>0</v>
      </c>
      <c r="I32" s="201">
        <v>0</v>
      </c>
    </row>
    <row r="33" spans="1:9" ht="37.5" customHeight="1" x14ac:dyDescent="0.25">
      <c r="A33" s="206">
        <v>1</v>
      </c>
      <c r="B33" s="206">
        <v>5</v>
      </c>
      <c r="C33" s="207">
        <v>2</v>
      </c>
      <c r="D33" s="206">
        <v>84</v>
      </c>
      <c r="E33" s="208" t="s">
        <v>185</v>
      </c>
      <c r="F33" s="201">
        <v>0</v>
      </c>
      <c r="G33" s="201">
        <v>0</v>
      </c>
      <c r="H33" s="195">
        <v>0</v>
      </c>
      <c r="I33" s="201">
        <v>0</v>
      </c>
    </row>
    <row r="34" spans="1:9" ht="21.75" customHeight="1" x14ac:dyDescent="0.25">
      <c r="A34" s="198">
        <v>1</v>
      </c>
      <c r="B34" s="198">
        <v>5</v>
      </c>
      <c r="C34" s="198">
        <v>3</v>
      </c>
      <c r="D34" s="198" t="s">
        <v>49</v>
      </c>
      <c r="E34" s="205" t="s">
        <v>186</v>
      </c>
      <c r="F34" s="201">
        <v>0</v>
      </c>
      <c r="G34" s="201"/>
      <c r="H34" s="195">
        <v>4</v>
      </c>
      <c r="I34" s="201">
        <v>39.200000000000003</v>
      </c>
    </row>
    <row r="35" spans="1:9" ht="23.25" customHeight="1" x14ac:dyDescent="0.25">
      <c r="A35" s="196">
        <v>1</v>
      </c>
      <c r="B35" s="196">
        <v>5</v>
      </c>
      <c r="C35" s="196">
        <v>3</v>
      </c>
      <c r="D35" s="196">
        <v>15</v>
      </c>
      <c r="E35" s="199" t="s">
        <v>187</v>
      </c>
      <c r="F35" s="201">
        <v>3.9</v>
      </c>
      <c r="G35" s="201">
        <v>4</v>
      </c>
      <c r="H35" s="195">
        <v>0</v>
      </c>
      <c r="I35" s="195">
        <v>39.200000000000003</v>
      </c>
    </row>
    <row r="36" spans="1:9" ht="32.25" customHeight="1" x14ac:dyDescent="0.25">
      <c r="A36" s="198">
        <v>1</v>
      </c>
      <c r="B36" s="198">
        <v>5</v>
      </c>
      <c r="C36" s="198">
        <v>4</v>
      </c>
      <c r="D36" s="198"/>
      <c r="E36" s="205" t="s">
        <v>188</v>
      </c>
      <c r="F36" s="201">
        <v>0</v>
      </c>
      <c r="G36" s="201">
        <v>0</v>
      </c>
      <c r="H36" s="195">
        <v>0</v>
      </c>
      <c r="I36" s="201">
        <v>0</v>
      </c>
    </row>
    <row r="37" spans="1:9" ht="32.25" customHeight="1" x14ac:dyDescent="0.25">
      <c r="A37" s="198">
        <v>1</v>
      </c>
      <c r="B37" s="198">
        <v>5</v>
      </c>
      <c r="C37" s="198">
        <v>4</v>
      </c>
      <c r="D37" s="198">
        <v>2</v>
      </c>
      <c r="E37" s="205" t="s">
        <v>189</v>
      </c>
      <c r="F37" s="201">
        <v>0</v>
      </c>
      <c r="G37" s="201">
        <v>0</v>
      </c>
      <c r="H37" s="195">
        <v>0</v>
      </c>
      <c r="I37" s="201">
        <v>0</v>
      </c>
    </row>
    <row r="38" spans="1:9" x14ac:dyDescent="0.25">
      <c r="A38" s="198">
        <v>1</v>
      </c>
      <c r="B38" s="198">
        <v>5</v>
      </c>
      <c r="C38" s="198">
        <v>4</v>
      </c>
      <c r="D38" s="198">
        <v>4</v>
      </c>
      <c r="E38" s="205" t="s">
        <v>190</v>
      </c>
      <c r="F38" s="201">
        <v>0</v>
      </c>
      <c r="G38" s="201">
        <v>0</v>
      </c>
      <c r="H38" s="195">
        <v>0</v>
      </c>
      <c r="I38" s="201">
        <v>0</v>
      </c>
    </row>
    <row r="39" spans="1:9" ht="103.5" customHeight="1" x14ac:dyDescent="0.25">
      <c r="A39" s="198">
        <v>1</v>
      </c>
      <c r="B39" s="198">
        <v>5</v>
      </c>
      <c r="C39" s="198">
        <v>4</v>
      </c>
      <c r="D39" s="198">
        <v>25</v>
      </c>
      <c r="E39" s="205" t="s">
        <v>191</v>
      </c>
      <c r="F39" s="201">
        <v>0</v>
      </c>
      <c r="G39" s="201">
        <v>0</v>
      </c>
      <c r="H39" s="195">
        <v>0</v>
      </c>
      <c r="I39" s="201">
        <v>0</v>
      </c>
    </row>
    <row r="40" spans="1:9" x14ac:dyDescent="0.25">
      <c r="A40" s="198">
        <v>1</v>
      </c>
      <c r="B40" s="198">
        <v>5</v>
      </c>
      <c r="C40" s="198">
        <v>4</v>
      </c>
      <c r="D40" s="198">
        <v>29</v>
      </c>
      <c r="E40" s="205" t="s">
        <v>192</v>
      </c>
      <c r="F40" s="201">
        <v>0</v>
      </c>
      <c r="G40" s="201">
        <v>0</v>
      </c>
      <c r="H40" s="195">
        <v>0</v>
      </c>
      <c r="I40" s="201">
        <v>0</v>
      </c>
    </row>
    <row r="41" spans="1:9" ht="101.25" x14ac:dyDescent="0.25">
      <c r="A41" s="198">
        <v>1</v>
      </c>
      <c r="B41" s="198">
        <v>5</v>
      </c>
      <c r="C41" s="198">
        <v>4</v>
      </c>
      <c r="D41" s="198">
        <v>30</v>
      </c>
      <c r="E41" s="205" t="s">
        <v>193</v>
      </c>
      <c r="F41" s="201">
        <v>0</v>
      </c>
      <c r="G41" s="201">
        <v>0</v>
      </c>
      <c r="H41" s="195">
        <v>0</v>
      </c>
      <c r="I41" s="201">
        <v>0</v>
      </c>
    </row>
    <row r="42" spans="1:9" ht="22.5" x14ac:dyDescent="0.25">
      <c r="A42" s="198">
        <v>1</v>
      </c>
      <c r="B42" s="198">
        <v>5</v>
      </c>
      <c r="C42" s="198">
        <v>4</v>
      </c>
      <c r="D42" s="198">
        <v>34</v>
      </c>
      <c r="E42" s="205" t="s">
        <v>194</v>
      </c>
      <c r="F42" s="201">
        <v>0</v>
      </c>
      <c r="G42" s="201">
        <v>0</v>
      </c>
      <c r="H42" s="195">
        <v>0</v>
      </c>
      <c r="I42" s="201">
        <v>0</v>
      </c>
    </row>
    <row r="43" spans="1:9" x14ac:dyDescent="0.25">
      <c r="A43" s="198">
        <v>1</v>
      </c>
      <c r="B43" s="198">
        <v>5</v>
      </c>
      <c r="C43" s="198">
        <v>5</v>
      </c>
      <c r="D43" s="198"/>
      <c r="E43" s="205" t="s">
        <v>195</v>
      </c>
      <c r="F43" s="201">
        <v>0</v>
      </c>
      <c r="G43" s="201">
        <v>0</v>
      </c>
      <c r="H43" s="195">
        <v>0</v>
      </c>
      <c r="I43" s="201">
        <v>0</v>
      </c>
    </row>
    <row r="44" spans="1:9" x14ac:dyDescent="0.25">
      <c r="A44" s="198">
        <v>1</v>
      </c>
      <c r="B44" s="198">
        <v>5</v>
      </c>
      <c r="C44" s="198">
        <v>5</v>
      </c>
      <c r="D44" s="198">
        <v>2</v>
      </c>
      <c r="E44" s="205" t="s">
        <v>196</v>
      </c>
      <c r="F44" s="201">
        <v>0</v>
      </c>
      <c r="G44" s="201">
        <v>0</v>
      </c>
      <c r="H44" s="195">
        <v>0</v>
      </c>
      <c r="I44" s="201">
        <v>0</v>
      </c>
    </row>
    <row r="45" spans="1:9" x14ac:dyDescent="0.25">
      <c r="A45" s="196">
        <v>1</v>
      </c>
      <c r="B45" s="196">
        <v>7</v>
      </c>
      <c r="C45" s="196"/>
      <c r="D45" s="196"/>
      <c r="E45" s="199" t="s">
        <v>197</v>
      </c>
      <c r="F45" s="201">
        <v>0</v>
      </c>
      <c r="G45" s="201">
        <v>0</v>
      </c>
      <c r="H45" s="195">
        <v>0</v>
      </c>
      <c r="I45" s="201">
        <v>0</v>
      </c>
    </row>
    <row r="46" spans="1:9" x14ac:dyDescent="0.25">
      <c r="A46" s="198">
        <v>1</v>
      </c>
      <c r="B46" s="198">
        <v>7</v>
      </c>
      <c r="C46" s="198">
        <v>1</v>
      </c>
      <c r="D46" s="198"/>
      <c r="E46" s="205" t="s">
        <v>197</v>
      </c>
      <c r="F46" s="201">
        <v>0</v>
      </c>
      <c r="G46" s="201">
        <v>0</v>
      </c>
      <c r="H46" s="195">
        <v>0</v>
      </c>
      <c r="I46" s="201">
        <v>0</v>
      </c>
    </row>
    <row r="47" spans="1:9" x14ac:dyDescent="0.25">
      <c r="A47" s="198">
        <v>1</v>
      </c>
      <c r="B47" s="198">
        <v>7</v>
      </c>
      <c r="C47" s="198">
        <v>1</v>
      </c>
      <c r="D47" s="198">
        <v>10</v>
      </c>
      <c r="E47" s="205" t="s">
        <v>198</v>
      </c>
      <c r="F47" s="201">
        <v>0</v>
      </c>
      <c r="G47" s="201">
        <v>0</v>
      </c>
      <c r="H47" s="195">
        <v>0</v>
      </c>
      <c r="I47" s="201">
        <v>0</v>
      </c>
    </row>
    <row r="48" spans="1:9" ht="42" x14ac:dyDescent="0.25">
      <c r="A48" s="196">
        <v>1</v>
      </c>
      <c r="B48" s="196">
        <v>8</v>
      </c>
      <c r="C48" s="196"/>
      <c r="D48" s="196"/>
      <c r="E48" s="199" t="s">
        <v>199</v>
      </c>
      <c r="F48" s="201">
        <v>0</v>
      </c>
      <c r="G48" s="201">
        <v>0</v>
      </c>
      <c r="H48" s="195">
        <v>0</v>
      </c>
      <c r="I48" s="201">
        <v>0</v>
      </c>
    </row>
    <row r="49" spans="1:9" x14ac:dyDescent="0.25">
      <c r="A49" s="198">
        <v>1</v>
      </c>
      <c r="B49" s="198">
        <v>8</v>
      </c>
      <c r="C49" s="198">
        <v>1</v>
      </c>
      <c r="D49" s="198"/>
      <c r="E49" s="205" t="s">
        <v>200</v>
      </c>
      <c r="F49" s="201">
        <v>0</v>
      </c>
      <c r="G49" s="201">
        <v>0</v>
      </c>
      <c r="H49" s="195">
        <v>0</v>
      </c>
      <c r="I49" s="201">
        <v>0</v>
      </c>
    </row>
    <row r="50" spans="1:9" x14ac:dyDescent="0.25">
      <c r="A50" s="198">
        <v>1</v>
      </c>
      <c r="B50" s="198">
        <v>8</v>
      </c>
      <c r="C50" s="198">
        <v>1</v>
      </c>
      <c r="D50" s="198">
        <v>26</v>
      </c>
      <c r="E50" s="205" t="s">
        <v>201</v>
      </c>
      <c r="F50" s="201">
        <v>0</v>
      </c>
      <c r="G50" s="201">
        <v>0</v>
      </c>
      <c r="H50" s="195">
        <v>0</v>
      </c>
      <c r="I50" s="201">
        <v>0</v>
      </c>
    </row>
    <row r="51" spans="1:9" x14ac:dyDescent="0.25">
      <c r="A51" s="209">
        <v>2</v>
      </c>
      <c r="B51" s="209"/>
      <c r="C51" s="209"/>
      <c r="D51" s="196"/>
      <c r="E51" s="194" t="s">
        <v>202</v>
      </c>
      <c r="F51" s="201">
        <v>0</v>
      </c>
      <c r="G51" s="201">
        <v>0</v>
      </c>
      <c r="H51" s="201">
        <f>H83</f>
        <v>0</v>
      </c>
      <c r="I51" s="201">
        <v>2.2999999999999998</v>
      </c>
    </row>
    <row r="52" spans="1:9" x14ac:dyDescent="0.25">
      <c r="A52" s="196">
        <v>2</v>
      </c>
      <c r="B52" s="196">
        <v>1</v>
      </c>
      <c r="C52" s="196"/>
      <c r="D52" s="196"/>
      <c r="E52" s="199" t="s">
        <v>203</v>
      </c>
      <c r="F52" s="201">
        <v>0</v>
      </c>
      <c r="G52" s="201">
        <v>0</v>
      </c>
      <c r="H52" s="195">
        <v>0</v>
      </c>
      <c r="I52" s="201">
        <v>0</v>
      </c>
    </row>
    <row r="53" spans="1:9" ht="24" customHeight="1" x14ac:dyDescent="0.25">
      <c r="A53" s="198">
        <v>2</v>
      </c>
      <c r="B53" s="198">
        <v>1</v>
      </c>
      <c r="C53" s="198">
        <v>1</v>
      </c>
      <c r="D53" s="198"/>
      <c r="E53" s="205" t="s">
        <v>204</v>
      </c>
      <c r="F53" s="201">
        <v>0</v>
      </c>
      <c r="G53" s="201">
        <v>0</v>
      </c>
      <c r="H53" s="195">
        <v>0</v>
      </c>
      <c r="I53" s="201">
        <v>0</v>
      </c>
    </row>
    <row r="54" spans="1:9" ht="29.25" customHeight="1" x14ac:dyDescent="0.25">
      <c r="A54" s="198">
        <v>2</v>
      </c>
      <c r="B54" s="198">
        <v>1</v>
      </c>
      <c r="C54" s="198">
        <v>1</v>
      </c>
      <c r="D54" s="198">
        <v>2</v>
      </c>
      <c r="E54" s="205" t="s">
        <v>205</v>
      </c>
      <c r="F54" s="201">
        <v>0</v>
      </c>
      <c r="G54" s="201">
        <v>0</v>
      </c>
      <c r="H54" s="195">
        <v>0</v>
      </c>
      <c r="I54" s="201">
        <v>0</v>
      </c>
    </row>
    <row r="55" spans="1:9" ht="24.75" customHeight="1" x14ac:dyDescent="0.25">
      <c r="A55" s="198">
        <v>2</v>
      </c>
      <c r="B55" s="198">
        <v>1</v>
      </c>
      <c r="C55" s="198">
        <v>3</v>
      </c>
      <c r="D55" s="198"/>
      <c r="E55" s="205" t="s">
        <v>206</v>
      </c>
      <c r="F55" s="201">
        <v>0</v>
      </c>
      <c r="G55" s="201">
        <v>0</v>
      </c>
      <c r="H55" s="195">
        <v>0</v>
      </c>
      <c r="I55" s="201">
        <v>0</v>
      </c>
    </row>
    <row r="56" spans="1:9" ht="26.25" customHeight="1" x14ac:dyDescent="0.25">
      <c r="A56" s="198">
        <v>2</v>
      </c>
      <c r="B56" s="198">
        <v>1</v>
      </c>
      <c r="C56" s="198">
        <v>3</v>
      </c>
      <c r="D56" s="198">
        <v>2</v>
      </c>
      <c r="E56" s="205" t="s">
        <v>207</v>
      </c>
      <c r="F56" s="201">
        <v>0</v>
      </c>
      <c r="G56" s="201">
        <v>0</v>
      </c>
      <c r="H56" s="195">
        <v>0</v>
      </c>
      <c r="I56" s="201">
        <v>0</v>
      </c>
    </row>
    <row r="57" spans="1:9" ht="23.25" customHeight="1" x14ac:dyDescent="0.25">
      <c r="A57" s="198">
        <v>2</v>
      </c>
      <c r="B57" s="198">
        <v>1</v>
      </c>
      <c r="C57" s="198">
        <v>4</v>
      </c>
      <c r="D57" s="198"/>
      <c r="E57" s="205" t="s">
        <v>208</v>
      </c>
      <c r="F57" s="201">
        <v>0</v>
      </c>
      <c r="G57" s="201">
        <v>0</v>
      </c>
      <c r="H57" s="195">
        <v>0</v>
      </c>
      <c r="I57" s="201">
        <v>0</v>
      </c>
    </row>
    <row r="58" spans="1:9" ht="23.25" customHeight="1" x14ac:dyDescent="0.25">
      <c r="A58" s="198">
        <v>2</v>
      </c>
      <c r="B58" s="198">
        <v>1</v>
      </c>
      <c r="C58" s="198">
        <v>4</v>
      </c>
      <c r="D58" s="198">
        <v>2</v>
      </c>
      <c r="E58" s="205" t="s">
        <v>209</v>
      </c>
      <c r="F58" s="201">
        <v>0</v>
      </c>
      <c r="G58" s="201">
        <v>0</v>
      </c>
      <c r="H58" s="195">
        <v>0</v>
      </c>
      <c r="I58" s="201">
        <v>0</v>
      </c>
    </row>
    <row r="59" spans="1:9" ht="22.5" x14ac:dyDescent="0.25">
      <c r="A59" s="198">
        <v>2</v>
      </c>
      <c r="B59" s="198">
        <v>1</v>
      </c>
      <c r="C59" s="198">
        <v>5</v>
      </c>
      <c r="D59" s="198"/>
      <c r="E59" s="205" t="s">
        <v>210</v>
      </c>
      <c r="F59" s="201">
        <v>0</v>
      </c>
      <c r="G59" s="201">
        <v>0</v>
      </c>
      <c r="H59" s="195">
        <v>0</v>
      </c>
      <c r="I59" s="201">
        <v>0</v>
      </c>
    </row>
    <row r="60" spans="1:9" ht="72.75" customHeight="1" x14ac:dyDescent="0.25">
      <c r="A60" s="198">
        <v>2</v>
      </c>
      <c r="B60" s="198">
        <v>1</v>
      </c>
      <c r="C60" s="198">
        <v>5</v>
      </c>
      <c r="D60" s="198">
        <v>8</v>
      </c>
      <c r="E60" s="205" t="s">
        <v>211</v>
      </c>
      <c r="F60" s="201">
        <v>0</v>
      </c>
      <c r="G60" s="201">
        <v>0</v>
      </c>
      <c r="H60" s="195">
        <v>0</v>
      </c>
      <c r="I60" s="201">
        <v>0</v>
      </c>
    </row>
    <row r="61" spans="1:9" ht="64.5" customHeight="1" x14ac:dyDescent="0.25">
      <c r="A61" s="198">
        <v>2</v>
      </c>
      <c r="B61" s="198">
        <v>1</v>
      </c>
      <c r="C61" s="198">
        <v>5</v>
      </c>
      <c r="D61" s="198">
        <v>9</v>
      </c>
      <c r="E61" s="205" t="s">
        <v>212</v>
      </c>
      <c r="F61" s="201">
        <v>0</v>
      </c>
      <c r="G61" s="201">
        <v>0</v>
      </c>
      <c r="H61" s="195">
        <v>0</v>
      </c>
      <c r="I61" s="201">
        <v>0</v>
      </c>
    </row>
    <row r="62" spans="1:9" ht="33.75" customHeight="1" x14ac:dyDescent="0.25">
      <c r="A62" s="198">
        <v>2</v>
      </c>
      <c r="B62" s="198">
        <v>1</v>
      </c>
      <c r="C62" s="198">
        <v>5</v>
      </c>
      <c r="D62" s="198">
        <v>10</v>
      </c>
      <c r="E62" s="205" t="s">
        <v>213</v>
      </c>
      <c r="F62" s="201">
        <v>0</v>
      </c>
      <c r="G62" s="201">
        <v>0</v>
      </c>
      <c r="H62" s="195">
        <v>0</v>
      </c>
      <c r="I62" s="201">
        <v>0</v>
      </c>
    </row>
    <row r="63" spans="1:9" ht="31.5" customHeight="1" x14ac:dyDescent="0.25">
      <c r="A63" s="198">
        <v>2</v>
      </c>
      <c r="B63" s="198">
        <v>1</v>
      </c>
      <c r="C63" s="198">
        <v>7</v>
      </c>
      <c r="D63" s="198"/>
      <c r="E63" s="205" t="s">
        <v>214</v>
      </c>
      <c r="F63" s="201">
        <v>0</v>
      </c>
      <c r="G63" s="201">
        <v>0</v>
      </c>
      <c r="H63" s="195">
        <v>0</v>
      </c>
      <c r="I63" s="201">
        <v>0</v>
      </c>
    </row>
    <row r="64" spans="1:9" ht="25.5" customHeight="1" x14ac:dyDescent="0.25">
      <c r="A64" s="198">
        <v>2</v>
      </c>
      <c r="B64" s="198">
        <v>1</v>
      </c>
      <c r="C64" s="198">
        <v>7</v>
      </c>
      <c r="D64" s="198">
        <v>6</v>
      </c>
      <c r="E64" s="205" t="s">
        <v>215</v>
      </c>
      <c r="F64" s="201">
        <v>0</v>
      </c>
      <c r="G64" s="201">
        <v>0</v>
      </c>
      <c r="H64" s="195">
        <v>0</v>
      </c>
      <c r="I64" s="201">
        <v>0</v>
      </c>
    </row>
    <row r="65" spans="1:9" ht="40.5" customHeight="1" x14ac:dyDescent="0.25">
      <c r="A65" s="198">
        <v>2</v>
      </c>
      <c r="B65" s="198">
        <v>1</v>
      </c>
      <c r="C65" s="198">
        <v>7</v>
      </c>
      <c r="D65" s="198">
        <v>11</v>
      </c>
      <c r="E65" s="205" t="s">
        <v>216</v>
      </c>
      <c r="F65" s="201">
        <v>0</v>
      </c>
      <c r="G65" s="201">
        <v>0</v>
      </c>
      <c r="H65" s="195">
        <v>0</v>
      </c>
      <c r="I65" s="201">
        <v>0</v>
      </c>
    </row>
    <row r="66" spans="1:9" ht="24" customHeight="1" x14ac:dyDescent="0.25">
      <c r="A66" s="198">
        <v>2</v>
      </c>
      <c r="B66" s="198">
        <v>1</v>
      </c>
      <c r="C66" s="198">
        <v>7</v>
      </c>
      <c r="D66" s="198">
        <v>13</v>
      </c>
      <c r="E66" s="205" t="s">
        <v>217</v>
      </c>
      <c r="F66" s="201">
        <v>0</v>
      </c>
      <c r="G66" s="201">
        <v>0</v>
      </c>
      <c r="H66" s="195">
        <v>0</v>
      </c>
      <c r="I66" s="201">
        <v>0</v>
      </c>
    </row>
    <row r="67" spans="1:9" ht="33.75" x14ac:dyDescent="0.25">
      <c r="A67" s="198">
        <v>2</v>
      </c>
      <c r="B67" s="198">
        <v>1</v>
      </c>
      <c r="C67" s="198">
        <v>7</v>
      </c>
      <c r="D67" s="198">
        <v>18</v>
      </c>
      <c r="E67" s="205" t="s">
        <v>218</v>
      </c>
      <c r="F67" s="201">
        <v>0</v>
      </c>
      <c r="G67" s="201">
        <v>0</v>
      </c>
      <c r="H67" s="195">
        <v>0</v>
      </c>
      <c r="I67" s="201">
        <v>0</v>
      </c>
    </row>
    <row r="68" spans="1:9" ht="22.5" customHeight="1" x14ac:dyDescent="0.25">
      <c r="A68" s="198">
        <v>2</v>
      </c>
      <c r="B68" s="198">
        <v>1</v>
      </c>
      <c r="C68" s="198">
        <v>7</v>
      </c>
      <c r="D68" s="198">
        <v>19</v>
      </c>
      <c r="E68" s="205" t="s">
        <v>219</v>
      </c>
      <c r="F68" s="201">
        <v>0</v>
      </c>
      <c r="G68" s="201">
        <v>0</v>
      </c>
      <c r="H68" s="195">
        <v>0</v>
      </c>
      <c r="I68" s="201">
        <v>0</v>
      </c>
    </row>
    <row r="69" spans="1:9" x14ac:dyDescent="0.25">
      <c r="A69" s="198">
        <v>2</v>
      </c>
      <c r="B69" s="198">
        <v>1</v>
      </c>
      <c r="C69" s="198">
        <v>9</v>
      </c>
      <c r="D69" s="198" t="s">
        <v>49</v>
      </c>
      <c r="E69" s="205" t="s">
        <v>220</v>
      </c>
      <c r="F69" s="201">
        <v>0</v>
      </c>
      <c r="G69" s="201">
        <v>0</v>
      </c>
      <c r="H69" s="195">
        <v>0</v>
      </c>
      <c r="I69" s="201">
        <v>0</v>
      </c>
    </row>
    <row r="70" spans="1:9" ht="63" customHeight="1" x14ac:dyDescent="0.25">
      <c r="A70" s="198">
        <v>2</v>
      </c>
      <c r="B70" s="198">
        <v>1</v>
      </c>
      <c r="C70" s="198">
        <v>9</v>
      </c>
      <c r="D70" s="198">
        <v>7</v>
      </c>
      <c r="E70" s="205" t="s">
        <v>221</v>
      </c>
      <c r="F70" s="201">
        <v>0</v>
      </c>
      <c r="G70" s="201">
        <v>0</v>
      </c>
      <c r="H70" s="195">
        <v>0</v>
      </c>
      <c r="I70" s="201">
        <v>0</v>
      </c>
    </row>
    <row r="71" spans="1:9" ht="22.5" customHeight="1" x14ac:dyDescent="0.25">
      <c r="A71" s="198">
        <v>2</v>
      </c>
      <c r="B71" s="198">
        <v>1</v>
      </c>
      <c r="C71" s="198">
        <v>9</v>
      </c>
      <c r="D71" s="198">
        <v>10</v>
      </c>
      <c r="E71" s="205" t="s">
        <v>222</v>
      </c>
      <c r="F71" s="201">
        <v>0</v>
      </c>
      <c r="G71" s="201">
        <v>0</v>
      </c>
      <c r="H71" s="195">
        <v>0</v>
      </c>
      <c r="I71" s="201">
        <v>0</v>
      </c>
    </row>
    <row r="72" spans="1:9" ht="36" customHeight="1" x14ac:dyDescent="0.25">
      <c r="A72" s="196">
        <v>2</v>
      </c>
      <c r="B72" s="196">
        <v>2</v>
      </c>
      <c r="C72" s="196"/>
      <c r="D72" s="196"/>
      <c r="E72" s="199" t="s">
        <v>223</v>
      </c>
      <c r="F72" s="201">
        <v>0</v>
      </c>
      <c r="G72" s="201">
        <v>0</v>
      </c>
      <c r="H72" s="195">
        <v>0</v>
      </c>
      <c r="I72" s="201">
        <v>0</v>
      </c>
    </row>
    <row r="73" spans="1:9" ht="37.5" customHeight="1" x14ac:dyDescent="0.25">
      <c r="A73" s="198">
        <v>2</v>
      </c>
      <c r="B73" s="198">
        <v>2</v>
      </c>
      <c r="C73" s="198">
        <v>1</v>
      </c>
      <c r="D73" s="198"/>
      <c r="E73" s="205" t="s">
        <v>223</v>
      </c>
      <c r="F73" s="201">
        <v>0</v>
      </c>
      <c r="G73" s="201">
        <v>0</v>
      </c>
      <c r="H73" s="195">
        <v>0</v>
      </c>
      <c r="I73" s="201">
        <v>0</v>
      </c>
    </row>
    <row r="74" spans="1:9" ht="42.75" customHeight="1" x14ac:dyDescent="0.25">
      <c r="A74" s="198">
        <v>2</v>
      </c>
      <c r="B74" s="198">
        <v>2</v>
      </c>
      <c r="C74" s="198">
        <v>1</v>
      </c>
      <c r="D74" s="198">
        <v>2</v>
      </c>
      <c r="E74" s="205" t="s">
        <v>224</v>
      </c>
      <c r="F74" s="201">
        <v>0</v>
      </c>
      <c r="G74" s="201">
        <v>0</v>
      </c>
      <c r="H74" s="195">
        <v>0</v>
      </c>
      <c r="I74" s="201">
        <v>0</v>
      </c>
    </row>
    <row r="75" spans="1:9" ht="35.25" customHeight="1" x14ac:dyDescent="0.25">
      <c r="A75" s="196">
        <v>2</v>
      </c>
      <c r="B75" s="196">
        <v>3</v>
      </c>
      <c r="C75" s="196"/>
      <c r="D75" s="196"/>
      <c r="E75" s="199" t="s">
        <v>225</v>
      </c>
      <c r="F75" s="201">
        <v>0</v>
      </c>
      <c r="G75" s="201">
        <v>0</v>
      </c>
      <c r="H75" s="195">
        <v>0</v>
      </c>
      <c r="I75" s="201">
        <v>0</v>
      </c>
    </row>
    <row r="76" spans="1:9" ht="41.25" customHeight="1" x14ac:dyDescent="0.25">
      <c r="A76" s="198">
        <v>2</v>
      </c>
      <c r="B76" s="198">
        <v>3</v>
      </c>
      <c r="C76" s="198">
        <v>1</v>
      </c>
      <c r="D76" s="198" t="s">
        <v>49</v>
      </c>
      <c r="E76" s="205" t="s">
        <v>225</v>
      </c>
      <c r="F76" s="201">
        <v>0</v>
      </c>
      <c r="G76" s="201">
        <v>0</v>
      </c>
      <c r="H76" s="195">
        <v>0</v>
      </c>
      <c r="I76" s="201">
        <v>0</v>
      </c>
    </row>
    <row r="77" spans="1:9" ht="41.25" customHeight="1" x14ac:dyDescent="0.25">
      <c r="A77" s="198">
        <v>2</v>
      </c>
      <c r="B77" s="198">
        <v>3</v>
      </c>
      <c r="C77" s="198">
        <v>1</v>
      </c>
      <c r="D77" s="198">
        <v>2</v>
      </c>
      <c r="E77" s="205" t="s">
        <v>226</v>
      </c>
      <c r="F77" s="201">
        <v>0</v>
      </c>
      <c r="G77" s="201">
        <v>0</v>
      </c>
      <c r="H77" s="195">
        <v>0</v>
      </c>
      <c r="I77" s="201">
        <v>0</v>
      </c>
    </row>
    <row r="78" spans="1:9" ht="63" customHeight="1" x14ac:dyDescent="0.25">
      <c r="A78" s="196">
        <v>2</v>
      </c>
      <c r="B78" s="196">
        <v>4</v>
      </c>
      <c r="C78" s="196"/>
      <c r="D78" s="196"/>
      <c r="E78" s="199" t="s">
        <v>227</v>
      </c>
      <c r="F78" s="201">
        <v>0</v>
      </c>
      <c r="G78" s="201">
        <v>0</v>
      </c>
      <c r="H78" s="195">
        <v>0</v>
      </c>
      <c r="I78" s="201">
        <v>0</v>
      </c>
    </row>
    <row r="79" spans="1:9" ht="74.25" customHeight="1" x14ac:dyDescent="0.25">
      <c r="A79" s="198">
        <v>2</v>
      </c>
      <c r="B79" s="198">
        <v>4</v>
      </c>
      <c r="C79" s="198">
        <v>1</v>
      </c>
      <c r="D79" s="198"/>
      <c r="E79" s="205" t="s">
        <v>228</v>
      </c>
      <c r="F79" s="201">
        <v>0</v>
      </c>
      <c r="G79" s="201">
        <v>0</v>
      </c>
      <c r="H79" s="195">
        <v>0</v>
      </c>
      <c r="I79" s="201">
        <v>0</v>
      </c>
    </row>
    <row r="80" spans="1:9" ht="33.75" customHeight="1" x14ac:dyDescent="0.25">
      <c r="A80" s="198">
        <v>2</v>
      </c>
      <c r="B80" s="198">
        <v>4</v>
      </c>
      <c r="C80" s="198">
        <v>1</v>
      </c>
      <c r="D80" s="198">
        <v>14</v>
      </c>
      <c r="E80" s="205" t="s">
        <v>229</v>
      </c>
      <c r="F80" s="201">
        <v>0</v>
      </c>
      <c r="G80" s="201">
        <v>0</v>
      </c>
      <c r="H80" s="195">
        <v>0</v>
      </c>
      <c r="I80" s="201">
        <v>0</v>
      </c>
    </row>
    <row r="81" spans="1:9" ht="36" customHeight="1" x14ac:dyDescent="0.25">
      <c r="A81" s="198">
        <v>2</v>
      </c>
      <c r="B81" s="198">
        <v>4</v>
      </c>
      <c r="C81" s="198">
        <v>1</v>
      </c>
      <c r="D81" s="198">
        <v>18</v>
      </c>
      <c r="E81" s="205" t="s">
        <v>230</v>
      </c>
      <c r="F81" s="201">
        <v>0</v>
      </c>
      <c r="G81" s="201">
        <v>0</v>
      </c>
      <c r="H81" s="195">
        <v>0</v>
      </c>
      <c r="I81" s="201">
        <v>0</v>
      </c>
    </row>
    <row r="82" spans="1:9" ht="69" customHeight="1" x14ac:dyDescent="0.25">
      <c r="A82" s="198">
        <v>2</v>
      </c>
      <c r="B82" s="198">
        <v>4</v>
      </c>
      <c r="C82" s="198">
        <v>1</v>
      </c>
      <c r="D82" s="198">
        <v>54</v>
      </c>
      <c r="E82" s="205" t="s">
        <v>231</v>
      </c>
      <c r="F82" s="201">
        <v>0</v>
      </c>
      <c r="G82" s="201">
        <v>0</v>
      </c>
      <c r="H82" s="195">
        <v>0</v>
      </c>
      <c r="I82" s="201">
        <v>0</v>
      </c>
    </row>
    <row r="83" spans="1:9" ht="37.5" customHeight="1" x14ac:dyDescent="0.25">
      <c r="A83" s="198">
        <v>2</v>
      </c>
      <c r="B83" s="198">
        <v>4</v>
      </c>
      <c r="C83" s="198">
        <v>1</v>
      </c>
      <c r="D83" s="198">
        <v>70</v>
      </c>
      <c r="E83" s="205" t="s">
        <v>232</v>
      </c>
      <c r="F83" s="201">
        <v>0</v>
      </c>
      <c r="G83" s="201">
        <v>0</v>
      </c>
      <c r="H83" s="195">
        <v>0</v>
      </c>
      <c r="I83" s="201">
        <v>0</v>
      </c>
    </row>
    <row r="84" spans="1:9" ht="55.5" customHeight="1" x14ac:dyDescent="0.25">
      <c r="A84" s="198">
        <v>2</v>
      </c>
      <c r="B84" s="198">
        <v>4</v>
      </c>
      <c r="C84" s="198">
        <v>1</v>
      </c>
      <c r="D84" s="198">
        <v>71</v>
      </c>
      <c r="E84" s="205" t="s">
        <v>233</v>
      </c>
      <c r="F84" s="201">
        <v>0</v>
      </c>
      <c r="G84" s="201">
        <v>0</v>
      </c>
      <c r="H84" s="195">
        <v>0</v>
      </c>
      <c r="I84" s="201">
        <v>0</v>
      </c>
    </row>
    <row r="85" spans="1:9" x14ac:dyDescent="0.25">
      <c r="A85" s="198">
        <v>2</v>
      </c>
      <c r="B85" s="198">
        <v>5</v>
      </c>
      <c r="C85" s="198"/>
      <c r="D85" s="198"/>
      <c r="E85" s="205" t="s">
        <v>234</v>
      </c>
      <c r="F85" s="201">
        <v>0</v>
      </c>
      <c r="G85" s="201">
        <v>0</v>
      </c>
      <c r="H85" s="195">
        <v>0</v>
      </c>
      <c r="I85" s="201">
        <v>0</v>
      </c>
    </row>
    <row r="86" spans="1:9" x14ac:dyDescent="0.25">
      <c r="A86" s="198">
        <v>2</v>
      </c>
      <c r="B86" s="198">
        <v>5</v>
      </c>
      <c r="C86" s="198">
        <v>1</v>
      </c>
      <c r="D86" s="198"/>
      <c r="E86" s="205" t="s">
        <v>235</v>
      </c>
      <c r="F86" s="201">
        <v>0</v>
      </c>
      <c r="G86" s="201">
        <v>0</v>
      </c>
      <c r="H86" s="195">
        <v>0</v>
      </c>
      <c r="I86" s="201">
        <v>0</v>
      </c>
    </row>
    <row r="87" spans="1:9" x14ac:dyDescent="0.25">
      <c r="A87" s="198">
        <v>2</v>
      </c>
      <c r="B87" s="198">
        <v>5</v>
      </c>
      <c r="C87" s="198">
        <v>1</v>
      </c>
      <c r="D87" s="210">
        <v>2</v>
      </c>
      <c r="E87" s="205" t="s">
        <v>236</v>
      </c>
      <c r="F87" s="201">
        <v>0</v>
      </c>
      <c r="G87" s="201">
        <v>0</v>
      </c>
      <c r="H87" s="195">
        <v>0</v>
      </c>
      <c r="I87" s="201">
        <v>0</v>
      </c>
    </row>
    <row r="88" spans="1:9" x14ac:dyDescent="0.25">
      <c r="A88" s="198">
        <v>2</v>
      </c>
      <c r="B88" s="198">
        <v>5</v>
      </c>
      <c r="C88" s="198">
        <v>2</v>
      </c>
      <c r="D88" s="198"/>
      <c r="E88" s="205" t="s">
        <v>237</v>
      </c>
      <c r="F88" s="201">
        <v>0</v>
      </c>
      <c r="G88" s="201">
        <v>0</v>
      </c>
      <c r="H88" s="195">
        <v>0</v>
      </c>
      <c r="I88" s="201">
        <v>0</v>
      </c>
    </row>
    <row r="89" spans="1:9" x14ac:dyDescent="0.25">
      <c r="A89" s="198">
        <v>2</v>
      </c>
      <c r="B89" s="198">
        <v>5</v>
      </c>
      <c r="C89" s="198">
        <v>2</v>
      </c>
      <c r="D89" s="198">
        <v>2</v>
      </c>
      <c r="E89" s="205" t="s">
        <v>236</v>
      </c>
      <c r="F89" s="201">
        <v>0</v>
      </c>
      <c r="G89" s="201">
        <v>0</v>
      </c>
      <c r="H89" s="195">
        <v>0</v>
      </c>
      <c r="I89" s="201">
        <v>0</v>
      </c>
    </row>
    <row r="90" spans="1:9" x14ac:dyDescent="0.25">
      <c r="A90" s="196">
        <v>2</v>
      </c>
      <c r="B90" s="196">
        <v>6</v>
      </c>
      <c r="C90" s="196"/>
      <c r="D90" s="196"/>
      <c r="E90" s="199" t="s">
        <v>238</v>
      </c>
      <c r="F90" s="201">
        <v>0</v>
      </c>
      <c r="G90" s="201">
        <v>0</v>
      </c>
      <c r="H90" s="195">
        <v>0</v>
      </c>
      <c r="I90" s="201">
        <v>2.2999999999999998</v>
      </c>
    </row>
    <row r="91" spans="1:9" x14ac:dyDescent="0.25">
      <c r="A91" s="198">
        <v>2</v>
      </c>
      <c r="B91" s="198">
        <v>6</v>
      </c>
      <c r="C91" s="198">
        <v>1</v>
      </c>
      <c r="D91" s="198"/>
      <c r="E91" s="205" t="s">
        <v>238</v>
      </c>
      <c r="F91" s="201">
        <v>0</v>
      </c>
      <c r="G91" s="201">
        <v>0</v>
      </c>
      <c r="H91" s="195">
        <v>0</v>
      </c>
      <c r="I91" s="201">
        <v>2.2999999999999998</v>
      </c>
    </row>
    <row r="92" spans="1:9" ht="27" customHeight="1" x14ac:dyDescent="0.25">
      <c r="A92" s="198">
        <v>2</v>
      </c>
      <c r="B92" s="198">
        <v>6</v>
      </c>
      <c r="C92" s="198">
        <v>1</v>
      </c>
      <c r="D92" s="198">
        <v>5</v>
      </c>
      <c r="E92" s="205" t="s">
        <v>239</v>
      </c>
      <c r="F92" s="201">
        <v>0</v>
      </c>
      <c r="G92" s="201">
        <v>0</v>
      </c>
      <c r="H92" s="195">
        <v>0</v>
      </c>
      <c r="I92" s="201">
        <v>0</v>
      </c>
    </row>
    <row r="93" spans="1:9" ht="24.75" customHeight="1" x14ac:dyDescent="0.25">
      <c r="A93" s="198">
        <v>2</v>
      </c>
      <c r="B93" s="198">
        <v>6</v>
      </c>
      <c r="C93" s="198">
        <v>1</v>
      </c>
      <c r="D93" s="198">
        <v>7</v>
      </c>
      <c r="E93" s="205" t="s">
        <v>240</v>
      </c>
      <c r="F93" s="201">
        <v>0</v>
      </c>
      <c r="G93" s="201">
        <v>0</v>
      </c>
      <c r="H93" s="195">
        <v>0</v>
      </c>
      <c r="I93" s="201">
        <v>0</v>
      </c>
    </row>
    <row r="94" spans="1:9" ht="23.25" customHeight="1" x14ac:dyDescent="0.25">
      <c r="A94" s="198">
        <v>2</v>
      </c>
      <c r="B94" s="198">
        <v>6</v>
      </c>
      <c r="C94" s="198">
        <v>1</v>
      </c>
      <c r="D94" s="198">
        <v>9</v>
      </c>
      <c r="E94" s="205" t="s">
        <v>241</v>
      </c>
      <c r="F94" s="201">
        <v>0</v>
      </c>
      <c r="G94" s="201">
        <v>0</v>
      </c>
      <c r="H94" s="195">
        <v>0</v>
      </c>
      <c r="I94" s="201">
        <v>0</v>
      </c>
    </row>
    <row r="95" spans="1:9" x14ac:dyDescent="0.25">
      <c r="A95" s="198">
        <v>2</v>
      </c>
      <c r="B95" s="198">
        <v>6</v>
      </c>
      <c r="C95" s="198">
        <v>1</v>
      </c>
      <c r="D95" s="198">
        <v>15</v>
      </c>
      <c r="E95" s="205" t="s">
        <v>242</v>
      </c>
      <c r="F95" s="201">
        <v>0</v>
      </c>
      <c r="G95" s="201">
        <v>0</v>
      </c>
      <c r="H95" s="195">
        <v>0</v>
      </c>
      <c r="I95" s="201">
        <v>0</v>
      </c>
    </row>
    <row r="96" spans="1:9" ht="32.25" customHeight="1" x14ac:dyDescent="0.25">
      <c r="A96" s="198">
        <v>2</v>
      </c>
      <c r="B96" s="198">
        <v>6</v>
      </c>
      <c r="C96" s="198">
        <v>1</v>
      </c>
      <c r="D96" s="198">
        <v>17</v>
      </c>
      <c r="E96" s="205" t="s">
        <v>243</v>
      </c>
      <c r="F96" s="201">
        <v>0</v>
      </c>
      <c r="G96" s="201">
        <v>0</v>
      </c>
      <c r="H96" s="195">
        <v>0</v>
      </c>
      <c r="I96" s="201">
        <v>0</v>
      </c>
    </row>
    <row r="97" spans="1:9" x14ac:dyDescent="0.25">
      <c r="A97" s="196">
        <v>3</v>
      </c>
      <c r="B97" s="198"/>
      <c r="C97" s="198"/>
      <c r="D97" s="198"/>
      <c r="E97" s="211" t="s">
        <v>244</v>
      </c>
      <c r="F97" s="201">
        <v>0</v>
      </c>
      <c r="G97" s="201">
        <v>366.3</v>
      </c>
      <c r="H97" s="195">
        <v>0</v>
      </c>
      <c r="I97" s="201">
        <v>0</v>
      </c>
    </row>
    <row r="98" spans="1:9" ht="39" customHeight="1" x14ac:dyDescent="0.25">
      <c r="A98" s="196">
        <v>3</v>
      </c>
      <c r="B98" s="196">
        <v>1</v>
      </c>
      <c r="C98" s="196"/>
      <c r="D98" s="196"/>
      <c r="E98" s="199" t="s">
        <v>245</v>
      </c>
      <c r="F98" s="201">
        <v>0</v>
      </c>
      <c r="G98" s="201">
        <v>0</v>
      </c>
      <c r="H98" s="195">
        <v>0</v>
      </c>
      <c r="I98" s="201">
        <v>0</v>
      </c>
    </row>
    <row r="99" spans="1:9" ht="22.5" x14ac:dyDescent="0.25">
      <c r="A99" s="198">
        <v>3</v>
      </c>
      <c r="B99" s="198">
        <v>1</v>
      </c>
      <c r="C99" s="198">
        <v>1</v>
      </c>
      <c r="D99" s="198"/>
      <c r="E99" s="205" t="s">
        <v>245</v>
      </c>
      <c r="F99" s="201">
        <v>0</v>
      </c>
      <c r="G99" s="201">
        <v>0</v>
      </c>
      <c r="H99" s="195">
        <v>0</v>
      </c>
      <c r="I99" s="201">
        <v>0</v>
      </c>
    </row>
    <row r="100" spans="1:9" ht="25.5" customHeight="1" x14ac:dyDescent="0.25">
      <c r="A100" s="198">
        <v>3</v>
      </c>
      <c r="B100" s="198">
        <v>1</v>
      </c>
      <c r="C100" s="198">
        <v>1</v>
      </c>
      <c r="D100" s="198">
        <v>2</v>
      </c>
      <c r="E100" s="205" t="s">
        <v>246</v>
      </c>
      <c r="F100" s="201">
        <v>0</v>
      </c>
      <c r="G100" s="201">
        <v>0</v>
      </c>
      <c r="H100" s="195">
        <v>0</v>
      </c>
      <c r="I100" s="201">
        <v>0</v>
      </c>
    </row>
    <row r="101" spans="1:9" x14ac:dyDescent="0.25">
      <c r="A101" s="198">
        <v>3</v>
      </c>
      <c r="B101" s="198">
        <v>1</v>
      </c>
      <c r="C101" s="198">
        <v>1</v>
      </c>
      <c r="D101" s="198">
        <v>3</v>
      </c>
      <c r="E101" s="205" t="s">
        <v>247</v>
      </c>
      <c r="F101" s="201">
        <v>0</v>
      </c>
      <c r="G101" s="201">
        <v>0</v>
      </c>
      <c r="H101" s="195">
        <v>0</v>
      </c>
      <c r="I101" s="201">
        <v>0</v>
      </c>
    </row>
    <row r="102" spans="1:9" ht="24" customHeight="1" x14ac:dyDescent="0.25">
      <c r="A102" s="198">
        <v>3</v>
      </c>
      <c r="B102" s="198">
        <v>1</v>
      </c>
      <c r="C102" s="198">
        <v>1</v>
      </c>
      <c r="D102" s="198">
        <v>7</v>
      </c>
      <c r="E102" s="205" t="s">
        <v>248</v>
      </c>
      <c r="F102" s="201">
        <v>0</v>
      </c>
      <c r="G102" s="201">
        <v>0</v>
      </c>
      <c r="H102" s="195">
        <v>0</v>
      </c>
      <c r="I102" s="201">
        <v>0</v>
      </c>
    </row>
    <row r="103" spans="1:9" x14ac:dyDescent="0.25">
      <c r="A103" s="196">
        <v>3</v>
      </c>
      <c r="B103" s="196">
        <v>3</v>
      </c>
      <c r="C103" s="196"/>
      <c r="D103" s="196"/>
      <c r="E103" s="199" t="s">
        <v>249</v>
      </c>
      <c r="F103" s="201">
        <v>0</v>
      </c>
      <c r="G103" s="201">
        <v>366.3</v>
      </c>
      <c r="H103" s="195">
        <v>0</v>
      </c>
      <c r="I103" s="201">
        <v>0</v>
      </c>
    </row>
    <row r="104" spans="1:9" x14ac:dyDescent="0.25">
      <c r="A104" s="198">
        <v>3</v>
      </c>
      <c r="B104" s="198">
        <v>3</v>
      </c>
      <c r="C104" s="198">
        <v>1</v>
      </c>
      <c r="D104" s="198"/>
      <c r="E104" s="205" t="s">
        <v>250</v>
      </c>
      <c r="F104" s="201">
        <v>0</v>
      </c>
      <c r="G104" s="201">
        <v>366.3</v>
      </c>
      <c r="H104" s="195">
        <v>0</v>
      </c>
      <c r="I104" s="201">
        <v>0</v>
      </c>
    </row>
    <row r="105" spans="1:9" x14ac:dyDescent="0.25">
      <c r="A105" s="198">
        <v>3</v>
      </c>
      <c r="B105" s="198">
        <v>3</v>
      </c>
      <c r="C105" s="198">
        <v>1</v>
      </c>
      <c r="D105" s="198">
        <v>1</v>
      </c>
      <c r="E105" s="205" t="s">
        <v>251</v>
      </c>
      <c r="F105" s="201">
        <v>0</v>
      </c>
      <c r="G105" s="201">
        <v>366.3</v>
      </c>
      <c r="H105" s="195">
        <v>0</v>
      </c>
      <c r="I105" s="201">
        <v>0</v>
      </c>
    </row>
    <row r="106" spans="1:9" x14ac:dyDescent="0.25">
      <c r="A106" s="198">
        <v>3</v>
      </c>
      <c r="B106" s="198">
        <v>3</v>
      </c>
      <c r="C106" s="198">
        <v>2</v>
      </c>
      <c r="D106" s="212"/>
      <c r="E106" s="213" t="s">
        <v>252</v>
      </c>
      <c r="F106" s="201">
        <v>0</v>
      </c>
      <c r="G106" s="201">
        <v>0</v>
      </c>
      <c r="H106" s="195">
        <v>0</v>
      </c>
      <c r="I106" s="201">
        <v>0</v>
      </c>
    </row>
    <row r="107" spans="1:9" x14ac:dyDescent="0.25">
      <c r="A107" s="198">
        <v>3</v>
      </c>
      <c r="B107" s="198">
        <v>3</v>
      </c>
      <c r="C107" s="198">
        <v>2</v>
      </c>
      <c r="D107" s="198">
        <v>2</v>
      </c>
      <c r="E107" s="205" t="s">
        <v>253</v>
      </c>
      <c r="F107" s="201">
        <v>0</v>
      </c>
      <c r="G107" s="201">
        <v>0</v>
      </c>
      <c r="H107" s="195">
        <v>0</v>
      </c>
      <c r="I107" s="201">
        <v>0</v>
      </c>
    </row>
  </sheetData>
  <mergeCells count="4">
    <mergeCell ref="A1:I1"/>
    <mergeCell ref="F4:F5"/>
    <mergeCell ref="G4:G5"/>
    <mergeCell ref="H4:I5"/>
  </mergeCells>
  <pageMargins left="0"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13</vt:i4>
      </vt:variant>
    </vt:vector>
  </HeadingPairs>
  <TitlesOfParts>
    <vt:vector size="28" baseType="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гб</vt:lpstr>
      <vt:lpstr>Абылайханский!Область_печати</vt:lpstr>
      <vt:lpstr>Атамекен!Область_печати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user</cp:lastModifiedBy>
  <cp:lastPrinted>2025-01-05T07:31:36Z</cp:lastPrinted>
  <dcterms:created xsi:type="dcterms:W3CDTF">2019-12-10T06:11:56Z</dcterms:created>
  <dcterms:modified xsi:type="dcterms:W3CDTF">2026-09-07T13:18:51Z</dcterms:modified>
</cp:coreProperties>
</file>