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4240" windowHeight="126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30" i="1" l="1"/>
  <c r="K30" i="1"/>
  <c r="H33" i="1"/>
  <c r="I33" i="1"/>
  <c r="J33" i="1"/>
  <c r="M31" i="1" l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L53" i="1"/>
  <c r="M52" i="1"/>
  <c r="L52" i="1"/>
  <c r="L51" i="1"/>
  <c r="M54" i="1"/>
  <c r="L54" i="1"/>
  <c r="M41" i="1"/>
  <c r="L41" i="1"/>
  <c r="M40" i="1"/>
  <c r="L40" i="1"/>
  <c r="M39" i="1"/>
  <c r="L39" i="1"/>
  <c r="M38" i="1"/>
  <c r="L38" i="1"/>
  <c r="M37" i="1"/>
  <c r="L37" i="1"/>
  <c r="M36" i="1"/>
  <c r="L36" i="1"/>
  <c r="K54" i="1" l="1"/>
  <c r="K53" i="1"/>
  <c r="K52" i="1"/>
  <c r="K51" i="1"/>
  <c r="J50" i="1"/>
  <c r="I50" i="1"/>
  <c r="H50" i="1"/>
  <c r="L48" i="1"/>
  <c r="K48" i="1"/>
  <c r="L47" i="1"/>
  <c r="K47" i="1"/>
  <c r="J46" i="1"/>
  <c r="I46" i="1"/>
  <c r="L46" i="1" s="1"/>
  <c r="L45" i="1" s="1"/>
  <c r="H46" i="1"/>
  <c r="H45" i="1" s="1"/>
  <c r="L44" i="1"/>
  <c r="K44" i="1"/>
  <c r="J43" i="1"/>
  <c r="K43" i="1" s="1"/>
  <c r="I43" i="1"/>
  <c r="L43" i="1" s="1"/>
  <c r="H43" i="1"/>
  <c r="H42" i="1"/>
  <c r="K41" i="1"/>
  <c r="K40" i="1"/>
  <c r="K39" i="1"/>
  <c r="K38" i="1"/>
  <c r="K37" i="1"/>
  <c r="K36" i="1"/>
  <c r="M35" i="1"/>
  <c r="L35" i="1"/>
  <c r="K35" i="1"/>
  <c r="M34" i="1"/>
  <c r="L34" i="1"/>
  <c r="K34" i="1"/>
  <c r="J32" i="1"/>
  <c r="I32" i="1"/>
  <c r="H32" i="1"/>
  <c r="L31" i="1"/>
  <c r="K31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M13" i="1"/>
  <c r="L13" i="1"/>
  <c r="K13" i="1"/>
  <c r="M12" i="1"/>
  <c r="L12" i="1"/>
  <c r="K12" i="1"/>
  <c r="J11" i="1"/>
  <c r="J10" i="1" s="1"/>
  <c r="I11" i="1"/>
  <c r="I10" i="1" s="1"/>
  <c r="H11" i="1"/>
  <c r="J49" i="1" l="1"/>
  <c r="M50" i="1"/>
  <c r="K46" i="1"/>
  <c r="L50" i="1"/>
  <c r="K50" i="1"/>
  <c r="I49" i="1"/>
  <c r="L49" i="1" s="1"/>
  <c r="K11" i="1"/>
  <c r="K10" i="1" s="1"/>
  <c r="L33" i="1"/>
  <c r="K33" i="1"/>
  <c r="K32" i="1" s="1"/>
  <c r="L11" i="1"/>
  <c r="L10" i="1" s="1"/>
  <c r="M11" i="1"/>
  <c r="M10" i="1" s="1"/>
  <c r="M32" i="1"/>
  <c r="L32" i="1"/>
  <c r="I9" i="1"/>
  <c r="H10" i="1"/>
  <c r="M33" i="1"/>
  <c r="J42" i="1"/>
  <c r="K42" i="1" s="1"/>
  <c r="J45" i="1"/>
  <c r="K45" i="1" s="1"/>
  <c r="H49" i="1"/>
  <c r="I42" i="1"/>
  <c r="I45" i="1"/>
  <c r="K49" i="1" l="1"/>
  <c r="K55" i="1" s="1"/>
  <c r="H9" i="1"/>
  <c r="M49" i="1"/>
  <c r="I55" i="1"/>
  <c r="H55" i="1"/>
  <c r="J9" i="1"/>
  <c r="M9" i="1" s="1"/>
  <c r="J55" i="1"/>
  <c r="L42" i="1"/>
  <c r="L9" i="1" s="1"/>
  <c r="K9" i="1" l="1"/>
  <c r="M55" i="1"/>
  <c r="L55" i="1"/>
</calcChain>
</file>

<file path=xl/sharedStrings.xml><?xml version="1.0" encoding="utf-8"?>
<sst xmlns="http://schemas.openxmlformats.org/spreadsheetml/2006/main" count="248" uniqueCount="85">
  <si>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</si>
  <si>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</si>
  <si>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</si>
  <si>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</si>
  <si>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</si>
  <si>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</si>
  <si>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</si>
  <si>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Кассалық орындау</t>
  </si>
  <si>
    <t>Төлемдер бойынша қалдық</t>
  </si>
  <si>
    <t>есепті айға</t>
  </si>
  <si>
    <t>жылға</t>
  </si>
  <si>
    <t>ағымдағы кезеңге</t>
  </si>
  <si>
    <t/>
  </si>
  <si>
    <t>122</t>
  </si>
  <si>
    <t>Аудан (облыстық маңызы бар қала) әкімінің аппараты</t>
  </si>
  <si>
    <t>001</t>
  </si>
  <si>
    <t>Аудан (облыстық маңызы бар қала) әкімінің қызметін қамтамасыз ету жөніндегі қызметтер</t>
  </si>
  <si>
    <t>131</t>
  </si>
  <si>
    <t>Техникалық персоналдың еңбегіне ақы төлеу</t>
  </si>
  <si>
    <t>135</t>
  </si>
  <si>
    <t>Техникалық персонал бойынша жұмыс берушілердің жарналары</t>
  </si>
  <si>
    <t>015</t>
  </si>
  <si>
    <t>Жергілікті бюджет қаражаты есебінен</t>
  </si>
  <si>
    <t>111</t>
  </si>
  <si>
    <t>Еңбекке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</si>
  <si>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</si>
  <si>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</si>
  <si>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</si>
  <si>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</si>
  <si>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</si>
  <si>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</si>
  <si>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121</t>
  </si>
  <si>
    <t>Әлеуметтік салық</t>
  </si>
  <si>
    <t>Мемлекеттiк әлеуметтiк сақтандыру қорына әлеуметтiк аударымдар</t>
  </si>
  <si>
    <t>124</t>
  </si>
  <si>
    <t>Міндетті әлеуметтік медициналық сақтандыруға аударымдар</t>
  </si>
  <si>
    <t>149</t>
  </si>
  <si>
    <t>Өзге де қорларды сатып алу</t>
  </si>
  <si>
    <t>152</t>
  </si>
  <si>
    <t>Байланыс қызметтерiне ақы төлеу</t>
  </si>
  <si>
    <t>158</t>
  </si>
  <si>
    <t>Ақпараттандыру саласындағы жұмыстар мен қызметтерге ақы төлеу</t>
  </si>
  <si>
    <t>159</t>
  </si>
  <si>
    <t>Өзге де қызметтер мен жұмыстарға ақы төлеу</t>
  </si>
  <si>
    <t>161</t>
  </si>
  <si>
    <t>Ел iшiндегi iссапарлар мен қызметтiк сапарлар</t>
  </si>
  <si>
    <t>162</t>
  </si>
  <si>
    <t>Елден тыс жерлерге iссапарлар мен қызметтiк сапарлар</t>
  </si>
  <si>
    <t>169</t>
  </si>
  <si>
    <t>Өзге де ағымдағы шығындар</t>
  </si>
  <si>
    <t>414</t>
  </si>
  <si>
    <t>Машиналар, жабдықтар, өндірістік және шаруашылық мүккамал құралдарын сатып алу</t>
  </si>
  <si>
    <t>005</t>
  </si>
  <si>
    <t>Жалпыға бірдей әскери міндетті атқару шеңберіндегі іс-шаралар</t>
  </si>
  <si>
    <t>153</t>
  </si>
  <si>
    <t>Көлiктiк қызмет көрсетулерге ақы төлеу</t>
  </si>
  <si>
    <t>006</t>
  </si>
  <si>
    <t>Аудан (облыстық маңызы бар қала) ауқымындағы төтенше жағдайлардың алдын алу және оларды жою</t>
  </si>
  <si>
    <t>007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</si>
  <si>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</si>
  <si>
    <t>123</t>
  </si>
  <si>
    <t>144</t>
  </si>
  <si>
    <t>Отын, жанар-жағар май материалдарын сатып алу</t>
  </si>
  <si>
    <t>151</t>
  </si>
  <si>
    <t>Коммуналдық қызметтерге ақы төлеу</t>
  </si>
  <si>
    <t>009</t>
  </si>
  <si>
    <t>Ведомстволық бағыныстағы мемлекеттік мекемелер мен ұйымдардың күрделі шығыстары</t>
  </si>
  <si>
    <t>419</t>
  </si>
  <si>
    <t>Өзге де негізгі құралдарды сатып алу</t>
  </si>
  <si>
    <t>Атқарылу %</t>
  </si>
  <si>
    <t>Міндетті  сақтандыруға жарналары</t>
  </si>
  <si>
    <t>421</t>
  </si>
  <si>
    <t>Жайларды, ғимараттарды, құрылыстарды, беру қондырғыларын күрделі жөндеу</t>
  </si>
  <si>
    <t>412</t>
  </si>
  <si>
    <t>Жайларды, ғимараттарды, құрылыстарды, беру қондырғыларын сатып алу</t>
  </si>
  <si>
    <t>Есепті жылға</t>
  </si>
  <si>
    <t xml:space="preserve"> Түзетілген бюджет</t>
  </si>
  <si>
    <t>"Ақтөбе қаласы әкімінің аппараты" ММ</t>
  </si>
  <si>
    <t>Мекеменің атауы</t>
  </si>
  <si>
    <t>142</t>
  </si>
  <si>
    <t xml:space="preserve">Дәрілік заттар және медициналық мақсаттағы өзге де бұйымдарды сатып алу
</t>
  </si>
  <si>
    <t>Барлығы</t>
  </si>
  <si>
    <t>168</t>
  </si>
  <si>
    <t>Айыппұлдар, тұрақсыздық айыбы және басқа төлемдер</t>
  </si>
  <si>
    <t xml:space="preserve"> 2026 жылғы 1 қыркүйекке  арналған
4-20 нысаның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</si>
</sst>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#\ ###\ ##0.00"/>
    <numFmt numFmtId="166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165" fontId="1" fillId="0" borderId="4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horizontal="right" vertical="center"/>
    </xf>
    <xf numFmtId="165" fontId="1" fillId="0" borderId="5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/>
    </xf>
    <xf numFmtId="1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0" fontId="4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X65"/>
  <sheetViews>
    <sheetView tabSelected="1" workbookViewId="0">
      <selection activeCell="O6" sqref="O6"/>
    </sheetView>
  </sheetViews>
  <sheetFormatPr defaultRowHeight="15.75" outlineLevelRow="4" x14ac:dyDescent="0.25"/>
  <cols>
    <col min="1" max="6" width="4" style="8" customWidth="1"/>
    <col min="7" max="7" width="62" style="8" customWidth="1"/>
    <col min="8" max="9" width="15.7109375" style="8" customWidth="1"/>
    <col min="10" max="10" width="15" style="8" customWidth="1"/>
    <col min="11" max="11" width="17.7109375" style="8" customWidth="1"/>
    <col min="12" max="13" width="14.28515625" style="8" customWidth="1"/>
  </cols>
  <sheetData>
    <row r="1" spans="1:24" ht="31.5" customHeight="1" x14ac:dyDescent="0.25">
      <c r="A1" s="25" t="s">
        <v>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24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4" spans="1:24" x14ac:dyDescent="0.25">
      <c r="A4" s="8" t="s">
        <v>78</v>
      </c>
      <c r="G4" s="22" t="s">
        <v>77</v>
      </c>
    </row>
    <row r="5" spans="1:24" x14ac:dyDescent="0.25">
      <c r="A5" s="8" t="s">
        <v>1</v>
      </c>
      <c r="G5" s="8" t="s">
        <v>2</v>
      </c>
    </row>
    <row r="6" spans="1:24" x14ac:dyDescent="0.25">
      <c r="A6" s="8" t="s">
        <v>3</v>
      </c>
      <c r="G6" s="8" t="s">
        <v>4</v>
      </c>
    </row>
    <row r="7" spans="1:24" ht="36.75" customHeight="1" x14ac:dyDescent="0.25">
      <c r="A7" s="27" t="s">
        <v>5</v>
      </c>
      <c r="B7" s="27"/>
      <c r="C7" s="27"/>
      <c r="D7" s="27"/>
      <c r="E7" s="27"/>
      <c r="F7" s="27"/>
      <c r="G7" s="27" t="s">
        <v>6</v>
      </c>
      <c r="H7" s="23" t="s">
        <v>76</v>
      </c>
      <c r="I7" s="24"/>
      <c r="J7" s="9" t="s">
        <v>7</v>
      </c>
      <c r="K7" s="28" t="s">
        <v>8</v>
      </c>
      <c r="L7" s="29"/>
      <c r="M7" s="10" t="s">
        <v>69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27"/>
      <c r="B8" s="27"/>
      <c r="C8" s="27"/>
      <c r="D8" s="27"/>
      <c r="E8" s="27"/>
      <c r="F8" s="27"/>
      <c r="G8" s="27"/>
      <c r="H8" s="18" t="s">
        <v>75</v>
      </c>
      <c r="I8" s="9" t="s">
        <v>9</v>
      </c>
      <c r="J8" s="9" t="s">
        <v>9</v>
      </c>
      <c r="K8" s="9" t="s">
        <v>10</v>
      </c>
      <c r="L8" s="9" t="s">
        <v>11</v>
      </c>
      <c r="M8" s="9" t="s">
        <v>11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outlineLevel="1" x14ac:dyDescent="0.25">
      <c r="A9" s="12" t="s">
        <v>12</v>
      </c>
      <c r="B9" s="12" t="s">
        <v>12</v>
      </c>
      <c r="C9" s="19" t="s">
        <v>13</v>
      </c>
      <c r="D9" s="12" t="s">
        <v>12</v>
      </c>
      <c r="E9" s="12" t="s">
        <v>12</v>
      </c>
      <c r="F9" s="12" t="s">
        <v>12</v>
      </c>
      <c r="G9" s="11" t="s">
        <v>14</v>
      </c>
      <c r="H9" s="2">
        <f>H10+H32+H42+H45+H49</f>
        <v>1678647.5999999999</v>
      </c>
      <c r="I9" s="2">
        <f>I10+I32+I42+I45+I49</f>
        <v>1135802</v>
      </c>
      <c r="J9" s="2">
        <f>J10+J32+J42+J45+J49</f>
        <v>1098513.8632</v>
      </c>
      <c r="K9" s="2">
        <f>K10+K32+K42+K45+K49</f>
        <v>580133.73680000007</v>
      </c>
      <c r="L9" s="2">
        <f>L10+L32+L42+L45+L49</f>
        <v>37288.136800000007</v>
      </c>
      <c r="M9" s="3">
        <f t="shared" ref="M9:M55" si="0">J9/I9*100</f>
        <v>96.717021382247964</v>
      </c>
    </row>
    <row r="10" spans="1:24" ht="31.5" outlineLevel="2" x14ac:dyDescent="0.25">
      <c r="A10" s="12" t="s">
        <v>12</v>
      </c>
      <c r="B10" s="12" t="s">
        <v>12</v>
      </c>
      <c r="C10" s="12" t="s">
        <v>12</v>
      </c>
      <c r="D10" s="12" t="s">
        <v>15</v>
      </c>
      <c r="E10" s="12" t="s">
        <v>12</v>
      </c>
      <c r="F10" s="12" t="s">
        <v>12</v>
      </c>
      <c r="G10" s="13" t="s">
        <v>16</v>
      </c>
      <c r="H10" s="4">
        <f>H11</f>
        <v>1144518.5999999999</v>
      </c>
      <c r="I10" s="4">
        <f t="shared" ref="I10:M10" si="1">I11</f>
        <v>739754.30000000016</v>
      </c>
      <c r="J10" s="4">
        <f t="shared" si="1"/>
        <v>738126.9826000001</v>
      </c>
      <c r="K10" s="4">
        <f t="shared" si="1"/>
        <v>406391.61739999999</v>
      </c>
      <c r="L10" s="4">
        <f t="shared" si="1"/>
        <v>1627.317399999999</v>
      </c>
      <c r="M10" s="4">
        <f t="shared" si="1"/>
        <v>99.780019203673433</v>
      </c>
    </row>
    <row r="11" spans="1:24" outlineLevel="4" x14ac:dyDescent="0.25">
      <c r="A11" s="12" t="s">
        <v>12</v>
      </c>
      <c r="B11" s="12" t="s">
        <v>12</v>
      </c>
      <c r="C11" s="12" t="s">
        <v>12</v>
      </c>
      <c r="D11" s="12" t="s">
        <v>12</v>
      </c>
      <c r="E11" s="12" t="s">
        <v>21</v>
      </c>
      <c r="F11" s="12"/>
      <c r="G11" s="13"/>
      <c r="H11" s="2">
        <f>H12+H13+H14+H15+H16+H17+H18+H19+H20+H21+H22+H23+H24+H25+H26+H27+H28+H29+H30+H31</f>
        <v>1144518.5999999999</v>
      </c>
      <c r="I11" s="2">
        <f t="shared" ref="I11:J11" si="2">I12+I13+I14+I15+I16+I17+I18+I19+I20+I21+I22+I23+I24+I25+I26+I27+I28+I29+I30+I31</f>
        <v>739754.30000000016</v>
      </c>
      <c r="J11" s="2">
        <f t="shared" si="2"/>
        <v>738126.9826000001</v>
      </c>
      <c r="K11" s="2">
        <f>K12+K13+K14+K15+K16+K17+K18+K19+K20+K21+K22+K23+K24+K25+K26+K27+K28+K29++K31</f>
        <v>406391.61739999999</v>
      </c>
      <c r="L11" s="2">
        <f>L12+L13+L14+L15+L16+L17+L18+L19+L20+L21+L22+L23+L24+L25+L26+L27+L28+L29+L31</f>
        <v>1627.317399999999</v>
      </c>
      <c r="M11" s="3">
        <f t="shared" si="0"/>
        <v>99.780019203673433</v>
      </c>
    </row>
    <row r="12" spans="1:24" outlineLevel="4" x14ac:dyDescent="0.25">
      <c r="A12" s="12" t="s">
        <v>12</v>
      </c>
      <c r="B12" s="12" t="s">
        <v>12</v>
      </c>
      <c r="C12" s="12" t="s">
        <v>12</v>
      </c>
      <c r="D12" s="12" t="s">
        <v>12</v>
      </c>
      <c r="E12" s="12" t="s">
        <v>12</v>
      </c>
      <c r="F12" s="12" t="s">
        <v>23</v>
      </c>
      <c r="G12" s="13" t="s">
        <v>24</v>
      </c>
      <c r="H12" s="4">
        <v>428531.7</v>
      </c>
      <c r="I12" s="4">
        <v>270479.7</v>
      </c>
      <c r="J12" s="4">
        <v>270479.7</v>
      </c>
      <c r="K12" s="4">
        <f t="shared" ref="K12:K54" si="3">H12-J12</f>
        <v>158052</v>
      </c>
      <c r="L12" s="6">
        <f t="shared" ref="L12:L55" si="4">I12-J12</f>
        <v>0</v>
      </c>
      <c r="M12" s="5">
        <f t="shared" si="0"/>
        <v>100</v>
      </c>
    </row>
    <row r="13" spans="1:24" outlineLevel="4" x14ac:dyDescent="0.25">
      <c r="A13" s="12" t="s">
        <v>12</v>
      </c>
      <c r="B13" s="12" t="s">
        <v>12</v>
      </c>
      <c r="C13" s="12" t="s">
        <v>12</v>
      </c>
      <c r="D13" s="12" t="s">
        <v>12</v>
      </c>
      <c r="E13" s="12" t="s">
        <v>12</v>
      </c>
      <c r="F13" s="12" t="s">
        <v>25</v>
      </c>
      <c r="G13" s="13" t="s">
        <v>26</v>
      </c>
      <c r="H13" s="4">
        <v>176860.6</v>
      </c>
      <c r="I13" s="4">
        <v>176860.6</v>
      </c>
      <c r="J13" s="4">
        <v>176860.58300000001</v>
      </c>
      <c r="K13" s="4">
        <f t="shared" si="3"/>
        <v>1.6999999992549419E-2</v>
      </c>
      <c r="L13" s="6">
        <f t="shared" si="4"/>
        <v>1.6999999992549419E-2</v>
      </c>
      <c r="M13" s="5">
        <f t="shared" si="0"/>
        <v>99.999990387910032</v>
      </c>
    </row>
    <row r="14" spans="1:24" outlineLevel="4" x14ac:dyDescent="0.25">
      <c r="A14" s="12" t="s">
        <v>12</v>
      </c>
      <c r="B14" s="12" t="s">
        <v>12</v>
      </c>
      <c r="C14" s="12" t="s">
        <v>12</v>
      </c>
      <c r="D14" s="12" t="s">
        <v>12</v>
      </c>
      <c r="E14" s="12" t="s">
        <v>12</v>
      </c>
      <c r="F14" s="12" t="s">
        <v>27</v>
      </c>
      <c r="G14" s="13" t="s">
        <v>28</v>
      </c>
      <c r="H14" s="4">
        <v>43512.1</v>
      </c>
      <c r="I14" s="4">
        <v>31196.2</v>
      </c>
      <c r="J14" s="4">
        <v>31196.2</v>
      </c>
      <c r="K14" s="4">
        <f t="shared" si="3"/>
        <v>12315.899999999998</v>
      </c>
      <c r="L14" s="6">
        <f t="shared" si="4"/>
        <v>0</v>
      </c>
      <c r="M14" s="5">
        <f t="shared" si="0"/>
        <v>100</v>
      </c>
    </row>
    <row r="15" spans="1:24" outlineLevel="4" x14ac:dyDescent="0.25">
      <c r="A15" s="12"/>
      <c r="B15" s="12"/>
      <c r="C15" s="12"/>
      <c r="D15" s="12"/>
      <c r="E15" s="12"/>
      <c r="F15" s="12" t="s">
        <v>29</v>
      </c>
      <c r="G15" s="13" t="s">
        <v>30</v>
      </c>
      <c r="H15" s="4">
        <v>16271.5</v>
      </c>
      <c r="I15" s="4">
        <v>11861.4</v>
      </c>
      <c r="J15" s="4">
        <v>11861.4</v>
      </c>
      <c r="K15" s="4">
        <f t="shared" si="3"/>
        <v>4410.1000000000004</v>
      </c>
      <c r="L15" s="6">
        <f t="shared" si="4"/>
        <v>0</v>
      </c>
      <c r="M15" s="5">
        <f t="shared" si="0"/>
        <v>100</v>
      </c>
    </row>
    <row r="16" spans="1:24" outlineLevel="4" x14ac:dyDescent="0.25">
      <c r="A16" s="12"/>
      <c r="B16" s="12"/>
      <c r="C16" s="12"/>
      <c r="D16" s="12"/>
      <c r="E16" s="12"/>
      <c r="F16" s="12" t="s">
        <v>31</v>
      </c>
      <c r="G16" s="13" t="s">
        <v>32</v>
      </c>
      <c r="H16" s="4">
        <v>32871.800000000003</v>
      </c>
      <c r="I16" s="4">
        <v>25696.6</v>
      </c>
      <c r="J16" s="4">
        <v>25696.6</v>
      </c>
      <c r="K16" s="4">
        <f t="shared" si="3"/>
        <v>7175.2000000000044</v>
      </c>
      <c r="L16" s="6">
        <f t="shared" si="4"/>
        <v>0</v>
      </c>
      <c r="M16" s="5">
        <f t="shared" si="0"/>
        <v>100</v>
      </c>
    </row>
    <row r="17" spans="1:13" ht="31.5" outlineLevel="4" x14ac:dyDescent="0.25">
      <c r="A17" s="12"/>
      <c r="B17" s="12"/>
      <c r="C17" s="12"/>
      <c r="D17" s="12"/>
      <c r="E17" s="12"/>
      <c r="F17" s="12" t="s">
        <v>13</v>
      </c>
      <c r="G17" s="13" t="s">
        <v>33</v>
      </c>
      <c r="H17" s="4">
        <v>23844.1</v>
      </c>
      <c r="I17" s="4">
        <v>16973.400000000001</v>
      </c>
      <c r="J17" s="4">
        <v>16949.044000000002</v>
      </c>
      <c r="K17" s="4">
        <f t="shared" si="3"/>
        <v>6895.0559999999969</v>
      </c>
      <c r="L17" s="6">
        <f t="shared" si="4"/>
        <v>24.355999999999767</v>
      </c>
      <c r="M17" s="5">
        <f t="shared" si="0"/>
        <v>99.85650488411278</v>
      </c>
    </row>
    <row r="18" spans="1:13" outlineLevel="4" x14ac:dyDescent="0.25">
      <c r="A18" s="12"/>
      <c r="B18" s="12"/>
      <c r="C18" s="12"/>
      <c r="D18" s="12"/>
      <c r="E18" s="12"/>
      <c r="F18" s="12" t="s">
        <v>60</v>
      </c>
      <c r="G18" s="13" t="s">
        <v>70</v>
      </c>
      <c r="H18" s="4">
        <v>1179.9000000000001</v>
      </c>
      <c r="I18" s="4">
        <v>533.9</v>
      </c>
      <c r="J18" s="4">
        <v>533.80100000000004</v>
      </c>
      <c r="K18" s="4">
        <f t="shared" si="3"/>
        <v>646.09900000000005</v>
      </c>
      <c r="L18" s="6">
        <f t="shared" si="4"/>
        <v>9.8999999999932697E-2</v>
      </c>
      <c r="M18" s="5">
        <f t="shared" si="0"/>
        <v>99.981457201723174</v>
      </c>
    </row>
    <row r="19" spans="1:13" outlineLevel="4" x14ac:dyDescent="0.25">
      <c r="A19" s="12"/>
      <c r="B19" s="12"/>
      <c r="C19" s="12"/>
      <c r="D19" s="12"/>
      <c r="E19" s="12"/>
      <c r="F19" s="12" t="s">
        <v>34</v>
      </c>
      <c r="G19" s="13" t="s">
        <v>35</v>
      </c>
      <c r="H19" s="4">
        <v>16280.5</v>
      </c>
      <c r="I19" s="4">
        <v>11648.2</v>
      </c>
      <c r="J19" s="4">
        <v>11648.2</v>
      </c>
      <c r="K19" s="4">
        <f t="shared" si="3"/>
        <v>4632.2999999999993</v>
      </c>
      <c r="L19" s="6">
        <f t="shared" si="4"/>
        <v>0</v>
      </c>
      <c r="M19" s="5">
        <f t="shared" si="0"/>
        <v>100</v>
      </c>
    </row>
    <row r="20" spans="1:13" outlineLevel="4" x14ac:dyDescent="0.25">
      <c r="A20" s="12"/>
      <c r="B20" s="12"/>
      <c r="C20" s="12"/>
      <c r="D20" s="12"/>
      <c r="E20" s="12"/>
      <c r="F20" s="12" t="s">
        <v>17</v>
      </c>
      <c r="G20" s="13" t="s">
        <v>18</v>
      </c>
      <c r="H20" s="4">
        <v>23024.7</v>
      </c>
      <c r="I20" s="4">
        <v>14769.5</v>
      </c>
      <c r="J20" s="4">
        <v>14634.923000000001</v>
      </c>
      <c r="K20" s="4">
        <f t="shared" si="3"/>
        <v>8389.777</v>
      </c>
      <c r="L20" s="6">
        <f t="shared" si="4"/>
        <v>134.57699999999932</v>
      </c>
      <c r="M20" s="5">
        <f t="shared" si="0"/>
        <v>99.088818172585405</v>
      </c>
    </row>
    <row r="21" spans="1:13" ht="31.5" outlineLevel="4" x14ac:dyDescent="0.25">
      <c r="A21" s="12"/>
      <c r="B21" s="12"/>
      <c r="C21" s="12"/>
      <c r="D21" s="12"/>
      <c r="E21" s="12"/>
      <c r="F21" s="12" t="s">
        <v>19</v>
      </c>
      <c r="G21" s="13" t="s">
        <v>20</v>
      </c>
      <c r="H21" s="4">
        <v>3741.4</v>
      </c>
      <c r="I21" s="4">
        <v>2365.9</v>
      </c>
      <c r="J21" s="4">
        <v>2343.9850000000001</v>
      </c>
      <c r="K21" s="4">
        <f t="shared" si="3"/>
        <v>1397.415</v>
      </c>
      <c r="L21" s="6">
        <f t="shared" si="4"/>
        <v>21.914999999999964</v>
      </c>
      <c r="M21" s="5">
        <f t="shared" si="0"/>
        <v>99.073714020034657</v>
      </c>
    </row>
    <row r="22" spans="1:13" outlineLevel="4" x14ac:dyDescent="0.25">
      <c r="A22" s="12"/>
      <c r="B22" s="12"/>
      <c r="C22" s="12"/>
      <c r="D22" s="12"/>
      <c r="E22" s="12"/>
      <c r="F22" s="12" t="s">
        <v>61</v>
      </c>
      <c r="G22" s="13" t="s">
        <v>62</v>
      </c>
      <c r="H22" s="4">
        <v>30371</v>
      </c>
      <c r="I22" s="4">
        <v>8170.6</v>
      </c>
      <c r="J22" s="4">
        <v>8170.5936000000002</v>
      </c>
      <c r="K22" s="4">
        <f t="shared" si="3"/>
        <v>22200.4064</v>
      </c>
      <c r="L22" s="6">
        <f t="shared" si="4"/>
        <v>6.400000000212458E-3</v>
      </c>
      <c r="M22" s="5">
        <f t="shared" si="0"/>
        <v>99.999921670379166</v>
      </c>
    </row>
    <row r="23" spans="1:13" outlineLevel="4" x14ac:dyDescent="0.25">
      <c r="A23" s="12"/>
      <c r="B23" s="12"/>
      <c r="C23" s="12"/>
      <c r="D23" s="12"/>
      <c r="E23" s="12"/>
      <c r="F23" s="12" t="s">
        <v>36</v>
      </c>
      <c r="G23" s="13" t="s">
        <v>37</v>
      </c>
      <c r="H23" s="4">
        <v>36460</v>
      </c>
      <c r="I23" s="4">
        <v>18223.400000000001</v>
      </c>
      <c r="J23" s="4">
        <v>18223.334589999999</v>
      </c>
      <c r="K23" s="4">
        <f t="shared" si="3"/>
        <v>18236.665410000001</v>
      </c>
      <c r="L23" s="6">
        <f t="shared" si="4"/>
        <v>6.5410000002884772E-2</v>
      </c>
      <c r="M23" s="5">
        <f t="shared" si="0"/>
        <v>99.999641065882315</v>
      </c>
    </row>
    <row r="24" spans="1:13" outlineLevel="4" x14ac:dyDescent="0.25">
      <c r="A24" s="12"/>
      <c r="B24" s="12"/>
      <c r="C24" s="12"/>
      <c r="D24" s="12"/>
      <c r="E24" s="12"/>
      <c r="F24" s="12" t="s">
        <v>63</v>
      </c>
      <c r="G24" s="13" t="s">
        <v>64</v>
      </c>
      <c r="H24" s="4">
        <v>110395.4</v>
      </c>
      <c r="I24" s="4">
        <v>66570.8</v>
      </c>
      <c r="J24" s="4">
        <v>66570.799480000001</v>
      </c>
      <c r="K24" s="4">
        <f t="shared" si="3"/>
        <v>43824.600519999993</v>
      </c>
      <c r="L24" s="6">
        <f t="shared" si="4"/>
        <v>5.2000000141561031E-4</v>
      </c>
      <c r="M24" s="5">
        <f t="shared" si="0"/>
        <v>99.999999218876752</v>
      </c>
    </row>
    <row r="25" spans="1:13" outlineLevel="4" x14ac:dyDescent="0.25">
      <c r="A25" s="12"/>
      <c r="B25" s="12"/>
      <c r="C25" s="12"/>
      <c r="D25" s="12"/>
      <c r="E25" s="12"/>
      <c r="F25" s="12" t="s">
        <v>38</v>
      </c>
      <c r="G25" s="13" t="s">
        <v>39</v>
      </c>
      <c r="H25" s="4">
        <v>52529.9</v>
      </c>
      <c r="I25" s="4">
        <v>29863.7</v>
      </c>
      <c r="J25" s="4">
        <v>29863.696080000002</v>
      </c>
      <c r="K25" s="4">
        <f t="shared" si="3"/>
        <v>22666.20392</v>
      </c>
      <c r="L25" s="6">
        <f t="shared" si="4"/>
        <v>3.9199999991978984E-3</v>
      </c>
      <c r="M25" s="5">
        <f t="shared" si="0"/>
        <v>99.999986873696173</v>
      </c>
    </row>
    <row r="26" spans="1:13" ht="31.5" outlineLevel="4" x14ac:dyDescent="0.25">
      <c r="A26" s="12"/>
      <c r="B26" s="12"/>
      <c r="C26" s="12"/>
      <c r="D26" s="12"/>
      <c r="E26" s="12"/>
      <c r="F26" s="12" t="s">
        <v>40</v>
      </c>
      <c r="G26" s="13" t="s">
        <v>41</v>
      </c>
      <c r="H26" s="4">
        <v>6296</v>
      </c>
      <c r="I26" s="4">
        <v>3278.4</v>
      </c>
      <c r="J26" s="4">
        <v>3278.3105300000002</v>
      </c>
      <c r="K26" s="4">
        <f t="shared" si="3"/>
        <v>3017.6894699999998</v>
      </c>
      <c r="L26" s="6">
        <f t="shared" si="4"/>
        <v>8.9469999999892025E-2</v>
      </c>
      <c r="M26" s="5">
        <f t="shared" si="0"/>
        <v>99.997270924841388</v>
      </c>
    </row>
    <row r="27" spans="1:13" outlineLevel="4" x14ac:dyDescent="0.25">
      <c r="A27" s="12"/>
      <c r="B27" s="12"/>
      <c r="C27" s="12"/>
      <c r="D27" s="12"/>
      <c r="E27" s="12"/>
      <c r="F27" s="12" t="s">
        <v>42</v>
      </c>
      <c r="G27" s="13" t="s">
        <v>43</v>
      </c>
      <c r="H27" s="4">
        <v>134144.4</v>
      </c>
      <c r="I27" s="4">
        <v>46404.4</v>
      </c>
      <c r="J27" s="4">
        <v>45140.261319999998</v>
      </c>
      <c r="K27" s="4">
        <f t="shared" si="3"/>
        <v>89004.138680000004</v>
      </c>
      <c r="L27" s="6">
        <f t="shared" si="4"/>
        <v>1264.1386800000037</v>
      </c>
      <c r="M27" s="5">
        <f t="shared" si="0"/>
        <v>97.275821516925106</v>
      </c>
    </row>
    <row r="28" spans="1:13" outlineLevel="4" x14ac:dyDescent="0.25">
      <c r="A28" s="12"/>
      <c r="B28" s="12"/>
      <c r="C28" s="12"/>
      <c r="D28" s="12"/>
      <c r="E28" s="12"/>
      <c r="F28" s="12" t="s">
        <v>44</v>
      </c>
      <c r="G28" s="13" t="s">
        <v>45</v>
      </c>
      <c r="H28" s="4">
        <v>3853.5</v>
      </c>
      <c r="I28" s="4">
        <v>2489.5</v>
      </c>
      <c r="J28" s="4">
        <v>2307.5369999999998</v>
      </c>
      <c r="K28" s="4">
        <f t="shared" si="3"/>
        <v>1545.9630000000002</v>
      </c>
      <c r="L28" s="6">
        <f t="shared" si="4"/>
        <v>181.96300000000019</v>
      </c>
      <c r="M28" s="5">
        <f t="shared" si="0"/>
        <v>92.690781281381788</v>
      </c>
    </row>
    <row r="29" spans="1:13" outlineLevel="4" x14ac:dyDescent="0.25">
      <c r="A29" s="12"/>
      <c r="B29" s="12"/>
      <c r="C29" s="12"/>
      <c r="D29" s="12"/>
      <c r="E29" s="12"/>
      <c r="F29" s="12" t="s">
        <v>46</v>
      </c>
      <c r="G29" s="13" t="s">
        <v>47</v>
      </c>
      <c r="H29" s="4">
        <v>1522.9</v>
      </c>
      <c r="I29" s="4">
        <v>1522.9</v>
      </c>
      <c r="J29" s="4">
        <v>1522.874</v>
      </c>
      <c r="K29" s="4">
        <f t="shared" si="3"/>
        <v>2.6000000000067303E-2</v>
      </c>
      <c r="L29" s="6">
        <f t="shared" si="4"/>
        <v>2.6000000000067303E-2</v>
      </c>
      <c r="M29" s="5">
        <f t="shared" si="0"/>
        <v>99.998292730973787</v>
      </c>
    </row>
    <row r="30" spans="1:13" outlineLevel="4" x14ac:dyDescent="0.25">
      <c r="A30" s="12"/>
      <c r="B30" s="12"/>
      <c r="C30" s="12"/>
      <c r="D30" s="12"/>
      <c r="E30" s="12"/>
      <c r="F30" s="12" t="s">
        <v>82</v>
      </c>
      <c r="G30" s="13" t="s">
        <v>83</v>
      </c>
      <c r="H30" s="4">
        <v>349.4</v>
      </c>
      <c r="I30" s="4">
        <v>349.4</v>
      </c>
      <c r="J30" s="4">
        <v>349.4</v>
      </c>
      <c r="K30" s="4">
        <f t="shared" si="3"/>
        <v>0</v>
      </c>
      <c r="L30" s="6">
        <f t="shared" si="4"/>
        <v>0</v>
      </c>
      <c r="M30" s="5">
        <f t="shared" si="0"/>
        <v>100</v>
      </c>
    </row>
    <row r="31" spans="1:13" outlineLevel="4" x14ac:dyDescent="0.25">
      <c r="A31" s="12"/>
      <c r="B31" s="12"/>
      <c r="C31" s="12"/>
      <c r="D31" s="12"/>
      <c r="E31" s="12"/>
      <c r="F31" s="12" t="s">
        <v>48</v>
      </c>
      <c r="G31" s="13" t="s">
        <v>49</v>
      </c>
      <c r="H31" s="4">
        <v>2477.8000000000002</v>
      </c>
      <c r="I31" s="4">
        <v>495.8</v>
      </c>
      <c r="J31" s="4">
        <v>495.74</v>
      </c>
      <c r="K31" s="4">
        <f t="shared" si="3"/>
        <v>1982.0600000000002</v>
      </c>
      <c r="L31" s="6">
        <f t="shared" si="4"/>
        <v>6.0000000000002274E-2</v>
      </c>
      <c r="M31" s="5">
        <f t="shared" si="0"/>
        <v>99.987898346107301</v>
      </c>
    </row>
    <row r="32" spans="1:13" ht="31.5" outlineLevel="2" x14ac:dyDescent="0.25">
      <c r="A32" s="12" t="s">
        <v>12</v>
      </c>
      <c r="B32" s="12" t="s">
        <v>12</v>
      </c>
      <c r="C32" s="12" t="s">
        <v>12</v>
      </c>
      <c r="D32" s="12" t="s">
        <v>52</v>
      </c>
      <c r="E32" s="12" t="s">
        <v>12</v>
      </c>
      <c r="F32" s="12" t="s">
        <v>12</v>
      </c>
      <c r="G32" s="13" t="s">
        <v>53</v>
      </c>
      <c r="H32" s="2">
        <f>H33</f>
        <v>85599</v>
      </c>
      <c r="I32" s="2">
        <f t="shared" ref="I32:J32" si="5">I33</f>
        <v>48055.199999999997</v>
      </c>
      <c r="J32" s="2">
        <f t="shared" si="5"/>
        <v>48009.759399999995</v>
      </c>
      <c r="K32" s="2">
        <f>K33</f>
        <v>37589.240600000005</v>
      </c>
      <c r="L32" s="7">
        <f t="shared" si="4"/>
        <v>45.440600000001723</v>
      </c>
      <c r="M32" s="3">
        <f t="shared" si="0"/>
        <v>99.905440826382986</v>
      </c>
    </row>
    <row r="33" spans="1:13" outlineLevel="3" x14ac:dyDescent="0.25">
      <c r="A33" s="12" t="s">
        <v>12</v>
      </c>
      <c r="B33" s="12" t="s">
        <v>12</v>
      </c>
      <c r="C33" s="12" t="s">
        <v>12</v>
      </c>
      <c r="D33" s="12" t="s">
        <v>12</v>
      </c>
      <c r="E33" s="12" t="s">
        <v>21</v>
      </c>
      <c r="F33" s="12" t="s">
        <v>12</v>
      </c>
      <c r="G33" s="13" t="s">
        <v>22</v>
      </c>
      <c r="H33" s="4">
        <f>H34+H35+H36+H37+H38+H39+H40+H41</f>
        <v>85599</v>
      </c>
      <c r="I33" s="4">
        <f t="shared" ref="I33:K33" si="6">I34+I35+I36+I37+I38+I39+I40+I41</f>
        <v>48055.199999999997</v>
      </c>
      <c r="J33" s="4">
        <f t="shared" si="6"/>
        <v>48009.759399999995</v>
      </c>
      <c r="K33" s="4">
        <f t="shared" si="6"/>
        <v>37589.240600000005</v>
      </c>
      <c r="L33" s="4">
        <f t="shared" ref="L33" si="7">L34+L35+L37+L38+L39+L40+L41</f>
        <v>45.310200000000918</v>
      </c>
      <c r="M33" s="5">
        <f t="shared" si="0"/>
        <v>99.905440826382986</v>
      </c>
    </row>
    <row r="34" spans="1:13" outlineLevel="4" x14ac:dyDescent="0.25">
      <c r="A34" s="12" t="s">
        <v>12</v>
      </c>
      <c r="B34" s="12" t="s">
        <v>12</v>
      </c>
      <c r="C34" s="12" t="s">
        <v>12</v>
      </c>
      <c r="D34" s="12" t="s">
        <v>12</v>
      </c>
      <c r="E34" s="12" t="s">
        <v>12</v>
      </c>
      <c r="F34" s="12" t="s">
        <v>17</v>
      </c>
      <c r="G34" s="13" t="s">
        <v>18</v>
      </c>
      <c r="H34" s="4">
        <v>55106</v>
      </c>
      <c r="I34" s="4">
        <v>28274</v>
      </c>
      <c r="J34" s="4">
        <v>28274</v>
      </c>
      <c r="K34" s="4">
        <f t="shared" si="3"/>
        <v>26832</v>
      </c>
      <c r="L34" s="6">
        <f t="shared" si="4"/>
        <v>0</v>
      </c>
      <c r="M34" s="5">
        <f t="shared" si="0"/>
        <v>100</v>
      </c>
    </row>
    <row r="35" spans="1:13" ht="31.5" outlineLevel="4" x14ac:dyDescent="0.25">
      <c r="A35" s="12" t="s">
        <v>12</v>
      </c>
      <c r="B35" s="12" t="s">
        <v>12</v>
      </c>
      <c r="C35" s="12" t="s">
        <v>12</v>
      </c>
      <c r="D35" s="12" t="s">
        <v>12</v>
      </c>
      <c r="E35" s="12" t="s">
        <v>12</v>
      </c>
      <c r="F35" s="12" t="s">
        <v>19</v>
      </c>
      <c r="G35" s="13" t="s">
        <v>20</v>
      </c>
      <c r="H35" s="4">
        <v>6987</v>
      </c>
      <c r="I35" s="4">
        <v>4506.8999999999996</v>
      </c>
      <c r="J35" s="4">
        <v>4506.8999999999996</v>
      </c>
      <c r="K35" s="4">
        <f t="shared" si="3"/>
        <v>2480.1000000000004</v>
      </c>
      <c r="L35" s="6">
        <f t="shared" si="4"/>
        <v>0</v>
      </c>
      <c r="M35" s="5">
        <f t="shared" si="0"/>
        <v>100</v>
      </c>
    </row>
    <row r="36" spans="1:13" ht="39" customHeight="1" outlineLevel="4" x14ac:dyDescent="0.25">
      <c r="A36" s="12"/>
      <c r="B36" s="12"/>
      <c r="C36" s="12"/>
      <c r="D36" s="12"/>
      <c r="E36" s="12"/>
      <c r="F36" s="12" t="s">
        <v>79</v>
      </c>
      <c r="G36" s="13" t="s">
        <v>80</v>
      </c>
      <c r="H36" s="4">
        <v>366.5</v>
      </c>
      <c r="I36" s="4">
        <v>365</v>
      </c>
      <c r="J36" s="4">
        <v>364.86959999999999</v>
      </c>
      <c r="K36" s="4">
        <f t="shared" si="3"/>
        <v>1.6304000000000087</v>
      </c>
      <c r="L36" s="6">
        <f t="shared" ref="L36:L41" si="8">I36-J36</f>
        <v>0.13040000000000873</v>
      </c>
      <c r="M36" s="5">
        <f t="shared" ref="M36:M41" si="9">J36/I36*100</f>
        <v>99.96427397260274</v>
      </c>
    </row>
    <row r="37" spans="1:13" outlineLevel="4" x14ac:dyDescent="0.25">
      <c r="A37" s="12" t="s">
        <v>12</v>
      </c>
      <c r="B37" s="12" t="s">
        <v>12</v>
      </c>
      <c r="C37" s="12" t="s">
        <v>12</v>
      </c>
      <c r="D37" s="12" t="s">
        <v>12</v>
      </c>
      <c r="E37" s="12" t="s">
        <v>12</v>
      </c>
      <c r="F37" s="12" t="s">
        <v>36</v>
      </c>
      <c r="G37" s="13" t="s">
        <v>37</v>
      </c>
      <c r="H37" s="4">
        <v>1645</v>
      </c>
      <c r="I37" s="4">
        <v>925.4</v>
      </c>
      <c r="J37" s="4">
        <v>925.22180000000003</v>
      </c>
      <c r="K37" s="4">
        <f t="shared" si="3"/>
        <v>719.77819999999997</v>
      </c>
      <c r="L37" s="6">
        <f t="shared" si="8"/>
        <v>0.17819999999994707</v>
      </c>
      <c r="M37" s="5">
        <f t="shared" si="9"/>
        <v>99.980743462286583</v>
      </c>
    </row>
    <row r="38" spans="1:13" outlineLevel="4" x14ac:dyDescent="0.25">
      <c r="A38" s="12" t="s">
        <v>12</v>
      </c>
      <c r="B38" s="12" t="s">
        <v>12</v>
      </c>
      <c r="C38" s="12" t="s">
        <v>12</v>
      </c>
      <c r="D38" s="12" t="s">
        <v>12</v>
      </c>
      <c r="E38" s="12" t="s">
        <v>12</v>
      </c>
      <c r="F38" s="12" t="s">
        <v>38</v>
      </c>
      <c r="G38" s="13" t="s">
        <v>39</v>
      </c>
      <c r="H38" s="4">
        <v>1920</v>
      </c>
      <c r="I38" s="4">
        <v>1201.2</v>
      </c>
      <c r="J38" s="4">
        <v>1156.32</v>
      </c>
      <c r="K38" s="4">
        <f t="shared" si="3"/>
        <v>763.68000000000006</v>
      </c>
      <c r="L38" s="6">
        <f t="shared" si="8"/>
        <v>44.880000000000109</v>
      </c>
      <c r="M38" s="5">
        <f t="shared" si="9"/>
        <v>96.263736263736249</v>
      </c>
    </row>
    <row r="39" spans="1:13" outlineLevel="4" x14ac:dyDescent="0.25">
      <c r="A39" s="12" t="s">
        <v>12</v>
      </c>
      <c r="B39" s="12" t="s">
        <v>12</v>
      </c>
      <c r="C39" s="12" t="s">
        <v>12</v>
      </c>
      <c r="D39" s="12" t="s">
        <v>12</v>
      </c>
      <c r="E39" s="12" t="s">
        <v>12</v>
      </c>
      <c r="F39" s="12" t="s">
        <v>54</v>
      </c>
      <c r="G39" s="13" t="s">
        <v>55</v>
      </c>
      <c r="H39" s="4">
        <v>4000</v>
      </c>
      <c r="I39" s="4">
        <v>1500</v>
      </c>
      <c r="J39" s="4">
        <v>1500</v>
      </c>
      <c r="K39" s="4">
        <f t="shared" si="3"/>
        <v>2500</v>
      </c>
      <c r="L39" s="6">
        <f t="shared" si="8"/>
        <v>0</v>
      </c>
      <c r="M39" s="5">
        <f t="shared" si="9"/>
        <v>100</v>
      </c>
    </row>
    <row r="40" spans="1:13" outlineLevel="4" x14ac:dyDescent="0.25">
      <c r="A40" s="12" t="s">
        <v>12</v>
      </c>
      <c r="B40" s="12" t="s">
        <v>12</v>
      </c>
      <c r="C40" s="12" t="s">
        <v>12</v>
      </c>
      <c r="D40" s="12" t="s">
        <v>12</v>
      </c>
      <c r="E40" s="12" t="s">
        <v>12</v>
      </c>
      <c r="F40" s="12" t="s">
        <v>42</v>
      </c>
      <c r="G40" s="13" t="s">
        <v>43</v>
      </c>
      <c r="H40" s="4">
        <v>2012.5</v>
      </c>
      <c r="I40" s="4">
        <v>2012.5</v>
      </c>
      <c r="J40" s="4">
        <v>2012.252</v>
      </c>
      <c r="K40" s="4">
        <f t="shared" si="3"/>
        <v>0.24800000000004729</v>
      </c>
      <c r="L40" s="6">
        <f t="shared" si="8"/>
        <v>0.24800000000004729</v>
      </c>
      <c r="M40" s="5">
        <f t="shared" si="9"/>
        <v>99.987677018633534</v>
      </c>
    </row>
    <row r="41" spans="1:13" ht="31.5" outlineLevel="4" x14ac:dyDescent="0.25">
      <c r="A41" s="12" t="s">
        <v>12</v>
      </c>
      <c r="B41" s="12" t="s">
        <v>12</v>
      </c>
      <c r="C41" s="12" t="s">
        <v>12</v>
      </c>
      <c r="D41" s="12" t="s">
        <v>12</v>
      </c>
      <c r="E41" s="12" t="s">
        <v>12</v>
      </c>
      <c r="F41" s="12" t="s">
        <v>50</v>
      </c>
      <c r="G41" s="13" t="s">
        <v>51</v>
      </c>
      <c r="H41" s="4">
        <v>13562</v>
      </c>
      <c r="I41" s="4">
        <v>9270.2000000000007</v>
      </c>
      <c r="J41" s="4">
        <v>9270.1959999999999</v>
      </c>
      <c r="K41" s="4">
        <f t="shared" si="3"/>
        <v>4291.8040000000001</v>
      </c>
      <c r="L41" s="6">
        <f t="shared" si="8"/>
        <v>4.0000000008149073E-3</v>
      </c>
      <c r="M41" s="5">
        <f t="shared" si="9"/>
        <v>99.999956850984873</v>
      </c>
    </row>
    <row r="42" spans="1:13" ht="31.5" outlineLevel="2" x14ac:dyDescent="0.25">
      <c r="A42" s="12" t="s">
        <v>12</v>
      </c>
      <c r="B42" s="12" t="s">
        <v>12</v>
      </c>
      <c r="C42" s="12" t="s">
        <v>12</v>
      </c>
      <c r="D42" s="12" t="s">
        <v>56</v>
      </c>
      <c r="E42" s="12" t="s">
        <v>12</v>
      </c>
      <c r="F42" s="12" t="s">
        <v>12</v>
      </c>
      <c r="G42" s="13" t="s">
        <v>57</v>
      </c>
      <c r="H42" s="2">
        <f>H43</f>
        <v>375</v>
      </c>
      <c r="I42" s="2">
        <f t="shared" ref="I42:J43" si="10">I43</f>
        <v>296</v>
      </c>
      <c r="J42" s="2">
        <f t="shared" si="10"/>
        <v>296</v>
      </c>
      <c r="K42" s="2">
        <f t="shared" si="3"/>
        <v>79</v>
      </c>
      <c r="L42" s="7">
        <f t="shared" si="4"/>
        <v>0</v>
      </c>
      <c r="M42" s="3">
        <v>0</v>
      </c>
    </row>
    <row r="43" spans="1:13" outlineLevel="3" x14ac:dyDescent="0.25">
      <c r="A43" s="12" t="s">
        <v>12</v>
      </c>
      <c r="B43" s="12" t="s">
        <v>12</v>
      </c>
      <c r="C43" s="12" t="s">
        <v>12</v>
      </c>
      <c r="D43" s="12" t="s">
        <v>12</v>
      </c>
      <c r="E43" s="12" t="s">
        <v>21</v>
      </c>
      <c r="F43" s="12" t="s">
        <v>12</v>
      </c>
      <c r="G43" s="13" t="s">
        <v>22</v>
      </c>
      <c r="H43" s="4">
        <f>H44</f>
        <v>375</v>
      </c>
      <c r="I43" s="4">
        <f t="shared" si="10"/>
        <v>296</v>
      </c>
      <c r="J43" s="4">
        <f t="shared" si="10"/>
        <v>296</v>
      </c>
      <c r="K43" s="4">
        <f t="shared" si="3"/>
        <v>79</v>
      </c>
      <c r="L43" s="6">
        <f t="shared" si="4"/>
        <v>0</v>
      </c>
      <c r="M43" s="5">
        <v>0</v>
      </c>
    </row>
    <row r="44" spans="1:13" outlineLevel="4" x14ac:dyDescent="0.25">
      <c r="A44" s="12" t="s">
        <v>12</v>
      </c>
      <c r="B44" s="12" t="s">
        <v>12</v>
      </c>
      <c r="C44" s="12" t="s">
        <v>12</v>
      </c>
      <c r="D44" s="12" t="s">
        <v>12</v>
      </c>
      <c r="E44" s="12" t="s">
        <v>12</v>
      </c>
      <c r="F44" s="12" t="s">
        <v>42</v>
      </c>
      <c r="G44" s="13" t="s">
        <v>43</v>
      </c>
      <c r="H44" s="4">
        <v>375</v>
      </c>
      <c r="I44" s="4">
        <v>296</v>
      </c>
      <c r="J44" s="4">
        <v>296</v>
      </c>
      <c r="K44" s="4">
        <f t="shared" si="3"/>
        <v>79</v>
      </c>
      <c r="L44" s="6">
        <f t="shared" si="4"/>
        <v>0</v>
      </c>
      <c r="M44" s="5">
        <v>0</v>
      </c>
    </row>
    <row r="45" spans="1:13" ht="63" outlineLevel="2" x14ac:dyDescent="0.25">
      <c r="A45" s="12" t="s">
        <v>12</v>
      </c>
      <c r="B45" s="12" t="s">
        <v>12</v>
      </c>
      <c r="C45" s="12" t="s">
        <v>12</v>
      </c>
      <c r="D45" s="12" t="s">
        <v>58</v>
      </c>
      <c r="E45" s="12" t="s">
        <v>12</v>
      </c>
      <c r="F45" s="12" t="s">
        <v>12</v>
      </c>
      <c r="G45" s="13" t="s">
        <v>59</v>
      </c>
      <c r="H45" s="2">
        <f>H46</f>
        <v>1526</v>
      </c>
      <c r="I45" s="2">
        <f t="shared" ref="I45:J45" si="11">I46</f>
        <v>0</v>
      </c>
      <c r="J45" s="2">
        <f t="shared" si="11"/>
        <v>0</v>
      </c>
      <c r="K45" s="2">
        <f t="shared" si="3"/>
        <v>1526</v>
      </c>
      <c r="L45" s="2">
        <f t="shared" ref="L45" si="12">L46</f>
        <v>0</v>
      </c>
      <c r="M45" s="3">
        <v>0</v>
      </c>
    </row>
    <row r="46" spans="1:13" outlineLevel="3" x14ac:dyDescent="0.25">
      <c r="A46" s="12" t="s">
        <v>12</v>
      </c>
      <c r="B46" s="12" t="s">
        <v>12</v>
      </c>
      <c r="C46" s="12" t="s">
        <v>12</v>
      </c>
      <c r="D46" s="12" t="s">
        <v>12</v>
      </c>
      <c r="E46" s="12" t="s">
        <v>21</v>
      </c>
      <c r="F46" s="12" t="s">
        <v>12</v>
      </c>
      <c r="G46" s="13" t="s">
        <v>22</v>
      </c>
      <c r="H46" s="4">
        <f>H47+H48</f>
        <v>1526</v>
      </c>
      <c r="I46" s="4">
        <f t="shared" ref="I46" si="13">I47+I48</f>
        <v>0</v>
      </c>
      <c r="J46" s="4">
        <f>J47+J48</f>
        <v>0</v>
      </c>
      <c r="K46" s="4">
        <f t="shared" si="3"/>
        <v>1526</v>
      </c>
      <c r="L46" s="6">
        <f t="shared" si="4"/>
        <v>0</v>
      </c>
      <c r="M46" s="5">
        <v>0</v>
      </c>
    </row>
    <row r="47" spans="1:13" outlineLevel="4" x14ac:dyDescent="0.25">
      <c r="A47" s="12" t="s">
        <v>12</v>
      </c>
      <c r="B47" s="12" t="s">
        <v>12</v>
      </c>
      <c r="C47" s="12" t="s">
        <v>12</v>
      </c>
      <c r="D47" s="12" t="s">
        <v>12</v>
      </c>
      <c r="E47" s="12" t="s">
        <v>12</v>
      </c>
      <c r="F47" s="12" t="s">
        <v>61</v>
      </c>
      <c r="G47" s="13" t="s">
        <v>62</v>
      </c>
      <c r="H47" s="4">
        <v>1526</v>
      </c>
      <c r="I47" s="4">
        <v>0</v>
      </c>
      <c r="J47" s="4">
        <v>0</v>
      </c>
      <c r="K47" s="4">
        <f t="shared" si="3"/>
        <v>1526</v>
      </c>
      <c r="L47" s="6">
        <f t="shared" si="4"/>
        <v>0</v>
      </c>
      <c r="M47" s="5">
        <v>0</v>
      </c>
    </row>
    <row r="48" spans="1:13" outlineLevel="2" x14ac:dyDescent="0.25">
      <c r="A48" s="12" t="s">
        <v>12</v>
      </c>
      <c r="B48" s="12" t="s">
        <v>12</v>
      </c>
      <c r="C48" s="12" t="s">
        <v>12</v>
      </c>
      <c r="D48" s="12" t="s">
        <v>12</v>
      </c>
      <c r="E48" s="12" t="s">
        <v>12</v>
      </c>
      <c r="F48" s="12" t="s">
        <v>42</v>
      </c>
      <c r="G48" s="13" t="s">
        <v>43</v>
      </c>
      <c r="H48" s="4">
        <v>0</v>
      </c>
      <c r="I48" s="4">
        <v>0</v>
      </c>
      <c r="J48" s="4">
        <v>0</v>
      </c>
      <c r="K48" s="4">
        <f t="shared" si="3"/>
        <v>0</v>
      </c>
      <c r="L48" s="6">
        <f t="shared" si="4"/>
        <v>0</v>
      </c>
      <c r="M48" s="5">
        <v>0</v>
      </c>
    </row>
    <row r="49" spans="1:13" ht="31.5" outlineLevel="2" x14ac:dyDescent="0.25">
      <c r="A49" s="12" t="s">
        <v>12</v>
      </c>
      <c r="B49" s="12" t="s">
        <v>12</v>
      </c>
      <c r="C49" s="12" t="s">
        <v>12</v>
      </c>
      <c r="D49" s="12" t="s">
        <v>65</v>
      </c>
      <c r="E49" s="12" t="s">
        <v>12</v>
      </c>
      <c r="F49" s="12" t="s">
        <v>12</v>
      </c>
      <c r="G49" s="13" t="s">
        <v>66</v>
      </c>
      <c r="H49" s="2">
        <f>H50</f>
        <v>446629</v>
      </c>
      <c r="I49" s="2">
        <f t="shared" ref="I49:J49" si="14">I50</f>
        <v>347696.5</v>
      </c>
      <c r="J49" s="2">
        <f t="shared" si="14"/>
        <v>312081.12119999999</v>
      </c>
      <c r="K49" s="2">
        <f t="shared" si="3"/>
        <v>134547.87880000001</v>
      </c>
      <c r="L49" s="7">
        <f t="shared" si="4"/>
        <v>35615.378800000006</v>
      </c>
      <c r="M49" s="3">
        <f t="shared" ref="M49:M52" si="15">J49/I49*100</f>
        <v>89.756762348772568</v>
      </c>
    </row>
    <row r="50" spans="1:13" outlineLevel="3" x14ac:dyDescent="0.25">
      <c r="A50" s="12" t="s">
        <v>12</v>
      </c>
      <c r="B50" s="12" t="s">
        <v>12</v>
      </c>
      <c r="C50" s="12" t="s">
        <v>12</v>
      </c>
      <c r="D50" s="12" t="s">
        <v>12</v>
      </c>
      <c r="E50" s="12" t="s">
        <v>21</v>
      </c>
      <c r="F50" s="12" t="s">
        <v>12</v>
      </c>
      <c r="G50" s="13" t="s">
        <v>22</v>
      </c>
      <c r="H50" s="4">
        <f>H51+H52+H53+H54</f>
        <v>446629</v>
      </c>
      <c r="I50" s="4">
        <f>I51+I52+I53+I54</f>
        <v>347696.5</v>
      </c>
      <c r="J50" s="4">
        <f>J51+J52+J53+J54</f>
        <v>312081.12119999999</v>
      </c>
      <c r="K50" s="4">
        <f t="shared" si="3"/>
        <v>134547.87880000001</v>
      </c>
      <c r="L50" s="6">
        <f t="shared" si="4"/>
        <v>35615.378800000006</v>
      </c>
      <c r="M50" s="5">
        <f t="shared" si="15"/>
        <v>89.756762348772568</v>
      </c>
    </row>
    <row r="51" spans="1:13" ht="31.5" outlineLevel="4" x14ac:dyDescent="0.25">
      <c r="A51" s="12" t="s">
        <v>12</v>
      </c>
      <c r="B51" s="12" t="s">
        <v>12</v>
      </c>
      <c r="C51" s="12" t="s">
        <v>12</v>
      </c>
      <c r="D51" s="12" t="s">
        <v>12</v>
      </c>
      <c r="E51" s="12" t="s">
        <v>12</v>
      </c>
      <c r="F51" s="12" t="s">
        <v>73</v>
      </c>
      <c r="G51" s="13" t="s">
        <v>74</v>
      </c>
      <c r="H51" s="4"/>
      <c r="I51" s="4"/>
      <c r="J51" s="4"/>
      <c r="K51" s="4">
        <f t="shared" si="3"/>
        <v>0</v>
      </c>
      <c r="L51" s="6">
        <f t="shared" ref="L51:L53" si="16">I51-J51</f>
        <v>0</v>
      </c>
      <c r="M51" s="5">
        <v>0</v>
      </c>
    </row>
    <row r="52" spans="1:13" ht="31.5" outlineLevel="4" x14ac:dyDescent="0.25">
      <c r="A52" s="12" t="s">
        <v>12</v>
      </c>
      <c r="B52" s="12" t="s">
        <v>12</v>
      </c>
      <c r="C52" s="12" t="s">
        <v>12</v>
      </c>
      <c r="D52" s="12" t="s">
        <v>12</v>
      </c>
      <c r="E52" s="12" t="s">
        <v>12</v>
      </c>
      <c r="F52" s="12" t="s">
        <v>50</v>
      </c>
      <c r="G52" s="13" t="s">
        <v>51</v>
      </c>
      <c r="H52" s="4">
        <v>4580.8999999999996</v>
      </c>
      <c r="I52" s="4">
        <v>345.7</v>
      </c>
      <c r="J52" s="4">
        <v>120.64</v>
      </c>
      <c r="K52" s="4">
        <f t="shared" si="3"/>
        <v>4460.2599999999993</v>
      </c>
      <c r="L52" s="6">
        <f t="shared" si="16"/>
        <v>225.06</v>
      </c>
      <c r="M52" s="5">
        <f t="shared" si="15"/>
        <v>34.897309806190343</v>
      </c>
    </row>
    <row r="53" spans="1:13" outlineLevel="4" x14ac:dyDescent="0.25">
      <c r="A53" s="12" t="s">
        <v>12</v>
      </c>
      <c r="B53" s="12" t="s">
        <v>12</v>
      </c>
      <c r="C53" s="12" t="s">
        <v>12</v>
      </c>
      <c r="D53" s="12" t="s">
        <v>12</v>
      </c>
      <c r="E53" s="12" t="s">
        <v>12</v>
      </c>
      <c r="F53" s="12" t="s">
        <v>67</v>
      </c>
      <c r="G53" s="13" t="s">
        <v>68</v>
      </c>
      <c r="H53" s="4"/>
      <c r="I53" s="4"/>
      <c r="J53" s="4"/>
      <c r="K53" s="4">
        <f t="shared" si="3"/>
        <v>0</v>
      </c>
      <c r="L53" s="6">
        <f t="shared" si="16"/>
        <v>0</v>
      </c>
      <c r="M53" s="5">
        <v>0</v>
      </c>
    </row>
    <row r="54" spans="1:13" ht="31.5" outlineLevel="4" x14ac:dyDescent="0.25">
      <c r="A54" s="12"/>
      <c r="B54" s="12"/>
      <c r="C54" s="12"/>
      <c r="D54" s="12"/>
      <c r="E54" s="12"/>
      <c r="F54" s="12" t="s">
        <v>71</v>
      </c>
      <c r="G54" s="13" t="s">
        <v>72</v>
      </c>
      <c r="H54" s="4">
        <v>442048.1</v>
      </c>
      <c r="I54" s="4">
        <v>347350.8</v>
      </c>
      <c r="J54" s="4">
        <v>311960.48119999998</v>
      </c>
      <c r="K54" s="4">
        <f t="shared" si="3"/>
        <v>130087.6188</v>
      </c>
      <c r="L54" s="6">
        <f t="shared" si="4"/>
        <v>35390.318800000008</v>
      </c>
      <c r="M54" s="5">
        <f t="shared" ref="M54" si="17">J54/I54*100</f>
        <v>89.811361079346881</v>
      </c>
    </row>
    <row r="55" spans="1:13" x14ac:dyDescent="0.25">
      <c r="A55" s="14"/>
      <c r="B55" s="14"/>
      <c r="C55" s="14"/>
      <c r="D55" s="12" t="s">
        <v>12</v>
      </c>
      <c r="E55" s="12" t="s">
        <v>12</v>
      </c>
      <c r="F55" s="12"/>
      <c r="G55" s="11" t="s">
        <v>81</v>
      </c>
      <c r="H55" s="2">
        <f>H11+H32+H42+H45+H49</f>
        <v>1678647.5999999999</v>
      </c>
      <c r="I55" s="2">
        <f t="shared" ref="I55:K55" si="18">I11+I32+I42+I45+I49</f>
        <v>1135802</v>
      </c>
      <c r="J55" s="2">
        <f t="shared" si="18"/>
        <v>1098513.8632</v>
      </c>
      <c r="K55" s="2">
        <f t="shared" si="18"/>
        <v>580133.73680000007</v>
      </c>
      <c r="L55" s="7">
        <f t="shared" si="4"/>
        <v>37288.136799999978</v>
      </c>
      <c r="M55" s="3">
        <f t="shared" si="0"/>
        <v>96.717021382247964</v>
      </c>
    </row>
    <row r="56" spans="1:13" x14ac:dyDescent="0.25">
      <c r="G56" s="15"/>
      <c r="H56" s="16"/>
      <c r="I56" s="16"/>
      <c r="J56" s="16"/>
      <c r="K56" s="17"/>
      <c r="L56" s="17"/>
      <c r="M56" s="17"/>
    </row>
    <row r="57" spans="1:13" x14ac:dyDescent="0.25">
      <c r="G57" s="16"/>
      <c r="H57" s="16"/>
      <c r="I57" s="16"/>
      <c r="J57" s="16"/>
      <c r="K57" s="17"/>
      <c r="L57" s="17"/>
      <c r="M57" s="17"/>
    </row>
    <row r="58" spans="1:13" x14ac:dyDescent="0.25">
      <c r="A58" s="20"/>
      <c r="G58" s="21"/>
    </row>
    <row r="59" spans="1:13" x14ac:dyDescent="0.25">
      <c r="G59" s="16"/>
    </row>
    <row r="60" spans="1:13" x14ac:dyDescent="0.25">
      <c r="G60" s="16"/>
    </row>
    <row r="61" spans="1:13" x14ac:dyDescent="0.25">
      <c r="G61" s="16"/>
    </row>
    <row r="62" spans="1:13" x14ac:dyDescent="0.25">
      <c r="G62" s="16"/>
    </row>
    <row r="63" spans="1:13" x14ac:dyDescent="0.25">
      <c r="G63" s="16"/>
    </row>
    <row r="64" spans="1:13" x14ac:dyDescent="0.25">
      <c r="G64" s="16"/>
    </row>
    <row r="65" spans="7:7" x14ac:dyDescent="0.25">
      <c r="G65" s="16"/>
    </row>
  </sheetData>
  <mergeCells count="6">
    <mergeCell ref="H7:I7"/>
    <mergeCell ref="A1:M1"/>
    <mergeCell ref="A2:M2"/>
    <mergeCell ref="A7:F8"/>
    <mergeCell ref="G7:G8"/>
    <mergeCell ref="K7:L7"/>
  </mergeCells>
  <pageMargins left="0.19680555555555557" right="0.19680555555555557" top="0.39361111111111113" bottom="0.59055118110236215" header="0.3" footer="0.3"/>
  <pageSetup paperSize="9" scale="82" fitToHeight="0" orientation="landscape" r:id="rId1"/>
  <headerFooter>
    <oddFooter>&amp;L&amp;K00-04930.01.2025 10:11 «Парус-КАЗ.Бюджет» БӨ қалыптасты электрондық құжат.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dcterms:created xsi:type="dcterms:W3CDTF">2025-01-30T21:11:05Z</dcterms:created>
  <dcterms:modified xsi:type="dcterms:W3CDTF">2026-09-03T11:56:09Z</dcterms:modified>
</cp:coreProperties>
</file>