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31\входящие\IT\НА САЙТ ОБНОВ\"/>
    </mc:Choice>
  </mc:AlternateContent>
  <xr:revisionPtr revIDLastSave="0" documentId="8_{AEF6E73D-5516-420E-BB3A-C0E7A50626DF}" xr6:coauthVersionLast="46" xr6:coauthVersionMax="46" xr10:uidLastSave="{00000000-0000-0000-0000-000000000000}"/>
  <bookViews>
    <workbookView xWindow="-120" yWindow="-120" windowWidth="29040" windowHeight="15840"/>
  </bookViews>
  <sheets>
    <sheet name="план ГЗ с предвар ИСПОЛ" sheetId="1" r:id="rId1"/>
  </sheets>
  <calcPr calcId="191029" refMode="R1C1"/>
</workbook>
</file>

<file path=xl/calcChain.xml><?xml version="1.0" encoding="utf-8"?>
<calcChain xmlns="http://schemas.openxmlformats.org/spreadsheetml/2006/main">
  <c r="AL96" i="1" l="1"/>
  <c r="AJ96" i="1"/>
  <c r="AN94" i="1"/>
  <c r="X94" i="1"/>
  <c r="AM92" i="1"/>
  <c r="AK92" i="1"/>
  <c r="AK91" i="1"/>
  <c r="AM91" i="1" s="1"/>
  <c r="AM90" i="1"/>
  <c r="AK90" i="1"/>
  <c r="AK89" i="1"/>
  <c r="AM89" i="1" s="1"/>
  <c r="AK88" i="1"/>
  <c r="AM88" i="1" s="1"/>
  <c r="AM87" i="1"/>
  <c r="AK87" i="1"/>
  <c r="AM86" i="1"/>
  <c r="AK86" i="1"/>
  <c r="V85" i="1"/>
  <c r="W85" i="1" s="1"/>
  <c r="AK84" i="1"/>
  <c r="AM84" i="1" s="1"/>
  <c r="AN83" i="1"/>
  <c r="AM83" i="1"/>
  <c r="AK83" i="1"/>
  <c r="X83" i="1"/>
  <c r="AN82" i="1"/>
  <c r="AK82" i="1"/>
  <c r="AM82" i="1" s="1"/>
  <c r="X82" i="1"/>
  <c r="AM81" i="1"/>
  <c r="AK81" i="1"/>
  <c r="X81" i="1"/>
  <c r="AN81" i="1" s="1"/>
  <c r="W81" i="1"/>
  <c r="V81" i="1"/>
  <c r="AM80" i="1"/>
  <c r="AK80" i="1"/>
  <c r="AK79" i="1"/>
  <c r="AM79" i="1" s="1"/>
  <c r="AM77" i="1"/>
  <c r="AK77" i="1"/>
  <c r="AK76" i="1"/>
  <c r="AM76" i="1" s="1"/>
  <c r="AK75" i="1"/>
  <c r="AM75" i="1" s="1"/>
  <c r="AM74" i="1"/>
  <c r="AK74" i="1"/>
  <c r="AM73" i="1"/>
  <c r="AK73" i="1"/>
  <c r="AK72" i="1"/>
  <c r="AM72" i="1" s="1"/>
  <c r="AM71" i="1"/>
  <c r="AK71" i="1"/>
  <c r="AK70" i="1"/>
  <c r="AM70" i="1" s="1"/>
  <c r="AK69" i="1"/>
  <c r="AM69" i="1" s="1"/>
  <c r="AK68" i="1"/>
  <c r="AM68" i="1" s="1"/>
  <c r="AM67" i="1"/>
  <c r="AK67" i="1"/>
  <c r="AK66" i="1"/>
  <c r="AM66" i="1" s="1"/>
  <c r="AM65" i="1"/>
  <c r="AK65" i="1"/>
  <c r="AK64" i="1"/>
  <c r="AM64" i="1" s="1"/>
  <c r="AK63" i="1"/>
  <c r="AM63" i="1" s="1"/>
  <c r="AK62" i="1"/>
  <c r="AM62" i="1" s="1"/>
  <c r="W62" i="1"/>
  <c r="AK61" i="1"/>
  <c r="AM61" i="1" s="1"/>
  <c r="AK60" i="1"/>
  <c r="AM60" i="1" s="1"/>
  <c r="AK59" i="1"/>
  <c r="AM59" i="1" s="1"/>
  <c r="AM58" i="1"/>
  <c r="AK58" i="1"/>
  <c r="AK57" i="1"/>
  <c r="AM57" i="1" s="1"/>
  <c r="AM56" i="1"/>
  <c r="AK56" i="1"/>
  <c r="AK55" i="1"/>
  <c r="AM55" i="1" s="1"/>
  <c r="AK54" i="1"/>
  <c r="AM54" i="1" s="1"/>
  <c r="AK53" i="1"/>
  <c r="AM53" i="1" s="1"/>
  <c r="AM52" i="1"/>
  <c r="AK52" i="1"/>
  <c r="AK51" i="1"/>
  <c r="AM51" i="1" s="1"/>
  <c r="AM50" i="1"/>
  <c r="AK50" i="1"/>
  <c r="AK49" i="1"/>
  <c r="AM49" i="1" s="1"/>
  <c r="AK48" i="1"/>
  <c r="AM48" i="1" s="1"/>
  <c r="AK47" i="1"/>
  <c r="AM47" i="1" s="1"/>
  <c r="AM46" i="1"/>
  <c r="AK46" i="1"/>
  <c r="AK45" i="1"/>
  <c r="AM45" i="1" s="1"/>
  <c r="AM44" i="1"/>
  <c r="AK44" i="1"/>
  <c r="AK43" i="1"/>
  <c r="AM43" i="1" s="1"/>
  <c r="AK42" i="1"/>
  <c r="AM42" i="1" s="1"/>
  <c r="AK41" i="1"/>
  <c r="AM41" i="1" s="1"/>
  <c r="AM40" i="1"/>
  <c r="AK40" i="1"/>
  <c r="AK39" i="1"/>
  <c r="AM39" i="1" s="1"/>
  <c r="AM38" i="1"/>
  <c r="AK38" i="1"/>
  <c r="AK37" i="1"/>
  <c r="AM37" i="1" s="1"/>
  <c r="AK36" i="1"/>
  <c r="AM36" i="1" s="1"/>
  <c r="AK35" i="1"/>
  <c r="AM35" i="1" s="1"/>
  <c r="AM34" i="1"/>
  <c r="AK34" i="1"/>
  <c r="AK33" i="1"/>
  <c r="AM33" i="1" s="1"/>
  <c r="AM32" i="1"/>
  <c r="AK32" i="1"/>
  <c r="AK31" i="1"/>
  <c r="AM31" i="1" s="1"/>
  <c r="AK30" i="1"/>
  <c r="AM30" i="1" s="1"/>
  <c r="AK29" i="1"/>
  <c r="AM29" i="1" s="1"/>
  <c r="AM28" i="1"/>
  <c r="AK28" i="1"/>
  <c r="AK27" i="1"/>
  <c r="AM27" i="1" s="1"/>
  <c r="AM26" i="1"/>
  <c r="AK26" i="1"/>
  <c r="AK25" i="1"/>
  <c r="AM25" i="1" s="1"/>
  <c r="AK24" i="1"/>
  <c r="AM24" i="1" s="1"/>
  <c r="AK23" i="1"/>
  <c r="AM23" i="1" s="1"/>
  <c r="AM22" i="1"/>
  <c r="AK22" i="1"/>
  <c r="AK21" i="1"/>
  <c r="AM21" i="1" s="1"/>
  <c r="AM20" i="1"/>
  <c r="AK20" i="1"/>
  <c r="AK19" i="1"/>
  <c r="AM19" i="1" s="1"/>
  <c r="AK18" i="1"/>
  <c r="AM18" i="1" s="1"/>
  <c r="AK17" i="1"/>
  <c r="AM17" i="1" s="1"/>
  <c r="AM16" i="1"/>
  <c r="AK16" i="1"/>
  <c r="AK15" i="1"/>
  <c r="AK96" i="1" s="1"/>
  <c r="X85" i="1" l="1"/>
  <c r="AN85" i="1" s="1"/>
  <c r="AK85" i="1"/>
  <c r="AM85" i="1" s="1"/>
  <c r="W96" i="1"/>
  <c r="AN96" i="1"/>
  <c r="X96" i="1"/>
  <c r="AM15" i="1"/>
  <c r="AM96" i="1" s="1"/>
</calcChain>
</file>

<file path=xl/sharedStrings.xml><?xml version="1.0" encoding="utf-8"?>
<sst xmlns="http://schemas.openxmlformats.org/spreadsheetml/2006/main" count="1950" uniqueCount="407">
  <si>
    <t>Дата и время выгрузки годового плана: 2026-06-15 10:20:38</t>
  </si>
  <si>
    <t>Статус выгружаемого годового плана: Утвержден</t>
  </si>
  <si>
    <t xml:space="preserve">План государственных закупок 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</si>
  <si>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</si>
  <si>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</si>
  <si>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</si>
  <si>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</si>
  <si>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</si>
  <si>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</si>
  <si>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Приказ о внесении изменений в ГЗ  №30 о от 24,06,2026 г</t>
  </si>
  <si>
    <t>Код ГУ</t>
  </si>
  <si>
    <t>220740041166</t>
  </si>
  <si>
    <t>282E250</t>
  </si>
  <si>
    <t>ГУ "Ревизионная комиссия по области Жетісу"</t>
  </si>
  <si>
    <t>"Жетісу облысы бойынша тексеру комиссиясы" ММ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</si>
  <si>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</si>
  <si>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</si>
  <si>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</si>
  <si>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</si>
  <si>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</si>
  <si>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</si>
  <si>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</si>
  <si>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</si>
  <si>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</si>
  <si>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</si>
  <si>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</si>
  <si>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</si>
  <si>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</si>
  <si>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</si>
  <si>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</si>
  <si>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</si>
  <si>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</si>
  <si>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</si>
  <si>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</si>
  <si>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</si>
  <si>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сумма с нДС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</si>
  <si>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</si>
  <si>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</si>
  <si>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</si>
  <si>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</si>
  <si>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</si>
  <si>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</si>
  <si>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</si>
  <si>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</si>
  <si>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</si>
  <si>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</si>
  <si>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</si>
  <si>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сумма исполнения</t>
  </si>
  <si>
    <t>итог по ПЛАНУ ГЗ Июнь (с учетом договоров по июль)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</si>
  <si>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</si>
  <si>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</si>
  <si>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</si>
  <si>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</si>
  <si>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</si>
  <si>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</si>
  <si>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</si>
  <si>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001</t>
  </si>
  <si>
    <t>015</t>
  </si>
  <si>
    <t>149 Приобретение прочих запасов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</si>
  <si>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</si>
  <si>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</si>
  <si>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</si>
  <si>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</si>
  <si>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</si>
  <si>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</si>
  <si>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</si>
  <si>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</si>
  <si>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Одна пачка</t>
  </si>
  <si>
    <t>Январь</t>
  </si>
  <si>
    <t>2026 жылдың 31 жектоқсанына дейін</t>
  </si>
  <si>
    <t>до 31 декабря 2026 года</t>
  </si>
  <si>
    <t>331010000;</t>
  </si>
  <si>
    <t>Жетісу облысы, Талдықорған қ. Абая 241;</t>
  </si>
  <si>
    <t>область Жетісу, г.Талдыкорган Абая 241;</t>
  </si>
  <si>
    <t>Исполнен</t>
  </si>
  <si>
    <t>152 Оплата услуг связи</t>
  </si>
  <si>
    <t>Услуга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</si>
  <si>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</si>
  <si>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</si>
  <si>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</si>
  <si>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</si>
  <si>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</si>
  <si>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Услуги фиксированной местной, междуг, телеф связи</t>
  </si>
  <si>
    <t>Открытый конкурс</t>
  </si>
  <si>
    <t>Одна услуга</t>
  </si>
  <si>
    <t>Договор действует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</si>
  <si>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</si>
  <si>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</si>
  <si>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</si>
  <si>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</si>
  <si>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</si>
  <si>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қол жеткізуді ұсынуға бағытталған қызметтер</t>
  </si>
  <si>
    <t>169 Прочие текущие затраты</t>
  </si>
  <si>
    <t>691016.000.000000</t>
  </si>
  <si>
    <t>Нотариалды қызметтер</t>
  </si>
  <si>
    <t>Услуги нотариальные</t>
  </si>
  <si>
    <t>Құжаттарды нотариалды рәсімдеуге байланысты ноториалды қызметтер</t>
  </si>
  <si>
    <t>Услуги нотариальные, связанные с нотариальным оформлением (заверением) документов</t>
  </si>
  <si>
    <t>Утвержден</t>
  </si>
  <si>
    <t>159 Оплата прочих услуг и работ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</si>
  <si>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</si>
  <si>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</si>
  <si>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</si>
  <si>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</si>
  <si>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Кондиционерлерге қызмет көрсету</t>
  </si>
  <si>
    <t>Обслуживание кондиционеров</t>
  </si>
  <si>
    <t>Апрель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</si>
  <si>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</si>
  <si>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</si>
  <si>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</si>
  <si>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</si>
  <si>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Картридждерді толтыру</t>
  </si>
  <si>
    <t>Заправка картриджей</t>
  </si>
  <si>
    <t>Февраль</t>
  </si>
  <si>
    <t>Қазынашылық органдарында шарт тіркелген күннен бастап 16 жұмыс күні ішінде</t>
  </si>
  <si>
    <t>В течении 16 рабочих дней со дня регистрации договора в органах казначейства</t>
  </si>
  <si>
    <t>531012.200.000001</t>
  </si>
  <si>
    <t>Тіркелетін пошта жөнелтілімдерін жөнелту қызметі</t>
  </si>
  <si>
    <t>Услуги по пересылке регистрируемых почтовых отправлений</t>
  </si>
  <si>
    <t>Тіркелетін пошталық жөнелтімдерді жіберу бойынша қызметтер (ішкі және халықаралық)</t>
  </si>
  <si>
    <t>Услуги по пересылке регистрируемых почтовых отправлений (внутренних и международных)</t>
  </si>
  <si>
    <t>Июнь</t>
  </si>
  <si>
    <t>531019.920.000000</t>
  </si>
  <si>
    <t>Арнайы пошталық байланыс қызметтері</t>
  </si>
  <si>
    <t>Услуги специальной почтовой связи</t>
  </si>
  <si>
    <t>Из одного источника путем прямого заключения договора</t>
  </si>
  <si>
    <t>пп. 25) п.3 ст. 16 Закона приобретения товаров, работ, услуг у лица, определенного законами Республики Казахстан</t>
  </si>
  <si>
    <t>151 Оплата коммунальных услуг</t>
  </si>
  <si>
    <t>351110.100.000001</t>
  </si>
  <si>
    <t>Электр энергиясы</t>
  </si>
  <si>
    <t>Электроэнергия</t>
  </si>
  <si>
    <t>пайдаланушыларды жабдықтауға арналған</t>
  </si>
  <si>
    <t>для снабжения потребителей</t>
  </si>
  <si>
    <t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</si>
  <si>
    <t>Киловатт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</si>
  <si>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</si>
  <si>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</si>
  <si>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</si>
  <si>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</si>
  <si>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</si>
  <si>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Грамота дайындау</t>
  </si>
  <si>
    <t>Изготовление грамоты</t>
  </si>
  <si>
    <t>Мекенжай дайындау (биговка)</t>
  </si>
  <si>
    <t>Изготовление адресная (биговка)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</si>
  <si>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</si>
  <si>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</si>
  <si>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</si>
  <si>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</si>
  <si>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</si>
  <si>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Тіркеу журналдарын дайындау</t>
  </si>
  <si>
    <t>Изготовление журналов регистрации</t>
  </si>
  <si>
    <t>Фирмалық бланкілер (аудиторлық есеп)</t>
  </si>
  <si>
    <t>Фирменные бланки (аудиторский отчет)</t>
  </si>
  <si>
    <t>Фирмалық бланкілер (бұйрық)</t>
  </si>
  <si>
    <t>Фирменные бланки (приказ)</t>
  </si>
  <si>
    <t>Фирмалық бланкілер (хат)</t>
  </si>
  <si>
    <t>Фирменные бланки (письмо)</t>
  </si>
  <si>
    <t>Изменен</t>
  </si>
  <si>
    <t>Фирмалық бланкілер (тапсырма)</t>
  </si>
  <si>
    <t>Фирменные бланки (поручение)</t>
  </si>
  <si>
    <t>158 Оплата работ  и услуг в сфере информатизации</t>
  </si>
  <si>
    <t>960919.900.000002</t>
  </si>
  <si>
    <t>Заңдық анықтамалық-ақпараттық жүйені қолдану құқығына лицензия ұсыну бойынша қызмет көрсетулер</t>
  </si>
  <si>
    <t>Услуги по предоставлению лицензий на право использования юридической справочно-информационной системой</t>
  </si>
  <si>
    <t>Заңды анықтамалық-ақпараттық жүйені пайдалану құқығына лицензия беру бойынша қызметтер</t>
  </si>
  <si>
    <t>Услуги по предоставлению лицензий на право использования к юридической справочно-информационной системой</t>
  </si>
  <si>
    <t>АЖ "Заңгер" параграфы</t>
  </si>
  <si>
    <t>ИС Параграф "Юрист"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</si>
  <si>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</si>
  <si>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</si>
  <si>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</si>
  <si>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</si>
  <si>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1С Мекеме бағдарламасын сүйемелдеу бойынша қызметтер</t>
  </si>
  <si>
    <t>Услуги по сопровождению программы 1С Мекеме</t>
  </si>
  <si>
    <t>Бағдарламалық қамтамасыз етуді сүйемелдеу жөніндегі қызметтер 1С бухгалтерия</t>
  </si>
  <si>
    <t>Услуги по сопровождению программного обеспечения 1С бухгалтерия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</si>
  <si>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</si>
  <si>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</si>
  <si>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</si>
  <si>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</si>
  <si>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</si>
  <si>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Веб-техникалық қолдау қызметтері.сайттар</t>
  </si>
  <si>
    <t>Услуги по технической поддержке веб.сайтов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</si>
  <si>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</si>
  <si>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</si>
  <si>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</si>
  <si>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</si>
  <si>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Антивирустық жүйеге қызмет көрсету</t>
  </si>
  <si>
    <t>Обслуживание антивирусной системы</t>
  </si>
  <si>
    <t>620112.000.000002</t>
  </si>
  <si>
    <t>Жергілікті есесептік желілерге қызмет көрсету бойынша қызметтер</t>
  </si>
  <si>
    <t>Услуги по обслуживанию локальных вычислительных сетей</t>
  </si>
  <si>
    <t>Барлық дәрежедегі жергілікті есептеуіш желілері (ЛВС) бойынша қызмет көрсету шараларының жиынтығы</t>
  </si>
  <si>
    <t>Комплекс мер по обслуживанию локально вычислительных сетей (ЛВС) всех категорий</t>
  </si>
  <si>
    <t>IP мекенжайларын орнату, драйверлерді орнату, жергілікті желіні орнату</t>
  </si>
  <si>
    <t>Настройка IP адресов, установка драйферов, настройка локальной сети</t>
  </si>
  <si>
    <t>Принтерлерді диагностикалау, тазалау және жөндеу</t>
  </si>
  <si>
    <t>Диагностика, чистка и ремонт принтеров</t>
  </si>
  <si>
    <t>Компьютерді,жүйелік блокты жөндеу және қызмет көрсету</t>
  </si>
  <si>
    <t>Ремонт и обслуживание компьютера, системного блока</t>
  </si>
  <si>
    <t>139616.900.000040</t>
  </si>
  <si>
    <t>Жіп</t>
  </si>
  <si>
    <t>Нить</t>
  </si>
  <si>
    <t>құжаттарды түптеуге арналған, синтетикалық</t>
  </si>
  <si>
    <t>для переплета документов, синтетическая</t>
  </si>
  <si>
    <t>Электронный магазин</t>
  </si>
  <si>
    <t>Штука</t>
  </si>
  <si>
    <t>Октябрь</t>
  </si>
  <si>
    <t>329959.900.000067</t>
  </si>
  <si>
    <t>Штрих-корректор</t>
  </si>
  <si>
    <t>кеңселік</t>
  </si>
  <si>
    <t>канцелярский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</si>
  <si>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</si>
  <si>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</si>
  <si>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</si>
  <si>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</si>
  <si>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</si>
  <si>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</si>
  <si>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</si>
  <si>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</si>
  <si>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</si>
  <si>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</si>
  <si>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Упаковка</t>
  </si>
  <si>
    <t>259923.300.000000</t>
  </si>
  <si>
    <t>Қысқыш</t>
  </si>
  <si>
    <t>Зажим</t>
  </si>
  <si>
    <t>кішкентай</t>
  </si>
  <si>
    <t>маленький</t>
  </si>
  <si>
    <t>Набор</t>
  </si>
  <si>
    <t>орташа</t>
  </si>
  <si>
    <t>средний</t>
  </si>
  <si>
    <t>үлкен</t>
  </si>
  <si>
    <t>большой</t>
  </si>
  <si>
    <t>329914.550.000003</t>
  </si>
  <si>
    <t>Ұштағыш</t>
  </si>
  <si>
    <t>Точилка</t>
  </si>
  <si>
    <t>грифель қарындашын ұштау үшін</t>
  </si>
  <si>
    <t>для подтачивания грифельного карандаша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</si>
  <si>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</si>
  <si>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</si>
  <si>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</si>
  <si>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</si>
  <si>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</si>
  <si>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222925.900.000017</t>
  </si>
  <si>
    <t>Стикер</t>
  </si>
  <si>
    <t>пластиковый, для заметок</t>
  </si>
  <si>
    <t>329959.900.000081</t>
  </si>
  <si>
    <t>Скотч</t>
  </si>
  <si>
    <t>полиэтиленді</t>
  </si>
  <si>
    <t>полиэтиленовый</t>
  </si>
  <si>
    <t>205210.900.000025</t>
  </si>
  <si>
    <t>Желім</t>
  </si>
  <si>
    <t>Клей</t>
  </si>
  <si>
    <t>151212.900.000060</t>
  </si>
  <si>
    <t>Папка</t>
  </si>
  <si>
    <t>конференц, теріден</t>
  </si>
  <si>
    <t>конференц, из кожи</t>
  </si>
  <si>
    <t>қол қоюға</t>
  </si>
  <si>
    <t>на подпись</t>
  </si>
  <si>
    <t>222925.500.000012</t>
  </si>
  <si>
    <t>Маркер</t>
  </si>
  <si>
    <t>пластикалы, жуылмайтын</t>
  </si>
  <si>
    <t>пластиковый, нестираемый</t>
  </si>
  <si>
    <t>маркер выделитель текста</t>
  </si>
  <si>
    <t>329915.100.000000</t>
  </si>
  <si>
    <t>Қарындаш</t>
  </si>
  <si>
    <t>Карандаш</t>
  </si>
  <si>
    <t>қарапайым</t>
  </si>
  <si>
    <t>простой</t>
  </si>
  <si>
    <t>329912.130.000000</t>
  </si>
  <si>
    <t>Кеңсе қаламы</t>
  </si>
  <si>
    <t>Ручка канцелярская</t>
  </si>
  <si>
    <t>шарикті</t>
  </si>
  <si>
    <t>шариковая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</si>
  <si>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</si>
  <si>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</si>
  <si>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</si>
  <si>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</si>
  <si>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</si>
  <si>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222925.700.000027</t>
  </si>
  <si>
    <t>пластик, формат А4</t>
  </si>
  <si>
    <t>пластиковая, формат А4</t>
  </si>
  <si>
    <t>папка с файлами</t>
  </si>
  <si>
    <t>172313.500.000001</t>
  </si>
  <si>
    <t>Тезтікпе</t>
  </si>
  <si>
    <t>Скоросшиватель</t>
  </si>
  <si>
    <t>172312.700.000000</t>
  </si>
  <si>
    <t>Қағаз</t>
  </si>
  <si>
    <t>Бумага</t>
  </si>
  <si>
    <t>белгілерге арналған</t>
  </si>
  <si>
    <t>для заметок</t>
  </si>
  <si>
    <t>для заметок для записей</t>
  </si>
  <si>
    <t>для заметок с клейким краем</t>
  </si>
  <si>
    <t>172312.700.000016</t>
  </si>
  <si>
    <t>Күнделік</t>
  </si>
  <si>
    <t>Ежедневник</t>
  </si>
  <si>
    <t>пішімі А5</t>
  </si>
  <si>
    <t>формат А5</t>
  </si>
  <si>
    <t>172313.300.000001</t>
  </si>
  <si>
    <t>Дәптер</t>
  </si>
  <si>
    <t>Тетрадь</t>
  </si>
  <si>
    <t>жалпы</t>
  </si>
  <si>
    <t>общая</t>
  </si>
  <si>
    <t>144 Приобретение топлива, горюче-смазочных материалов</t>
  </si>
  <si>
    <t>192021.550.000000</t>
  </si>
  <si>
    <t>Ұшқынды тұтатқышты қозғалтқыштарға арналған бензин</t>
  </si>
  <si>
    <t>Бензин для двигателей с искровым зажиганием</t>
  </si>
  <si>
    <t>маркасы АИ-95</t>
  </si>
  <si>
    <t>марка АИ-95</t>
  </si>
  <si>
    <t>Литр (куб. дм.)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</si>
  <si>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</si>
  <si>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</si>
  <si>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</si>
  <si>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</si>
  <si>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</si>
  <si>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Август</t>
  </si>
  <si>
    <t>Жетісу облысы, Талдықорған қ. Абай 241;</t>
  </si>
  <si>
    <t>Закупки в счет условной экономии</t>
  </si>
  <si>
    <t>611030.900.000000</t>
  </si>
  <si>
    <t>Деректерді беру бойынша қызметтер</t>
  </si>
  <si>
    <t>Услуги по передаче данных</t>
  </si>
  <si>
    <t>Сымды телекоммуникациялар жүйесі бойынша мәліметтерді тарату бойынша қызметтер.</t>
  </si>
  <si>
    <t>Услуги по передаче данных по сетям телекоммуникационным проводным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</si>
  <si>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</si>
  <si>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</si>
  <si>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</si>
  <si>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</si>
  <si>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</si>
  <si>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370011.100.000002</t>
  </si>
  <si>
    <t>Кәріз және ұқсас жүйелер мен жабдықтауды техникалық қамтамасыз ету бойынша қызмет көрсетулер</t>
  </si>
  <si>
    <t>Услуги по техническому обслуживанию канализационных и аналогичных систем и оборудования</t>
  </si>
  <si>
    <t>Кәріздендіру және ұқсас жүйелер мен жабдықтарға техникалық қызмет көрсету бойынша қызметтер</t>
  </si>
  <si>
    <t>.1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</si>
  <si>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</si>
  <si>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</si>
  <si>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</si>
  <si>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Мүгедектігі бар адамдарға арналған автокөлік құралдарынан басқа, автокөлікке/арнайы техникаға техникалық қызмет көрсету жөніндегі қызметтер</t>
  </si>
  <si>
    <t>Услуги по техническому обслуживанию автотранспорта/специальной техники, кроме автотранспортных средств для лиц с инвалидностью</t>
  </si>
  <si>
    <t>Қызметтік автомашинаға техникалық қызмет көрсету (Hyundai Santa Fe)</t>
  </si>
  <si>
    <t>Техническое обслуживание служебной автомашины (Hyundai Santa Fe)</t>
  </si>
  <si>
    <t>Қызметтік автомашинаға техникалық қызмет көрсету (Chevrolet Malibu)</t>
  </si>
  <si>
    <t>Техническое обслуживание служебной автомашины (Chevrolet Malibu)</t>
  </si>
  <si>
    <t>841211.000.000020</t>
  </si>
  <si>
    <t>Услуги по обеспечению мероприятий по реализации международных программ подготовки, переподготовки и повышения квалификации кадров за рубежом</t>
  </si>
  <si>
    <t>Шет елдерде алыс шет елдерде біліктілікті арттыру жөніндегі қызметтер</t>
  </si>
  <si>
    <t>Повышение квалификации за рубежом в странах дальнего зарубежья</t>
  </si>
  <si>
    <t>пп. 13) п.3 ст. 16 Закона приобретения услуг по подготовке, переподготовке и повышению квалификации работников за рубежом</t>
  </si>
  <si>
    <t>Март</t>
  </si>
  <si>
    <t>691014.000.000002</t>
  </si>
  <si>
    <t>Заңгерлік кеңес беру қызмет көрсетулері</t>
  </si>
  <si>
    <t>Услуги юридические консультационные</t>
  </si>
  <si>
    <t>Аудитке байланысты құқықтық консультациялық қызметтер</t>
  </si>
  <si>
    <t>Услуги юридические консультационные, связанные с аудиторской деятельностью</t>
  </si>
  <si>
    <t>Аудиторлық іс-шаралар кезіндегі сарапшылық қызметтер</t>
  </si>
  <si>
    <t>Услуги экспертов при проведении аудиторских мероприятий</t>
  </si>
  <si>
    <t>Май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</si>
  <si>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</si>
  <si>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</si>
  <si>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</si>
  <si>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</si>
  <si>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</si>
  <si>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Мемлекеттік қызметшілердің біліктілігін арттыру</t>
  </si>
  <si>
    <t>Повышение квалификации государственных служащих</t>
  </si>
  <si>
    <t>Ноябрь</t>
  </si>
  <si>
    <t>262040.000.000280</t>
  </si>
  <si>
    <t>Картридж</t>
  </si>
  <si>
    <t>бүріккіш, қара</t>
  </si>
  <si>
    <t>струйный, черный</t>
  </si>
  <si>
    <t>Canon</t>
  </si>
  <si>
    <t>для Canon</t>
  </si>
  <si>
    <t>xerox</t>
  </si>
  <si>
    <t>для xerox</t>
  </si>
  <si>
    <t>hp laserjet</t>
  </si>
  <si>
    <t>для hp laserjet</t>
  </si>
  <si>
    <t>Закупка не состоялась</t>
  </si>
  <si>
    <t>Повышение квалификации и переподготовка за рубежом (Корея)</t>
  </si>
  <si>
    <t>Июль</t>
  </si>
  <si>
    <t>Повышение квалификации и переподготовка за рубежом (ЕС)</t>
  </si>
  <si>
    <t>Повышение квалификации и переподготовка за рубежом Бельгия</t>
  </si>
  <si>
    <t>Переподготовка на квалификацию государственного аудитора</t>
  </si>
  <si>
    <t>Обучение смета АВС</t>
  </si>
  <si>
    <t>159 Оплата работ  и услуг в сфере информатизации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</si>
  <si>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</si>
  <si>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</si>
  <si>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</si>
  <si>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</si>
  <si>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</si>
  <si>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003</t>
  </si>
  <si>
    <t>414 Приобретение машин, оборудования, инструментов, производственного и хозяйственного инвентаря</t>
  </si>
  <si>
    <t>310011.500.000003</t>
  </si>
  <si>
    <t>Кресло</t>
  </si>
  <si>
    <t>кеңселік, металл қаңқа, матадан қаптама, реттелетін</t>
  </si>
  <si>
    <t>офисное, каркас металлический, обивка из ткани, регулируемое</t>
  </si>
  <si>
    <t>289911.500.000011</t>
  </si>
  <si>
    <t>Құжаттарды тігу үшін құрылғы</t>
  </si>
  <si>
    <t>Устройство для прошивки документов</t>
  </si>
  <si>
    <t>500 парақтан астам</t>
  </si>
  <si>
    <t>свыше 500 листов</t>
  </si>
  <si>
    <t>Сентябрь</t>
  </si>
  <si>
    <t>Фирмалық бланкілер (қаулы)</t>
  </si>
  <si>
    <t>Фирменные бланки (постановление)</t>
  </si>
  <si>
    <t>услуга</t>
  </si>
  <si>
    <t>июль</t>
  </si>
  <si>
    <t>Обучение и сертификация работников ответственных за ведение бух учета и фин отчетности</t>
  </si>
  <si>
    <t>Жесткий диск Твердотельный накопитель SSD PatriotBurst Elite 480 GB PBE480GS25SS DR SATA 6Gb/s</t>
  </si>
  <si>
    <t>товар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</si>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</sst>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3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</font>
    <font>
      <b/>
      <sz val="11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sz val="11"/>
      <name val="Calibri"/>
      <family val="2"/>
    </font>
    <font>
      <sz val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82">
    <xf numFmtId="0" fontId="0" fillId="0" borderId="0" xfId="0"/>
    <xf numFmtId="0" fontId="0" fillId="0" borderId="0" xfId="0" applyFill="1"/>
    <xf numFmtId="0" fontId="22" fillId="0" borderId="0" xfId="0" applyFont="1" applyFill="1"/>
    <xf numFmtId="1" fontId="0" fillId="0" borderId="0" xfId="0" applyNumberFormat="1" applyFill="1"/>
    <xf numFmtId="0" fontId="20" fillId="0" borderId="0" xfId="42" applyFont="1" applyFill="1" applyAlignment="1">
      <alignment horizontal="center"/>
    </xf>
    <xf numFmtId="0" fontId="19" fillId="0" borderId="10" xfId="42" applyFont="1" applyFill="1" applyBorder="1" applyAlignment="1">
      <alignment horizontal="center" vertical="top" wrapText="1"/>
    </xf>
    <xf numFmtId="0" fontId="19" fillId="0" borderId="11" xfId="42" applyFont="1" applyFill="1" applyBorder="1" applyAlignment="1">
      <alignment horizontal="center" vertical="top" wrapText="1"/>
    </xf>
    <xf numFmtId="0" fontId="19" fillId="0" borderId="12" xfId="42" applyFont="1" applyFill="1" applyBorder="1" applyAlignment="1">
      <alignment horizontal="center" vertical="top" wrapText="1"/>
    </xf>
    <xf numFmtId="0" fontId="24" fillId="0" borderId="0" xfId="0" applyFont="1" applyFill="1"/>
    <xf numFmtId="0" fontId="21" fillId="0" borderId="10" xfId="42" applyFont="1" applyFill="1" applyBorder="1" applyAlignment="1">
      <alignment horizontal="center" vertical="top" wrapText="1"/>
    </xf>
    <xf numFmtId="0" fontId="19" fillId="0" borderId="13" xfId="42" applyFont="1" applyFill="1" applyBorder="1" applyAlignment="1">
      <alignment horizontal="center" vertical="top" wrapText="1"/>
    </xf>
    <xf numFmtId="0" fontId="19" fillId="0" borderId="14" xfId="42" applyFont="1" applyFill="1" applyBorder="1" applyAlignment="1">
      <alignment horizontal="center" vertical="top" wrapText="1"/>
    </xf>
    <xf numFmtId="0" fontId="19" fillId="0" borderId="16" xfId="42" applyFont="1" applyFill="1" applyBorder="1" applyAlignment="1">
      <alignment horizontal="center" vertical="top" wrapText="1"/>
    </xf>
    <xf numFmtId="0" fontId="19" fillId="0" borderId="17" xfId="42" applyFont="1" applyFill="1" applyBorder="1" applyAlignment="1">
      <alignment horizontal="center" vertical="top" wrapText="1"/>
    </xf>
    <xf numFmtId="0" fontId="19" fillId="0" borderId="18" xfId="42" applyFont="1" applyFill="1" applyBorder="1" applyAlignment="1">
      <alignment horizontal="center" vertical="top" wrapText="1"/>
    </xf>
    <xf numFmtId="0" fontId="19" fillId="0" borderId="19" xfId="42" applyFont="1" applyFill="1" applyBorder="1" applyAlignment="1">
      <alignment horizontal="center" vertical="top" wrapText="1"/>
    </xf>
    <xf numFmtId="0" fontId="19" fillId="0" borderId="20" xfId="42" applyFont="1" applyFill="1" applyBorder="1" applyAlignment="1">
      <alignment horizontal="center" vertical="top" wrapText="1"/>
    </xf>
    <xf numFmtId="0" fontId="19" fillId="0" borderId="21" xfId="42" applyFont="1" applyFill="1" applyBorder="1" applyAlignment="1">
      <alignment horizontal="center" vertical="top" wrapText="1"/>
    </xf>
    <xf numFmtId="0" fontId="19" fillId="0" borderId="22" xfId="42" applyFont="1" applyFill="1" applyBorder="1" applyAlignment="1">
      <alignment horizontal="center" vertical="top" wrapText="1"/>
    </xf>
    <xf numFmtId="0" fontId="25" fillId="0" borderId="17" xfId="42" applyFont="1" applyFill="1" applyBorder="1" applyAlignment="1">
      <alignment horizontal="center" vertical="top" wrapText="1"/>
    </xf>
    <xf numFmtId="0" fontId="25" fillId="0" borderId="18" xfId="42" applyFont="1" applyFill="1" applyBorder="1" applyAlignment="1">
      <alignment horizontal="center" vertical="top" wrapText="1"/>
    </xf>
    <xf numFmtId="1" fontId="19" fillId="0" borderId="17" xfId="42" applyNumberFormat="1" applyFont="1" applyFill="1" applyBorder="1" applyAlignment="1">
      <alignment horizontal="center" vertical="top" wrapText="1"/>
    </xf>
    <xf numFmtId="1" fontId="19" fillId="0" borderId="18" xfId="42" applyNumberFormat="1" applyFont="1" applyFill="1" applyBorder="1" applyAlignment="1">
      <alignment horizontal="center" vertical="top" wrapText="1"/>
    </xf>
    <xf numFmtId="0" fontId="0" fillId="0" borderId="15" xfId="0" applyFill="1" applyBorder="1"/>
    <xf numFmtId="0" fontId="19" fillId="0" borderId="23" xfId="42" applyFont="1" applyFill="1" applyBorder="1" applyAlignment="1">
      <alignment horizontal="center" vertical="top" wrapText="1"/>
    </xf>
    <xf numFmtId="0" fontId="19" fillId="0" borderId="24" xfId="42" applyFont="1" applyFill="1" applyBorder="1" applyAlignment="1">
      <alignment horizontal="center" vertical="top" wrapText="1"/>
    </xf>
    <xf numFmtId="0" fontId="19" fillId="0" borderId="25" xfId="42" applyFont="1" applyFill="1" applyBorder="1" applyAlignment="1">
      <alignment horizontal="center" vertical="top" wrapText="1"/>
    </xf>
    <xf numFmtId="0" fontId="19" fillId="0" borderId="26" xfId="42" applyFont="1" applyFill="1" applyBorder="1" applyAlignment="1">
      <alignment horizontal="center" vertical="top" wrapText="1"/>
    </xf>
    <xf numFmtId="0" fontId="25" fillId="0" borderId="26" xfId="42" applyFont="1" applyFill="1" applyBorder="1" applyAlignment="1">
      <alignment horizontal="center" vertical="top" wrapText="1"/>
    </xf>
    <xf numFmtId="0" fontId="0" fillId="0" borderId="26" xfId="0" applyFill="1" applyBorder="1"/>
    <xf numFmtId="0" fontId="19" fillId="0" borderId="27" xfId="42" applyFont="1" applyFill="1" applyBorder="1" applyAlignment="1">
      <alignment horizontal="center" vertical="top" wrapText="1"/>
    </xf>
    <xf numFmtId="1" fontId="19" fillId="0" borderId="26" xfId="42" applyNumberFormat="1" applyFont="1" applyFill="1" applyBorder="1" applyAlignment="1">
      <alignment horizontal="center" vertical="top" wrapText="1"/>
    </xf>
    <xf numFmtId="0" fontId="19" fillId="0" borderId="28" xfId="42" applyFont="1" applyFill="1" applyBorder="1" applyAlignment="1">
      <alignment horizontal="center" vertical="top" wrapText="1"/>
    </xf>
    <xf numFmtId="0" fontId="0" fillId="0" borderId="25" xfId="0" applyFill="1" applyBorder="1" applyAlignment="1">
      <alignment wrapText="1"/>
    </xf>
    <xf numFmtId="0" fontId="0" fillId="0" borderId="26" xfId="0" applyFill="1" applyBorder="1" applyAlignment="1">
      <alignment wrapText="1"/>
    </xf>
    <xf numFmtId="0" fontId="0" fillId="0" borderId="27" xfId="0" applyFill="1" applyBorder="1" applyAlignment="1">
      <alignment wrapText="1"/>
    </xf>
    <xf numFmtId="49" fontId="0" fillId="0" borderId="26" xfId="0" applyNumberFormat="1" applyFill="1" applyBorder="1" applyAlignment="1">
      <alignment wrapText="1"/>
    </xf>
    <xf numFmtId="0" fontId="22" fillId="0" borderId="26" xfId="0" applyFont="1" applyFill="1" applyBorder="1" applyAlignment="1">
      <alignment wrapText="1"/>
    </xf>
    <xf numFmtId="1" fontId="0" fillId="0" borderId="26" xfId="0" applyNumberFormat="1" applyFill="1" applyBorder="1" applyAlignment="1">
      <alignment wrapText="1"/>
    </xf>
    <xf numFmtId="0" fontId="0" fillId="0" borderId="28" xfId="0" applyFill="1" applyBorder="1" applyAlignment="1">
      <alignment wrapText="1"/>
    </xf>
    <xf numFmtId="1" fontId="0" fillId="0" borderId="26" xfId="0" applyNumberFormat="1" applyFill="1" applyBorder="1"/>
    <xf numFmtId="0" fontId="0" fillId="0" borderId="28" xfId="0" applyFill="1" applyBorder="1"/>
    <xf numFmtId="0" fontId="26" fillId="0" borderId="0" xfId="0" applyFont="1" applyFill="1"/>
    <xf numFmtId="0" fontId="26" fillId="0" borderId="25" xfId="0" applyFont="1" applyFill="1" applyBorder="1" applyAlignment="1">
      <alignment wrapText="1"/>
    </xf>
    <xf numFmtId="0" fontId="26" fillId="0" borderId="26" xfId="0" applyFont="1" applyFill="1" applyBorder="1" applyAlignment="1">
      <alignment wrapText="1"/>
    </xf>
    <xf numFmtId="0" fontId="26" fillId="0" borderId="27" xfId="0" applyFont="1" applyFill="1" applyBorder="1" applyAlignment="1">
      <alignment wrapText="1"/>
    </xf>
    <xf numFmtId="49" fontId="26" fillId="0" borderId="26" xfId="0" applyNumberFormat="1" applyFont="1" applyFill="1" applyBorder="1" applyAlignment="1">
      <alignment wrapText="1"/>
    </xf>
    <xf numFmtId="0" fontId="27" fillId="0" borderId="26" xfId="0" applyFont="1" applyFill="1" applyBorder="1" applyAlignment="1">
      <alignment wrapText="1"/>
    </xf>
    <xf numFmtId="1" fontId="26" fillId="0" borderId="26" xfId="0" applyNumberFormat="1" applyFont="1" applyFill="1" applyBorder="1" applyAlignment="1">
      <alignment wrapText="1"/>
    </xf>
    <xf numFmtId="1" fontId="26" fillId="0" borderId="26" xfId="0" applyNumberFormat="1" applyFont="1" applyFill="1" applyBorder="1"/>
    <xf numFmtId="0" fontId="26" fillId="0" borderId="26" xfId="0" applyFont="1" applyFill="1" applyBorder="1"/>
    <xf numFmtId="0" fontId="26" fillId="0" borderId="28" xfId="0" applyFont="1" applyFill="1" applyBorder="1"/>
    <xf numFmtId="168" fontId="0" fillId="0" borderId="26" xfId="0" applyNumberFormat="1" applyFill="1" applyBorder="1" applyAlignment="1">
      <alignment wrapText="1"/>
    </xf>
    <xf numFmtId="1" fontId="0" fillId="0" borderId="28" xfId="0" applyNumberFormat="1" applyFill="1" applyBorder="1" applyAlignment="1">
      <alignment wrapText="1"/>
    </xf>
    <xf numFmtId="2" fontId="0" fillId="0" borderId="26" xfId="0" applyNumberFormat="1" applyFill="1" applyBorder="1" applyAlignment="1">
      <alignment wrapText="1"/>
    </xf>
    <xf numFmtId="168" fontId="26" fillId="0" borderId="26" xfId="0" applyNumberFormat="1" applyFont="1" applyFill="1" applyBorder="1" applyAlignment="1">
      <alignment wrapText="1"/>
    </xf>
    <xf numFmtId="1" fontId="0" fillId="0" borderId="28" xfId="0" applyNumberFormat="1" applyFill="1" applyBorder="1"/>
    <xf numFmtId="0" fontId="28" fillId="0" borderId="0" xfId="0" applyFont="1" applyFill="1"/>
    <xf numFmtId="0" fontId="28" fillId="0" borderId="25" xfId="0" applyFont="1" applyFill="1" applyBorder="1" applyAlignment="1">
      <alignment wrapText="1"/>
    </xf>
    <xf numFmtId="0" fontId="28" fillId="0" borderId="26" xfId="0" applyFont="1" applyFill="1" applyBorder="1" applyAlignment="1">
      <alignment wrapText="1"/>
    </xf>
    <xf numFmtId="0" fontId="28" fillId="0" borderId="27" xfId="0" applyFont="1" applyFill="1" applyBorder="1" applyAlignment="1">
      <alignment wrapText="1"/>
    </xf>
    <xf numFmtId="49" fontId="28" fillId="0" borderId="26" xfId="0" applyNumberFormat="1" applyFont="1" applyFill="1" applyBorder="1" applyAlignment="1">
      <alignment wrapText="1"/>
    </xf>
    <xf numFmtId="0" fontId="29" fillId="0" borderId="26" xfId="0" applyFont="1" applyFill="1" applyBorder="1" applyAlignment="1">
      <alignment wrapText="1"/>
    </xf>
    <xf numFmtId="1" fontId="28" fillId="0" borderId="26" xfId="0" applyNumberFormat="1" applyFont="1" applyFill="1" applyBorder="1" applyAlignment="1">
      <alignment wrapText="1"/>
    </xf>
    <xf numFmtId="1" fontId="28" fillId="0" borderId="26" xfId="0" applyNumberFormat="1" applyFont="1" applyFill="1" applyBorder="1"/>
    <xf numFmtId="0" fontId="28" fillId="0" borderId="26" xfId="0" applyFont="1" applyFill="1" applyBorder="1"/>
    <xf numFmtId="0" fontId="28" fillId="0" borderId="28" xfId="0" applyFont="1" applyFill="1" applyBorder="1"/>
    <xf numFmtId="0" fontId="0" fillId="0" borderId="29" xfId="0" applyFill="1" applyBorder="1" applyAlignment="1">
      <alignment wrapText="1"/>
    </xf>
    <xf numFmtId="0" fontId="0" fillId="0" borderId="30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23" fillId="0" borderId="0" xfId="0" applyFont="1" applyFill="1"/>
    <xf numFmtId="0" fontId="23" fillId="0" borderId="32" xfId="0" applyFont="1" applyFill="1" applyBorder="1" applyAlignment="1">
      <alignment wrapText="1"/>
    </xf>
    <xf numFmtId="0" fontId="23" fillId="0" borderId="33" xfId="0" applyFont="1" applyFill="1" applyBorder="1" applyAlignment="1">
      <alignment wrapText="1"/>
    </xf>
    <xf numFmtId="0" fontId="23" fillId="0" borderId="34" xfId="0" applyFont="1" applyFill="1" applyBorder="1" applyAlignment="1">
      <alignment wrapText="1"/>
    </xf>
    <xf numFmtId="49" fontId="23" fillId="0" borderId="33" xfId="0" applyNumberFormat="1" applyFont="1" applyFill="1" applyBorder="1" applyAlignment="1">
      <alignment wrapText="1"/>
    </xf>
    <xf numFmtId="0" fontId="25" fillId="0" borderId="33" xfId="0" applyFont="1" applyFill="1" applyBorder="1" applyAlignment="1">
      <alignment wrapText="1"/>
    </xf>
    <xf numFmtId="1" fontId="23" fillId="0" borderId="33" xfId="0" applyNumberFormat="1" applyFont="1" applyFill="1" applyBorder="1" applyAlignment="1">
      <alignment wrapText="1"/>
    </xf>
    <xf numFmtId="1" fontId="23" fillId="0" borderId="35" xfId="0" applyNumberFormat="1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1" fontId="0" fillId="0" borderId="0" xfId="0" applyNumberFormat="1" applyFill="1" applyBorder="1" applyAlignment="1">
      <alignment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7"/>
  <sheetViews>
    <sheetView tabSelected="1" topLeftCell="D1" workbookViewId="0">
      <selection activeCell="AQ12" sqref="AQ12"/>
    </sheetView>
  </sheetViews>
  <sheetFormatPr defaultColWidth="9.7109375" defaultRowHeight="15" customHeight="1" x14ac:dyDescent="0.25"/>
  <cols>
    <col min="1" max="1" width="9" style="1" hidden="1" customWidth="1"/>
    <col min="2" max="2" width="8.85546875" style="1" hidden="1" customWidth="1"/>
    <col min="3" max="3" width="42.140625" style="1" hidden="1" customWidth="1"/>
    <col min="4" max="4" width="5.42578125" style="1" customWidth="1"/>
    <col min="5" max="5" width="4.42578125" style="1" customWidth="1"/>
    <col min="6" max="6" width="4.5703125" style="1" customWidth="1"/>
    <col min="7" max="7" width="15.42578125" style="2" customWidth="1"/>
    <col min="8" max="8" width="131.140625" style="1" hidden="1" customWidth="1"/>
    <col min="9" max="9" width="7.5703125" style="1" customWidth="1"/>
    <col min="10" max="10" width="42.28515625" style="1" hidden="1" customWidth="1"/>
    <col min="11" max="11" width="0.28515625" style="1" customWidth="1"/>
    <col min="12" max="12" width="21.85546875" style="1" hidden="1" customWidth="1"/>
    <col min="13" max="13" width="150.85546875" style="1" hidden="1" customWidth="1"/>
    <col min="14" max="14" width="21.140625" style="2" hidden="1" customWidth="1"/>
    <col min="15" max="15" width="129.42578125" style="1" hidden="1" customWidth="1"/>
    <col min="16" max="16" width="11.7109375" style="2" customWidth="1"/>
    <col min="17" max="17" width="10.85546875" style="2" customWidth="1"/>
    <col min="18" max="18" width="30.7109375" style="1" hidden="1" customWidth="1"/>
    <col min="19" max="19" width="15.28515625" style="2" hidden="1" customWidth="1"/>
    <col min="20" max="20" width="8.85546875" style="2" customWidth="1"/>
    <col min="21" max="21" width="6.7109375" style="1" customWidth="1"/>
    <col min="22" max="22" width="12.42578125" style="1" customWidth="1"/>
    <col min="23" max="23" width="14" style="3" customWidth="1"/>
    <col min="24" max="24" width="9.85546875" style="1" customWidth="1"/>
    <col min="25" max="25" width="52" style="1" hidden="1" customWidth="1"/>
    <col min="26" max="26" width="51.85546875" style="1" hidden="1" customWidth="1"/>
    <col min="27" max="27" width="6" style="1" customWidth="1"/>
    <col min="28" max="28" width="77.5703125" style="1" hidden="1" customWidth="1"/>
    <col min="29" max="29" width="11" style="1" customWidth="1"/>
    <col min="30" max="30" width="89.28515625" style="1" hidden="1" customWidth="1"/>
    <col min="31" max="31" width="89.5703125" style="1" hidden="1" customWidth="1"/>
    <col min="32" max="32" width="87.85546875" style="1" hidden="1" customWidth="1"/>
    <col min="33" max="33" width="9.28515625" style="1" hidden="1" customWidth="1"/>
    <col min="34" max="34" width="0.140625" style="1" hidden="1" customWidth="1"/>
    <col min="35" max="35" width="12.140625" style="1" customWidth="1"/>
    <col min="36" max="36" width="10.85546875" style="1" customWidth="1"/>
    <col min="37" max="39" width="9.7109375" style="1" hidden="1" customWidth="1"/>
    <col min="40" max="40" width="11" style="1" customWidth="1"/>
    <col min="41" max="41" width="10" style="1" bestFit="1" customWidth="1"/>
    <col min="42" max="16384" width="9.7109375" style="1"/>
  </cols>
  <sheetData>
    <row r="1" spans="1:40" ht="15" customHeight="1" x14ac:dyDescent="0.25">
      <c r="A1" s="1" t="s">
        <v>0</v>
      </c>
    </row>
    <row r="2" spans="1:40" ht="15" customHeight="1" x14ac:dyDescent="0.25">
      <c r="A2" s="1" t="s">
        <v>1</v>
      </c>
    </row>
    <row r="4" spans="1:40" ht="15" customHeight="1" x14ac:dyDescent="0.3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40" ht="15" customHeight="1" x14ac:dyDescent="0.25">
      <c r="A5" s="1" t="s">
        <v>3</v>
      </c>
    </row>
    <row r="6" spans="1:40" ht="15" customHeight="1" x14ac:dyDescent="0.25">
      <c r="A6" s="6" t="s">
        <v>4</v>
      </c>
      <c r="B6" s="5" t="s">
        <v>5</v>
      </c>
      <c r="C6" s="6" t="s">
        <v>6</v>
      </c>
      <c r="D6" s="6" t="s">
        <v>7</v>
      </c>
      <c r="E6" s="6" t="s">
        <v>8</v>
      </c>
      <c r="G6" s="8" t="s">
        <v>9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pans="1:40" ht="15" customHeight="1" x14ac:dyDescent="0.25">
      <c r="A7" s="7"/>
      <c r="B7" s="5" t="s">
        <v>10</v>
      </c>
      <c r="C7" s="7"/>
      <c r="D7" s="7"/>
      <c r="E7" s="7"/>
    </row>
    <row r="8" spans="1:40" ht="15" customHeight="1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</row>
    <row r="9" spans="1:40" ht="15" customHeight="1" x14ac:dyDescent="0.25">
      <c r="A9" s="9" t="s">
        <v>11</v>
      </c>
      <c r="B9" s="9" t="s">
        <v>12</v>
      </c>
      <c r="C9" s="9" t="s">
        <v>13</v>
      </c>
      <c r="D9" s="9" t="s">
        <v>14</v>
      </c>
      <c r="E9" s="9" t="s">
        <v>15</v>
      </c>
    </row>
    <row r="10" spans="1:40" ht="15" customHeight="1" x14ac:dyDescent="0.25">
      <c r="B10" s="1" t="s">
        <v>16</v>
      </c>
    </row>
    <row r="11" spans="1:40" ht="15" customHeight="1" x14ac:dyDescent="0.25">
      <c r="A11" s="10" t="s">
        <v>17</v>
      </c>
      <c r="B11" s="13" t="s">
        <v>18</v>
      </c>
      <c r="C11" s="12" t="s">
        <v>19</v>
      </c>
      <c r="D11" s="16" t="s">
        <v>5</v>
      </c>
      <c r="E11" s="18"/>
      <c r="F11" s="18"/>
      <c r="G11" s="18"/>
      <c r="H11" s="17"/>
      <c r="I11" s="13" t="s">
        <v>20</v>
      </c>
      <c r="J11" s="13" t="s">
        <v>21</v>
      </c>
      <c r="K11" s="13" t="s">
        <v>22</v>
      </c>
      <c r="L11" s="13" t="s">
        <v>23</v>
      </c>
      <c r="M11" s="13" t="s">
        <v>24</v>
      </c>
      <c r="N11" s="19" t="s">
        <v>25</v>
      </c>
      <c r="O11" s="13" t="s">
        <v>26</v>
      </c>
      <c r="P11" s="19" t="s">
        <v>27</v>
      </c>
      <c r="Q11" s="19" t="s">
        <v>28</v>
      </c>
      <c r="R11" s="13" t="s">
        <v>29</v>
      </c>
      <c r="S11" s="19" t="s">
        <v>30</v>
      </c>
      <c r="T11" s="19" t="s">
        <v>31</v>
      </c>
      <c r="U11" s="13" t="s">
        <v>32</v>
      </c>
      <c r="V11" s="13" t="s">
        <v>33</v>
      </c>
      <c r="W11" s="21" t="s">
        <v>34</v>
      </c>
      <c r="X11" s="13" t="s">
        <v>35</v>
      </c>
      <c r="Y11" s="13" t="s">
        <v>36</v>
      </c>
      <c r="Z11" s="13" t="s">
        <v>37</v>
      </c>
      <c r="AA11" s="13" t="s">
        <v>38</v>
      </c>
      <c r="AB11" s="13" t="s">
        <v>39</v>
      </c>
      <c r="AC11" s="13" t="s">
        <v>40</v>
      </c>
      <c r="AD11" s="13" t="s">
        <v>41</v>
      </c>
      <c r="AE11" s="13" t="s">
        <v>42</v>
      </c>
      <c r="AF11" s="13" t="s">
        <v>43</v>
      </c>
      <c r="AG11" s="13" t="s">
        <v>44</v>
      </c>
      <c r="AH11" s="13" t="s">
        <v>45</v>
      </c>
      <c r="AI11" s="13" t="s">
        <v>46</v>
      </c>
      <c r="AJ11" s="13" t="s">
        <v>47</v>
      </c>
      <c r="AK11" s="23"/>
      <c r="AL11" s="23"/>
      <c r="AM11" s="23"/>
      <c r="AN11" s="24" t="s">
        <v>48</v>
      </c>
    </row>
    <row r="12" spans="1:40" ht="69.75" customHeight="1" x14ac:dyDescent="0.25">
      <c r="A12" s="11"/>
      <c r="B12" s="14"/>
      <c r="C12" s="15"/>
      <c r="D12" s="26" t="s">
        <v>49</v>
      </c>
      <c r="E12" s="27" t="s">
        <v>50</v>
      </c>
      <c r="F12" s="27" t="s">
        <v>51</v>
      </c>
      <c r="G12" s="28" t="s">
        <v>52</v>
      </c>
      <c r="H12" s="27" t="s">
        <v>53</v>
      </c>
      <c r="I12" s="14"/>
      <c r="J12" s="14"/>
      <c r="K12" s="14"/>
      <c r="L12" s="14"/>
      <c r="M12" s="14"/>
      <c r="N12" s="20"/>
      <c r="O12" s="14"/>
      <c r="P12" s="20"/>
      <c r="Q12" s="20"/>
      <c r="R12" s="14"/>
      <c r="S12" s="20"/>
      <c r="T12" s="20"/>
      <c r="U12" s="14"/>
      <c r="V12" s="14"/>
      <c r="W12" s="22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29"/>
      <c r="AL12" s="29"/>
      <c r="AM12" s="29"/>
      <c r="AN12" s="25"/>
    </row>
    <row r="13" spans="1:40" ht="15" customHeight="1" x14ac:dyDescent="0.25">
      <c r="A13" s="26">
        <v>1</v>
      </c>
      <c r="B13" s="27">
        <v>2</v>
      </c>
      <c r="C13" s="30">
        <v>3</v>
      </c>
      <c r="D13" s="26">
        <v>4</v>
      </c>
      <c r="E13" s="27">
        <v>5</v>
      </c>
      <c r="F13" s="27">
        <v>6</v>
      </c>
      <c r="G13" s="28">
        <v>7</v>
      </c>
      <c r="H13" s="27">
        <v>8</v>
      </c>
      <c r="I13" s="27">
        <v>9</v>
      </c>
      <c r="J13" s="27">
        <v>10</v>
      </c>
      <c r="K13" s="27">
        <v>11</v>
      </c>
      <c r="L13" s="27">
        <v>12</v>
      </c>
      <c r="M13" s="27">
        <v>13</v>
      </c>
      <c r="N13" s="28">
        <v>14</v>
      </c>
      <c r="O13" s="27">
        <v>15</v>
      </c>
      <c r="P13" s="28">
        <v>16</v>
      </c>
      <c r="Q13" s="28">
        <v>17</v>
      </c>
      <c r="R13" s="27" t="s">
        <v>54</v>
      </c>
      <c r="S13" s="28">
        <v>18</v>
      </c>
      <c r="T13" s="28">
        <v>19</v>
      </c>
      <c r="U13" s="27">
        <v>20</v>
      </c>
      <c r="V13" s="27">
        <v>21</v>
      </c>
      <c r="W13" s="31">
        <v>22</v>
      </c>
      <c r="X13" s="27">
        <v>23</v>
      </c>
      <c r="Y13" s="27">
        <v>24</v>
      </c>
      <c r="Z13" s="27">
        <v>25</v>
      </c>
      <c r="AA13" s="27">
        <v>26</v>
      </c>
      <c r="AB13" s="27">
        <v>27</v>
      </c>
      <c r="AC13" s="27">
        <v>28</v>
      </c>
      <c r="AD13" s="27">
        <v>29</v>
      </c>
      <c r="AE13" s="27">
        <v>30</v>
      </c>
      <c r="AF13" s="27">
        <v>31</v>
      </c>
      <c r="AG13" s="27">
        <v>32</v>
      </c>
      <c r="AH13" s="27">
        <v>33</v>
      </c>
      <c r="AI13" s="27">
        <v>34</v>
      </c>
      <c r="AJ13" s="27">
        <v>34</v>
      </c>
      <c r="AK13" s="29"/>
      <c r="AL13" s="29"/>
      <c r="AM13" s="29"/>
      <c r="AN13" s="32"/>
    </row>
    <row r="14" spans="1:40" ht="60" customHeight="1" x14ac:dyDescent="0.25">
      <c r="A14" s="33">
        <v>82017570</v>
      </c>
      <c r="B14" s="34">
        <v>82017570</v>
      </c>
      <c r="C14" s="35" t="s">
        <v>55</v>
      </c>
      <c r="D14" s="33">
        <v>282</v>
      </c>
      <c r="E14" s="36" t="s">
        <v>56</v>
      </c>
      <c r="F14" s="36" t="s">
        <v>57</v>
      </c>
      <c r="G14" s="37" t="s">
        <v>58</v>
      </c>
      <c r="H14" s="34" t="s">
        <v>59</v>
      </c>
      <c r="I14" s="34" t="s">
        <v>60</v>
      </c>
      <c r="J14" s="34" t="s">
        <v>61</v>
      </c>
      <c r="K14" s="34" t="s">
        <v>62</v>
      </c>
      <c r="L14" s="34" t="s">
        <v>63</v>
      </c>
      <c r="M14" s="34" t="s">
        <v>64</v>
      </c>
      <c r="N14" s="37" t="s">
        <v>64</v>
      </c>
      <c r="O14" s="34" t="s">
        <v>64</v>
      </c>
      <c r="P14" s="37" t="s">
        <v>64</v>
      </c>
      <c r="Q14" s="37" t="s">
        <v>65</v>
      </c>
      <c r="R14" s="34"/>
      <c r="S14" s="37" t="s">
        <v>66</v>
      </c>
      <c r="T14" s="37" t="s">
        <v>67</v>
      </c>
      <c r="U14" s="34">
        <v>144</v>
      </c>
      <c r="V14" s="38">
        <v>1607.14</v>
      </c>
      <c r="W14" s="38">
        <v>231428.16</v>
      </c>
      <c r="X14" s="38">
        <v>268456.66560000001</v>
      </c>
      <c r="Y14" s="34"/>
      <c r="Z14" s="34"/>
      <c r="AA14" s="34" t="s">
        <v>68</v>
      </c>
      <c r="AB14" s="34" t="s">
        <v>69</v>
      </c>
      <c r="AC14" s="34" t="s">
        <v>70</v>
      </c>
      <c r="AD14" s="34" t="s">
        <v>71</v>
      </c>
      <c r="AE14" s="34" t="s">
        <v>72</v>
      </c>
      <c r="AF14" s="34" t="s">
        <v>73</v>
      </c>
      <c r="AG14" s="34">
        <v>30</v>
      </c>
      <c r="AH14" s="34"/>
      <c r="AI14" s="34" t="s">
        <v>74</v>
      </c>
      <c r="AJ14" s="34">
        <v>268433.28000000003</v>
      </c>
      <c r="AK14" s="34">
        <v>268433.28000000003</v>
      </c>
      <c r="AL14" s="34">
        <v>268433.28000000003</v>
      </c>
      <c r="AM14" s="34">
        <v>268433.28000000003</v>
      </c>
      <c r="AN14" s="39">
        <v>268433.28000000003</v>
      </c>
    </row>
    <row r="15" spans="1:40" ht="49.5" customHeight="1" x14ac:dyDescent="0.25">
      <c r="A15" s="33">
        <v>82282292</v>
      </c>
      <c r="B15" s="34">
        <v>82282292</v>
      </c>
      <c r="C15" s="35" t="s">
        <v>55</v>
      </c>
      <c r="D15" s="33">
        <v>282</v>
      </c>
      <c r="E15" s="36" t="s">
        <v>56</v>
      </c>
      <c r="F15" s="36" t="s">
        <v>57</v>
      </c>
      <c r="G15" s="37" t="s">
        <v>75</v>
      </c>
      <c r="H15" s="34" t="s">
        <v>59</v>
      </c>
      <c r="I15" s="34" t="s">
        <v>76</v>
      </c>
      <c r="J15" s="34" t="s">
        <v>77</v>
      </c>
      <c r="K15" s="34" t="s">
        <v>78</v>
      </c>
      <c r="L15" s="34" t="s">
        <v>79</v>
      </c>
      <c r="M15" s="34" t="s">
        <v>80</v>
      </c>
      <c r="N15" s="37" t="s">
        <v>81</v>
      </c>
      <c r="O15" s="34" t="s">
        <v>80</v>
      </c>
      <c r="P15" s="37" t="s">
        <v>82</v>
      </c>
      <c r="Q15" s="37" t="s">
        <v>83</v>
      </c>
      <c r="R15" s="34"/>
      <c r="S15" s="37" t="s">
        <v>83</v>
      </c>
      <c r="T15" s="37" t="s">
        <v>84</v>
      </c>
      <c r="U15" s="34">
        <v>1</v>
      </c>
      <c r="V15" s="38">
        <v>829464.29</v>
      </c>
      <c r="W15" s="38">
        <v>829464.29</v>
      </c>
      <c r="X15" s="38">
        <v>962178.57640000002</v>
      </c>
      <c r="Y15" s="34"/>
      <c r="Z15" s="34"/>
      <c r="AA15" s="34" t="s">
        <v>68</v>
      </c>
      <c r="AB15" s="34" t="s">
        <v>69</v>
      </c>
      <c r="AC15" s="34" t="s">
        <v>70</v>
      </c>
      <c r="AD15" s="34" t="s">
        <v>71</v>
      </c>
      <c r="AE15" s="34" t="s">
        <v>72</v>
      </c>
      <c r="AF15" s="34" t="s">
        <v>73</v>
      </c>
      <c r="AG15" s="34"/>
      <c r="AH15" s="34"/>
      <c r="AI15" s="34" t="s">
        <v>85</v>
      </c>
      <c r="AJ15" s="34">
        <v>696000</v>
      </c>
      <c r="AK15" s="40">
        <f t="shared" ref="AK15:AK46" si="0">W15*16%</f>
        <v>132714.28640000001</v>
      </c>
      <c r="AL15" s="29"/>
      <c r="AM15" s="40">
        <f t="shared" ref="AM15:AM46" si="1">W15+AK15</f>
        <v>962178.57640000002</v>
      </c>
      <c r="AN15" s="41">
        <v>696000</v>
      </c>
    </row>
    <row r="16" spans="1:40" ht="29.25" customHeight="1" x14ac:dyDescent="0.25">
      <c r="A16" s="33">
        <v>82284201</v>
      </c>
      <c r="B16" s="34">
        <v>82284201</v>
      </c>
      <c r="C16" s="35" t="s">
        <v>55</v>
      </c>
      <c r="D16" s="33">
        <v>282</v>
      </c>
      <c r="E16" s="36" t="s">
        <v>56</v>
      </c>
      <c r="F16" s="36" t="s">
        <v>57</v>
      </c>
      <c r="G16" s="37" t="s">
        <v>75</v>
      </c>
      <c r="H16" s="34" t="s">
        <v>59</v>
      </c>
      <c r="I16" s="34" t="s">
        <v>76</v>
      </c>
      <c r="J16" s="34" t="s">
        <v>86</v>
      </c>
      <c r="K16" s="34" t="s">
        <v>87</v>
      </c>
      <c r="L16" s="34" t="s">
        <v>88</v>
      </c>
      <c r="M16" s="34" t="s">
        <v>89</v>
      </c>
      <c r="N16" s="37" t="s">
        <v>90</v>
      </c>
      <c r="O16" s="34" t="s">
        <v>91</v>
      </c>
      <c r="P16" s="37" t="s">
        <v>88</v>
      </c>
      <c r="Q16" s="37" t="s">
        <v>83</v>
      </c>
      <c r="R16" s="34"/>
      <c r="S16" s="37" t="s">
        <v>83</v>
      </c>
      <c r="T16" s="37" t="s">
        <v>84</v>
      </c>
      <c r="U16" s="34">
        <v>1</v>
      </c>
      <c r="V16" s="38">
        <v>1656250</v>
      </c>
      <c r="W16" s="38">
        <v>1656250</v>
      </c>
      <c r="X16" s="38">
        <v>1921250</v>
      </c>
      <c r="Y16" s="34"/>
      <c r="Z16" s="34"/>
      <c r="AA16" s="34" t="s">
        <v>68</v>
      </c>
      <c r="AB16" s="34" t="s">
        <v>69</v>
      </c>
      <c r="AC16" s="34" t="s">
        <v>70</v>
      </c>
      <c r="AD16" s="34" t="s">
        <v>71</v>
      </c>
      <c r="AE16" s="34" t="s">
        <v>72</v>
      </c>
      <c r="AF16" s="34" t="s">
        <v>73</v>
      </c>
      <c r="AG16" s="34"/>
      <c r="AH16" s="34"/>
      <c r="AI16" s="34" t="s">
        <v>85</v>
      </c>
      <c r="AJ16" s="34">
        <v>987160</v>
      </c>
      <c r="AK16" s="40">
        <f t="shared" si="0"/>
        <v>265000</v>
      </c>
      <c r="AL16" s="29"/>
      <c r="AM16" s="40">
        <f t="shared" si="1"/>
        <v>1921250</v>
      </c>
      <c r="AN16" s="41">
        <v>987160</v>
      </c>
    </row>
    <row r="17" spans="1:40" ht="29.25" customHeight="1" x14ac:dyDescent="0.25">
      <c r="A17" s="33">
        <v>82291735</v>
      </c>
      <c r="B17" s="34">
        <v>84993680</v>
      </c>
      <c r="C17" s="35" t="s">
        <v>55</v>
      </c>
      <c r="D17" s="33">
        <v>282</v>
      </c>
      <c r="E17" s="36" t="s">
        <v>56</v>
      </c>
      <c r="F17" s="36" t="s">
        <v>57</v>
      </c>
      <c r="G17" s="37" t="s">
        <v>92</v>
      </c>
      <c r="H17" s="34" t="s">
        <v>59</v>
      </c>
      <c r="I17" s="34" t="s">
        <v>76</v>
      </c>
      <c r="J17" s="34" t="s">
        <v>93</v>
      </c>
      <c r="K17" s="34" t="s">
        <v>94</v>
      </c>
      <c r="L17" s="34" t="s">
        <v>95</v>
      </c>
      <c r="M17" s="34" t="s">
        <v>96</v>
      </c>
      <c r="N17" s="37" t="s">
        <v>97</v>
      </c>
      <c r="O17" s="34" t="s">
        <v>94</v>
      </c>
      <c r="P17" s="37" t="s">
        <v>95</v>
      </c>
      <c r="Q17" s="37" t="s">
        <v>65</v>
      </c>
      <c r="R17" s="34"/>
      <c r="S17" s="37" t="s">
        <v>65</v>
      </c>
      <c r="T17" s="37" t="s">
        <v>84</v>
      </c>
      <c r="U17" s="34">
        <v>1</v>
      </c>
      <c r="V17" s="38">
        <v>25862.07</v>
      </c>
      <c r="W17" s="38">
        <v>25862.07</v>
      </c>
      <c r="X17" s="38">
        <v>30000.001199999999</v>
      </c>
      <c r="Y17" s="34"/>
      <c r="Z17" s="34"/>
      <c r="AA17" s="34" t="s">
        <v>68</v>
      </c>
      <c r="AB17" s="34" t="s">
        <v>69</v>
      </c>
      <c r="AC17" s="34" t="s">
        <v>70</v>
      </c>
      <c r="AD17" s="34" t="s">
        <v>71</v>
      </c>
      <c r="AE17" s="34" t="s">
        <v>72</v>
      </c>
      <c r="AF17" s="34" t="s">
        <v>73</v>
      </c>
      <c r="AG17" s="34"/>
      <c r="AH17" s="34"/>
      <c r="AI17" s="34" t="s">
        <v>98</v>
      </c>
      <c r="AJ17" s="34" t="s">
        <v>98</v>
      </c>
      <c r="AK17" s="40">
        <f t="shared" si="0"/>
        <v>4137.9312</v>
      </c>
      <c r="AL17" s="29"/>
      <c r="AM17" s="40">
        <f t="shared" si="1"/>
        <v>30000.001199999999</v>
      </c>
      <c r="AN17" s="41">
        <v>30000</v>
      </c>
    </row>
    <row r="18" spans="1:40" ht="38.25" customHeight="1" x14ac:dyDescent="0.25">
      <c r="A18" s="33">
        <v>82289568</v>
      </c>
      <c r="B18" s="34">
        <v>84994637</v>
      </c>
      <c r="C18" s="35" t="s">
        <v>55</v>
      </c>
      <c r="D18" s="33">
        <v>282</v>
      </c>
      <c r="E18" s="36" t="s">
        <v>56</v>
      </c>
      <c r="F18" s="36" t="s">
        <v>57</v>
      </c>
      <c r="G18" s="37" t="s">
        <v>99</v>
      </c>
      <c r="H18" s="34" t="s">
        <v>59</v>
      </c>
      <c r="I18" s="34" t="s">
        <v>76</v>
      </c>
      <c r="J18" s="34" t="s">
        <v>100</v>
      </c>
      <c r="K18" s="34" t="s">
        <v>101</v>
      </c>
      <c r="L18" s="34" t="s">
        <v>102</v>
      </c>
      <c r="M18" s="34" t="s">
        <v>103</v>
      </c>
      <c r="N18" s="37" t="s">
        <v>102</v>
      </c>
      <c r="O18" s="34" t="s">
        <v>104</v>
      </c>
      <c r="P18" s="37" t="s">
        <v>105</v>
      </c>
      <c r="Q18" s="37" t="s">
        <v>65</v>
      </c>
      <c r="R18" s="34"/>
      <c r="S18" s="37" t="s">
        <v>65</v>
      </c>
      <c r="T18" s="37" t="s">
        <v>84</v>
      </c>
      <c r="U18" s="34">
        <v>1</v>
      </c>
      <c r="V18" s="38">
        <v>400862.07</v>
      </c>
      <c r="W18" s="38">
        <v>400862.07</v>
      </c>
      <c r="X18" s="38">
        <v>465000.0012</v>
      </c>
      <c r="Y18" s="34"/>
      <c r="Z18" s="34"/>
      <c r="AA18" s="34" t="s">
        <v>106</v>
      </c>
      <c r="AB18" s="34" t="s">
        <v>69</v>
      </c>
      <c r="AC18" s="34" t="s">
        <v>70</v>
      </c>
      <c r="AD18" s="34" t="s">
        <v>71</v>
      </c>
      <c r="AE18" s="34" t="s">
        <v>72</v>
      </c>
      <c r="AF18" s="34" t="s">
        <v>73</v>
      </c>
      <c r="AG18" s="34"/>
      <c r="AH18" s="34"/>
      <c r="AI18" s="34" t="s">
        <v>85</v>
      </c>
      <c r="AJ18" s="34">
        <v>274500</v>
      </c>
      <c r="AK18" s="40">
        <f t="shared" si="0"/>
        <v>64137.931199999999</v>
      </c>
      <c r="AL18" s="29"/>
      <c r="AM18" s="40">
        <f t="shared" si="1"/>
        <v>465000.0012</v>
      </c>
      <c r="AN18" s="41">
        <v>274500</v>
      </c>
    </row>
    <row r="19" spans="1:40" ht="38.25" customHeight="1" x14ac:dyDescent="0.25">
      <c r="A19" s="33">
        <v>82289080</v>
      </c>
      <c r="B19" s="34">
        <v>84994744</v>
      </c>
      <c r="C19" s="35" t="s">
        <v>55</v>
      </c>
      <c r="D19" s="33">
        <v>282</v>
      </c>
      <c r="E19" s="36" t="s">
        <v>56</v>
      </c>
      <c r="F19" s="36" t="s">
        <v>57</v>
      </c>
      <c r="G19" s="37" t="s">
        <v>99</v>
      </c>
      <c r="H19" s="34" t="s">
        <v>59</v>
      </c>
      <c r="I19" s="34" t="s">
        <v>107</v>
      </c>
      <c r="J19" s="34" t="s">
        <v>108</v>
      </c>
      <c r="K19" s="34" t="s">
        <v>109</v>
      </c>
      <c r="L19" s="34" t="s">
        <v>109</v>
      </c>
      <c r="M19" s="34" t="s">
        <v>110</v>
      </c>
      <c r="N19" s="37" t="s">
        <v>110</v>
      </c>
      <c r="O19" s="34" t="s">
        <v>111</v>
      </c>
      <c r="P19" s="37" t="s">
        <v>112</v>
      </c>
      <c r="Q19" s="37" t="s">
        <v>65</v>
      </c>
      <c r="R19" s="34"/>
      <c r="S19" s="37" t="s">
        <v>65</v>
      </c>
      <c r="T19" s="37" t="s">
        <v>107</v>
      </c>
      <c r="U19" s="34">
        <v>1</v>
      </c>
      <c r="V19" s="38">
        <v>517241.38</v>
      </c>
      <c r="W19" s="38">
        <v>517241.38</v>
      </c>
      <c r="X19" s="38">
        <v>600000.00080000004</v>
      </c>
      <c r="Y19" s="34"/>
      <c r="Z19" s="34"/>
      <c r="AA19" s="34" t="s">
        <v>113</v>
      </c>
      <c r="AB19" s="34" t="s">
        <v>114</v>
      </c>
      <c r="AC19" s="34" t="s">
        <v>115</v>
      </c>
      <c r="AD19" s="34" t="s">
        <v>71</v>
      </c>
      <c r="AE19" s="34" t="s">
        <v>72</v>
      </c>
      <c r="AF19" s="34" t="s">
        <v>73</v>
      </c>
      <c r="AG19" s="34"/>
      <c r="AH19" s="34"/>
      <c r="AI19" s="34" t="s">
        <v>98</v>
      </c>
      <c r="AJ19" s="34" t="s">
        <v>98</v>
      </c>
      <c r="AK19" s="40">
        <f t="shared" si="0"/>
        <v>82758.620800000004</v>
      </c>
      <c r="AL19" s="29"/>
      <c r="AM19" s="40">
        <f t="shared" si="1"/>
        <v>600000.00080000004</v>
      </c>
      <c r="AN19" s="41">
        <v>600000</v>
      </c>
    </row>
    <row r="20" spans="1:40" ht="56.25" customHeight="1" x14ac:dyDescent="0.25">
      <c r="A20" s="33">
        <v>82283320</v>
      </c>
      <c r="B20" s="34">
        <v>84995674</v>
      </c>
      <c r="C20" s="35" t="s">
        <v>55</v>
      </c>
      <c r="D20" s="33">
        <v>282</v>
      </c>
      <c r="E20" s="36" t="s">
        <v>56</v>
      </c>
      <c r="F20" s="36" t="s">
        <v>57</v>
      </c>
      <c r="G20" s="37" t="s">
        <v>75</v>
      </c>
      <c r="H20" s="34" t="s">
        <v>59</v>
      </c>
      <c r="I20" s="34" t="s">
        <v>76</v>
      </c>
      <c r="J20" s="34" t="s">
        <v>116</v>
      </c>
      <c r="K20" s="34" t="s">
        <v>117</v>
      </c>
      <c r="L20" s="34" t="s">
        <v>118</v>
      </c>
      <c r="M20" s="34" t="s">
        <v>119</v>
      </c>
      <c r="N20" s="37" t="s">
        <v>120</v>
      </c>
      <c r="O20" s="34" t="s">
        <v>119</v>
      </c>
      <c r="P20" s="37" t="s">
        <v>120</v>
      </c>
      <c r="Q20" s="37" t="s">
        <v>65</v>
      </c>
      <c r="R20" s="34"/>
      <c r="S20" s="37" t="s">
        <v>65</v>
      </c>
      <c r="T20" s="37" t="s">
        <v>84</v>
      </c>
      <c r="U20" s="34">
        <v>1</v>
      </c>
      <c r="V20" s="38">
        <v>25862.07</v>
      </c>
      <c r="W20" s="38">
        <v>25862.07</v>
      </c>
      <c r="X20" s="38">
        <v>30000.001199999999</v>
      </c>
      <c r="Y20" s="34"/>
      <c r="Z20" s="34"/>
      <c r="AA20" s="34" t="s">
        <v>121</v>
      </c>
      <c r="AB20" s="34" t="s">
        <v>69</v>
      </c>
      <c r="AC20" s="34" t="s">
        <v>70</v>
      </c>
      <c r="AD20" s="34" t="s">
        <v>71</v>
      </c>
      <c r="AE20" s="34" t="s">
        <v>72</v>
      </c>
      <c r="AF20" s="34" t="s">
        <v>73</v>
      </c>
      <c r="AG20" s="34"/>
      <c r="AH20" s="34"/>
      <c r="AI20" s="34" t="s">
        <v>98</v>
      </c>
      <c r="AJ20" s="34" t="s">
        <v>98</v>
      </c>
      <c r="AK20" s="40">
        <f t="shared" si="0"/>
        <v>4137.9312</v>
      </c>
      <c r="AL20" s="29"/>
      <c r="AM20" s="40">
        <f t="shared" si="1"/>
        <v>30000.001199999999</v>
      </c>
      <c r="AN20" s="41">
        <v>30000</v>
      </c>
    </row>
    <row r="21" spans="1:40" ht="42.75" customHeight="1" x14ac:dyDescent="0.25">
      <c r="A21" s="33">
        <v>82282962</v>
      </c>
      <c r="B21" s="34">
        <v>84995754</v>
      </c>
      <c r="C21" s="35" t="s">
        <v>55</v>
      </c>
      <c r="D21" s="33">
        <v>282</v>
      </c>
      <c r="E21" s="36" t="s">
        <v>56</v>
      </c>
      <c r="F21" s="36" t="s">
        <v>57</v>
      </c>
      <c r="G21" s="37" t="s">
        <v>75</v>
      </c>
      <c r="H21" s="34" t="s">
        <v>59</v>
      </c>
      <c r="I21" s="34" t="s">
        <v>76</v>
      </c>
      <c r="J21" s="34" t="s">
        <v>122</v>
      </c>
      <c r="K21" s="34" t="s">
        <v>123</v>
      </c>
      <c r="L21" s="34" t="s">
        <v>124</v>
      </c>
      <c r="M21" s="34" t="s">
        <v>123</v>
      </c>
      <c r="N21" s="37" t="s">
        <v>124</v>
      </c>
      <c r="O21" s="34" t="s">
        <v>123</v>
      </c>
      <c r="P21" s="37" t="s">
        <v>124</v>
      </c>
      <c r="Q21" s="37" t="s">
        <v>125</v>
      </c>
      <c r="R21" s="34" t="s">
        <v>126</v>
      </c>
      <c r="S21" s="37" t="s">
        <v>125</v>
      </c>
      <c r="T21" s="37" t="s">
        <v>84</v>
      </c>
      <c r="U21" s="34">
        <v>1</v>
      </c>
      <c r="V21" s="38">
        <v>129310.34</v>
      </c>
      <c r="W21" s="38">
        <v>129310.34</v>
      </c>
      <c r="X21" s="38">
        <v>149999.9944</v>
      </c>
      <c r="Y21" s="34"/>
      <c r="Z21" s="34"/>
      <c r="AA21" s="34" t="s">
        <v>68</v>
      </c>
      <c r="AB21" s="34" t="s">
        <v>69</v>
      </c>
      <c r="AC21" s="34" t="s">
        <v>70</v>
      </c>
      <c r="AD21" s="34" t="s">
        <v>71</v>
      </c>
      <c r="AE21" s="34" t="s">
        <v>72</v>
      </c>
      <c r="AF21" s="34" t="s">
        <v>73</v>
      </c>
      <c r="AG21" s="34"/>
      <c r="AH21" s="34"/>
      <c r="AI21" s="34" t="s">
        <v>85</v>
      </c>
      <c r="AJ21" s="38">
        <v>149999.99</v>
      </c>
      <c r="AK21" s="40">
        <f t="shared" si="0"/>
        <v>20689.654399999999</v>
      </c>
      <c r="AL21" s="29"/>
      <c r="AM21" s="40">
        <f t="shared" si="1"/>
        <v>149999.9944</v>
      </c>
      <c r="AN21" s="41">
        <v>150000</v>
      </c>
    </row>
    <row r="22" spans="1:40" ht="67.5" customHeight="1" x14ac:dyDescent="0.25">
      <c r="A22" s="33">
        <v>82202993</v>
      </c>
      <c r="B22" s="34">
        <v>84996717</v>
      </c>
      <c r="C22" s="35" t="s">
        <v>55</v>
      </c>
      <c r="D22" s="33">
        <v>282</v>
      </c>
      <c r="E22" s="36" t="s">
        <v>56</v>
      </c>
      <c r="F22" s="36" t="s">
        <v>57</v>
      </c>
      <c r="G22" s="37" t="s">
        <v>127</v>
      </c>
      <c r="H22" s="34" t="s">
        <v>59</v>
      </c>
      <c r="I22" s="34" t="s">
        <v>60</v>
      </c>
      <c r="J22" s="34" t="s">
        <v>128</v>
      </c>
      <c r="K22" s="34" t="s">
        <v>129</v>
      </c>
      <c r="L22" s="34" t="s">
        <v>130</v>
      </c>
      <c r="M22" s="34" t="s">
        <v>131</v>
      </c>
      <c r="N22" s="37" t="s">
        <v>132</v>
      </c>
      <c r="O22" s="34" t="s">
        <v>129</v>
      </c>
      <c r="P22" s="37" t="s">
        <v>130</v>
      </c>
      <c r="Q22" s="37" t="s">
        <v>125</v>
      </c>
      <c r="R22" s="34" t="s">
        <v>133</v>
      </c>
      <c r="S22" s="37" t="s">
        <v>125</v>
      </c>
      <c r="T22" s="37" t="s">
        <v>134</v>
      </c>
      <c r="U22" s="34">
        <v>34894.645014000002</v>
      </c>
      <c r="V22" s="38">
        <v>74.510000000000005</v>
      </c>
      <c r="W22" s="38">
        <v>2600000</v>
      </c>
      <c r="X22" s="38">
        <v>3016000</v>
      </c>
      <c r="Y22" s="34"/>
      <c r="Z22" s="34"/>
      <c r="AA22" s="34" t="s">
        <v>68</v>
      </c>
      <c r="AB22" s="34" t="s">
        <v>69</v>
      </c>
      <c r="AC22" s="34" t="s">
        <v>70</v>
      </c>
      <c r="AD22" s="34" t="s">
        <v>71</v>
      </c>
      <c r="AE22" s="34" t="s">
        <v>72</v>
      </c>
      <c r="AF22" s="34" t="s">
        <v>73</v>
      </c>
      <c r="AG22" s="34"/>
      <c r="AH22" s="34"/>
      <c r="AI22" s="34" t="s">
        <v>85</v>
      </c>
      <c r="AJ22" s="38">
        <v>3015944.17</v>
      </c>
      <c r="AK22" s="40">
        <f t="shared" si="0"/>
        <v>416000</v>
      </c>
      <c r="AL22" s="29"/>
      <c r="AM22" s="40">
        <f t="shared" si="1"/>
        <v>3016000</v>
      </c>
      <c r="AN22" s="41">
        <v>3015944</v>
      </c>
    </row>
    <row r="23" spans="1:40" ht="46.5" customHeight="1" x14ac:dyDescent="0.25">
      <c r="A23" s="33">
        <v>82202952</v>
      </c>
      <c r="B23" s="34">
        <v>84996798</v>
      </c>
      <c r="C23" s="35" t="s">
        <v>55</v>
      </c>
      <c r="D23" s="33">
        <v>282</v>
      </c>
      <c r="E23" s="36" t="s">
        <v>56</v>
      </c>
      <c r="F23" s="36" t="s">
        <v>57</v>
      </c>
      <c r="G23" s="37" t="s">
        <v>99</v>
      </c>
      <c r="H23" s="34" t="s">
        <v>59</v>
      </c>
      <c r="I23" s="34" t="s">
        <v>107</v>
      </c>
      <c r="J23" s="34" t="s">
        <v>135</v>
      </c>
      <c r="K23" s="34" t="s">
        <v>136</v>
      </c>
      <c r="L23" s="34" t="s">
        <v>137</v>
      </c>
      <c r="M23" s="34" t="s">
        <v>138</v>
      </c>
      <c r="N23" s="37" t="s">
        <v>139</v>
      </c>
      <c r="O23" s="34" t="s">
        <v>140</v>
      </c>
      <c r="P23" s="37" t="s">
        <v>141</v>
      </c>
      <c r="Q23" s="37" t="s">
        <v>65</v>
      </c>
      <c r="R23" s="34"/>
      <c r="S23" s="37" t="s">
        <v>65</v>
      </c>
      <c r="T23" s="37" t="s">
        <v>107</v>
      </c>
      <c r="U23" s="34">
        <v>1</v>
      </c>
      <c r="V23" s="38">
        <v>7758.62</v>
      </c>
      <c r="W23" s="38">
        <v>7758.62</v>
      </c>
      <c r="X23" s="38">
        <v>8999.9992000000002</v>
      </c>
      <c r="Y23" s="34"/>
      <c r="Z23" s="34"/>
      <c r="AA23" s="34" t="s">
        <v>113</v>
      </c>
      <c r="AB23" s="34" t="s">
        <v>114</v>
      </c>
      <c r="AC23" s="34" t="s">
        <v>115</v>
      </c>
      <c r="AD23" s="34" t="s">
        <v>71</v>
      </c>
      <c r="AE23" s="34" t="s">
        <v>72</v>
      </c>
      <c r="AF23" s="34" t="s">
        <v>73</v>
      </c>
      <c r="AG23" s="34"/>
      <c r="AH23" s="34"/>
      <c r="AI23" s="34" t="s">
        <v>98</v>
      </c>
      <c r="AJ23" s="34" t="s">
        <v>98</v>
      </c>
      <c r="AK23" s="40">
        <f t="shared" si="0"/>
        <v>1241.3792000000001</v>
      </c>
      <c r="AL23" s="29"/>
      <c r="AM23" s="40">
        <f t="shared" si="1"/>
        <v>8999.9992000000002</v>
      </c>
      <c r="AN23" s="41">
        <v>9000</v>
      </c>
    </row>
    <row r="24" spans="1:40" ht="47.25" customHeight="1" x14ac:dyDescent="0.25">
      <c r="A24" s="33">
        <v>82202638</v>
      </c>
      <c r="B24" s="34">
        <v>84996834</v>
      </c>
      <c r="C24" s="35" t="s">
        <v>55</v>
      </c>
      <c r="D24" s="33">
        <v>282</v>
      </c>
      <c r="E24" s="36" t="s">
        <v>56</v>
      </c>
      <c r="F24" s="36" t="s">
        <v>57</v>
      </c>
      <c r="G24" s="37" t="s">
        <v>99</v>
      </c>
      <c r="H24" s="34" t="s">
        <v>59</v>
      </c>
      <c r="I24" s="34" t="s">
        <v>107</v>
      </c>
      <c r="J24" s="34" t="s">
        <v>135</v>
      </c>
      <c r="K24" s="34" t="s">
        <v>136</v>
      </c>
      <c r="L24" s="34" t="s">
        <v>137</v>
      </c>
      <c r="M24" s="34" t="s">
        <v>138</v>
      </c>
      <c r="N24" s="37" t="s">
        <v>139</v>
      </c>
      <c r="O24" s="34" t="s">
        <v>142</v>
      </c>
      <c r="P24" s="37" t="s">
        <v>143</v>
      </c>
      <c r="Q24" s="37" t="s">
        <v>65</v>
      </c>
      <c r="R24" s="34"/>
      <c r="S24" s="37" t="s">
        <v>65</v>
      </c>
      <c r="T24" s="37" t="s">
        <v>107</v>
      </c>
      <c r="U24" s="34">
        <v>1</v>
      </c>
      <c r="V24" s="38">
        <v>344827.59</v>
      </c>
      <c r="W24" s="38">
        <v>344827.59</v>
      </c>
      <c r="X24" s="38">
        <v>400000.00440000003</v>
      </c>
      <c r="Y24" s="34"/>
      <c r="Z24" s="34"/>
      <c r="AA24" s="34" t="s">
        <v>113</v>
      </c>
      <c r="AB24" s="34" t="s">
        <v>114</v>
      </c>
      <c r="AC24" s="34" t="s">
        <v>115</v>
      </c>
      <c r="AD24" s="34" t="s">
        <v>71</v>
      </c>
      <c r="AE24" s="34" t="s">
        <v>72</v>
      </c>
      <c r="AF24" s="34" t="s">
        <v>73</v>
      </c>
      <c r="AG24" s="34"/>
      <c r="AH24" s="34"/>
      <c r="AI24" s="34" t="s">
        <v>98</v>
      </c>
      <c r="AJ24" s="34" t="s">
        <v>98</v>
      </c>
      <c r="AK24" s="40">
        <f t="shared" si="0"/>
        <v>55172.414400000009</v>
      </c>
      <c r="AL24" s="29"/>
      <c r="AM24" s="40">
        <f t="shared" si="1"/>
        <v>400000.00440000003</v>
      </c>
      <c r="AN24" s="41">
        <v>400000</v>
      </c>
    </row>
    <row r="25" spans="1:40" ht="78.75" customHeight="1" x14ac:dyDescent="0.25">
      <c r="A25" s="33">
        <v>82202578</v>
      </c>
      <c r="B25" s="34">
        <v>84996866</v>
      </c>
      <c r="C25" s="35" t="s">
        <v>55</v>
      </c>
      <c r="D25" s="33">
        <v>282</v>
      </c>
      <c r="E25" s="36" t="s">
        <v>56</v>
      </c>
      <c r="F25" s="36" t="s">
        <v>57</v>
      </c>
      <c r="G25" s="37" t="s">
        <v>127</v>
      </c>
      <c r="H25" s="34" t="s">
        <v>59</v>
      </c>
      <c r="I25" s="34" t="s">
        <v>76</v>
      </c>
      <c r="J25" s="34" t="s">
        <v>144</v>
      </c>
      <c r="K25" s="34" t="s">
        <v>145</v>
      </c>
      <c r="L25" s="34" t="s">
        <v>146</v>
      </c>
      <c r="M25" s="34" t="s">
        <v>147</v>
      </c>
      <c r="N25" s="37" t="s">
        <v>148</v>
      </c>
      <c r="O25" s="34" t="s">
        <v>145</v>
      </c>
      <c r="P25" s="37" t="s">
        <v>146</v>
      </c>
      <c r="Q25" s="37" t="s">
        <v>125</v>
      </c>
      <c r="R25" s="34" t="s">
        <v>133</v>
      </c>
      <c r="S25" s="37" t="s">
        <v>125</v>
      </c>
      <c r="T25" s="37" t="s">
        <v>84</v>
      </c>
      <c r="U25" s="34">
        <v>1</v>
      </c>
      <c r="V25" s="38">
        <v>1940517.24</v>
      </c>
      <c r="W25" s="38">
        <v>1940517.24</v>
      </c>
      <c r="X25" s="38">
        <v>2250999.9983999999</v>
      </c>
      <c r="Y25" s="34"/>
      <c r="Z25" s="34"/>
      <c r="AA25" s="34" t="s">
        <v>68</v>
      </c>
      <c r="AB25" s="34" t="s">
        <v>69</v>
      </c>
      <c r="AC25" s="34" t="s">
        <v>70</v>
      </c>
      <c r="AD25" s="34" t="s">
        <v>71</v>
      </c>
      <c r="AE25" s="34" t="s">
        <v>72</v>
      </c>
      <c r="AF25" s="34" t="s">
        <v>73</v>
      </c>
      <c r="AG25" s="34"/>
      <c r="AH25" s="34"/>
      <c r="AI25" s="34" t="s">
        <v>85</v>
      </c>
      <c r="AJ25" s="34">
        <v>2251000</v>
      </c>
      <c r="AK25" s="40">
        <f t="shared" si="0"/>
        <v>310482.75839999999</v>
      </c>
      <c r="AL25" s="29"/>
      <c r="AM25" s="40">
        <f t="shared" si="1"/>
        <v>2250999.9983999999</v>
      </c>
      <c r="AN25" s="41">
        <v>2251000</v>
      </c>
    </row>
    <row r="26" spans="1:40" ht="46.5" customHeight="1" x14ac:dyDescent="0.25">
      <c r="A26" s="33">
        <v>82202556</v>
      </c>
      <c r="B26" s="34">
        <v>84996913</v>
      </c>
      <c r="C26" s="35" t="s">
        <v>55</v>
      </c>
      <c r="D26" s="33">
        <v>282</v>
      </c>
      <c r="E26" s="36" t="s">
        <v>56</v>
      </c>
      <c r="F26" s="36" t="s">
        <v>57</v>
      </c>
      <c r="G26" s="37" t="s">
        <v>99</v>
      </c>
      <c r="H26" s="34" t="s">
        <v>59</v>
      </c>
      <c r="I26" s="34" t="s">
        <v>107</v>
      </c>
      <c r="J26" s="34" t="s">
        <v>135</v>
      </c>
      <c r="K26" s="34" t="s">
        <v>136</v>
      </c>
      <c r="L26" s="34" t="s">
        <v>137</v>
      </c>
      <c r="M26" s="34" t="s">
        <v>138</v>
      </c>
      <c r="N26" s="37" t="s">
        <v>139</v>
      </c>
      <c r="O26" s="34" t="s">
        <v>149</v>
      </c>
      <c r="P26" s="37" t="s">
        <v>150</v>
      </c>
      <c r="Q26" s="37" t="s">
        <v>65</v>
      </c>
      <c r="R26" s="34"/>
      <c r="S26" s="37" t="s">
        <v>65</v>
      </c>
      <c r="T26" s="37" t="s">
        <v>107</v>
      </c>
      <c r="U26" s="34">
        <v>1</v>
      </c>
      <c r="V26" s="38">
        <v>465517.24</v>
      </c>
      <c r="W26" s="38">
        <v>465517.24</v>
      </c>
      <c r="X26" s="38">
        <v>539999.99840000004</v>
      </c>
      <c r="Y26" s="34"/>
      <c r="Z26" s="34"/>
      <c r="AA26" s="34" t="s">
        <v>113</v>
      </c>
      <c r="AB26" s="34" t="s">
        <v>114</v>
      </c>
      <c r="AC26" s="34" t="s">
        <v>115</v>
      </c>
      <c r="AD26" s="34" t="s">
        <v>71</v>
      </c>
      <c r="AE26" s="34" t="s">
        <v>72</v>
      </c>
      <c r="AF26" s="34" t="s">
        <v>73</v>
      </c>
      <c r="AG26" s="34"/>
      <c r="AH26" s="34"/>
      <c r="AI26" s="34" t="s">
        <v>98</v>
      </c>
      <c r="AJ26" s="34" t="s">
        <v>98</v>
      </c>
      <c r="AK26" s="40">
        <f t="shared" si="0"/>
        <v>74482.758400000006</v>
      </c>
      <c r="AL26" s="29"/>
      <c r="AM26" s="40">
        <f t="shared" si="1"/>
        <v>539999.99840000004</v>
      </c>
      <c r="AN26" s="41">
        <v>540000</v>
      </c>
    </row>
    <row r="27" spans="1:40" ht="49.5" customHeight="1" x14ac:dyDescent="0.25">
      <c r="A27" s="33">
        <v>82201890</v>
      </c>
      <c r="B27" s="34">
        <v>84997243</v>
      </c>
      <c r="C27" s="35" t="s">
        <v>55</v>
      </c>
      <c r="D27" s="33">
        <v>282</v>
      </c>
      <c r="E27" s="36" t="s">
        <v>56</v>
      </c>
      <c r="F27" s="36" t="s">
        <v>57</v>
      </c>
      <c r="G27" s="37" t="s">
        <v>99</v>
      </c>
      <c r="H27" s="34" t="s">
        <v>59</v>
      </c>
      <c r="I27" s="34" t="s">
        <v>107</v>
      </c>
      <c r="J27" s="34" t="s">
        <v>135</v>
      </c>
      <c r="K27" s="34" t="s">
        <v>136</v>
      </c>
      <c r="L27" s="34" t="s">
        <v>137</v>
      </c>
      <c r="M27" s="34" t="s">
        <v>138</v>
      </c>
      <c r="N27" s="37" t="s">
        <v>139</v>
      </c>
      <c r="O27" s="34" t="s">
        <v>151</v>
      </c>
      <c r="P27" s="37" t="s">
        <v>152</v>
      </c>
      <c r="Q27" s="37" t="s">
        <v>65</v>
      </c>
      <c r="R27" s="34"/>
      <c r="S27" s="37" t="s">
        <v>65</v>
      </c>
      <c r="T27" s="37" t="s">
        <v>107</v>
      </c>
      <c r="U27" s="34">
        <v>1</v>
      </c>
      <c r="V27" s="38">
        <v>79310.34</v>
      </c>
      <c r="W27" s="38">
        <v>79310.34</v>
      </c>
      <c r="X27" s="38">
        <v>91999.994399999996</v>
      </c>
      <c r="Y27" s="34"/>
      <c r="Z27" s="34"/>
      <c r="AA27" s="34" t="s">
        <v>113</v>
      </c>
      <c r="AB27" s="34" t="s">
        <v>114</v>
      </c>
      <c r="AC27" s="34" t="s">
        <v>115</v>
      </c>
      <c r="AD27" s="34" t="s">
        <v>71</v>
      </c>
      <c r="AE27" s="34" t="s">
        <v>72</v>
      </c>
      <c r="AF27" s="34" t="s">
        <v>73</v>
      </c>
      <c r="AG27" s="34"/>
      <c r="AH27" s="34"/>
      <c r="AI27" s="34" t="s">
        <v>98</v>
      </c>
      <c r="AJ27" s="34" t="s">
        <v>98</v>
      </c>
      <c r="AK27" s="40">
        <f t="shared" si="0"/>
        <v>12689.654399999999</v>
      </c>
      <c r="AL27" s="29"/>
      <c r="AM27" s="40">
        <f t="shared" si="1"/>
        <v>91999.994399999996</v>
      </c>
      <c r="AN27" s="41">
        <v>92000</v>
      </c>
    </row>
    <row r="28" spans="1:40" ht="48.75" customHeight="1" x14ac:dyDescent="0.25">
      <c r="A28" s="33">
        <v>82201813</v>
      </c>
      <c r="B28" s="34">
        <v>84997281</v>
      </c>
      <c r="C28" s="35" t="s">
        <v>55</v>
      </c>
      <c r="D28" s="33">
        <v>282</v>
      </c>
      <c r="E28" s="36" t="s">
        <v>56</v>
      </c>
      <c r="F28" s="36" t="s">
        <v>57</v>
      </c>
      <c r="G28" s="37" t="s">
        <v>99</v>
      </c>
      <c r="H28" s="34" t="s">
        <v>59</v>
      </c>
      <c r="I28" s="34" t="s">
        <v>107</v>
      </c>
      <c r="J28" s="34" t="s">
        <v>135</v>
      </c>
      <c r="K28" s="34" t="s">
        <v>136</v>
      </c>
      <c r="L28" s="34" t="s">
        <v>137</v>
      </c>
      <c r="M28" s="34" t="s">
        <v>138</v>
      </c>
      <c r="N28" s="37" t="s">
        <v>139</v>
      </c>
      <c r="O28" s="34" t="s">
        <v>153</v>
      </c>
      <c r="P28" s="37" t="s">
        <v>154</v>
      </c>
      <c r="Q28" s="37" t="s">
        <v>65</v>
      </c>
      <c r="R28" s="34"/>
      <c r="S28" s="37" t="s">
        <v>65</v>
      </c>
      <c r="T28" s="37" t="s">
        <v>107</v>
      </c>
      <c r="U28" s="34">
        <v>1</v>
      </c>
      <c r="V28" s="38">
        <v>79310.34</v>
      </c>
      <c r="W28" s="38">
        <v>79310.34</v>
      </c>
      <c r="X28" s="38">
        <v>91999.994399999996</v>
      </c>
      <c r="Y28" s="34"/>
      <c r="Z28" s="34"/>
      <c r="AA28" s="34" t="s">
        <v>113</v>
      </c>
      <c r="AB28" s="34" t="s">
        <v>114</v>
      </c>
      <c r="AC28" s="34" t="s">
        <v>115</v>
      </c>
      <c r="AD28" s="34" t="s">
        <v>71</v>
      </c>
      <c r="AE28" s="34" t="s">
        <v>72</v>
      </c>
      <c r="AF28" s="34" t="s">
        <v>73</v>
      </c>
      <c r="AG28" s="34"/>
      <c r="AH28" s="34"/>
      <c r="AI28" s="34" t="s">
        <v>98</v>
      </c>
      <c r="AJ28" s="34" t="s">
        <v>98</v>
      </c>
      <c r="AK28" s="40">
        <f t="shared" si="0"/>
        <v>12689.654399999999</v>
      </c>
      <c r="AL28" s="29"/>
      <c r="AM28" s="40">
        <f t="shared" si="1"/>
        <v>91999.994399999996</v>
      </c>
      <c r="AN28" s="41">
        <v>92000</v>
      </c>
    </row>
    <row r="29" spans="1:40" s="42" customFormat="1" ht="49.5" hidden="1" customHeight="1" x14ac:dyDescent="0.25">
      <c r="A29" s="43">
        <v>82201745</v>
      </c>
      <c r="B29" s="44">
        <v>84997311</v>
      </c>
      <c r="C29" s="45" t="s">
        <v>55</v>
      </c>
      <c r="D29" s="43">
        <v>282</v>
      </c>
      <c r="E29" s="46" t="s">
        <v>56</v>
      </c>
      <c r="F29" s="46" t="s">
        <v>57</v>
      </c>
      <c r="G29" s="47" t="s">
        <v>99</v>
      </c>
      <c r="H29" s="44" t="s">
        <v>59</v>
      </c>
      <c r="I29" s="44" t="s">
        <v>107</v>
      </c>
      <c r="J29" s="44" t="s">
        <v>135</v>
      </c>
      <c r="K29" s="44" t="s">
        <v>136</v>
      </c>
      <c r="L29" s="44" t="s">
        <v>137</v>
      </c>
      <c r="M29" s="44" t="s">
        <v>138</v>
      </c>
      <c r="N29" s="47" t="s">
        <v>139</v>
      </c>
      <c r="O29" s="44" t="s">
        <v>155</v>
      </c>
      <c r="P29" s="47" t="s">
        <v>156</v>
      </c>
      <c r="Q29" s="47" t="s">
        <v>65</v>
      </c>
      <c r="R29" s="44"/>
      <c r="S29" s="47" t="s">
        <v>65</v>
      </c>
      <c r="T29" s="47" t="s">
        <v>107</v>
      </c>
      <c r="U29" s="44">
        <v>1</v>
      </c>
      <c r="V29" s="48"/>
      <c r="W29" s="48"/>
      <c r="X29" s="48"/>
      <c r="Y29" s="44"/>
      <c r="Z29" s="44"/>
      <c r="AA29" s="44" t="s">
        <v>113</v>
      </c>
      <c r="AB29" s="44" t="s">
        <v>114</v>
      </c>
      <c r="AC29" s="44" t="s">
        <v>115</v>
      </c>
      <c r="AD29" s="44" t="s">
        <v>71</v>
      </c>
      <c r="AE29" s="44" t="s">
        <v>72</v>
      </c>
      <c r="AF29" s="44" t="s">
        <v>73</v>
      </c>
      <c r="AG29" s="44"/>
      <c r="AH29" s="44"/>
      <c r="AI29" s="44" t="s">
        <v>157</v>
      </c>
      <c r="AJ29" s="44" t="s">
        <v>157</v>
      </c>
      <c r="AK29" s="49">
        <f t="shared" si="0"/>
        <v>0</v>
      </c>
      <c r="AL29" s="50"/>
      <c r="AM29" s="49">
        <f t="shared" si="1"/>
        <v>0</v>
      </c>
      <c r="AN29" s="51"/>
    </row>
    <row r="30" spans="1:40" s="42" customFormat="1" ht="45" hidden="1" customHeight="1" x14ac:dyDescent="0.25">
      <c r="A30" s="43">
        <v>82201669</v>
      </c>
      <c r="B30" s="44">
        <v>84997378</v>
      </c>
      <c r="C30" s="45" t="s">
        <v>55</v>
      </c>
      <c r="D30" s="43">
        <v>282</v>
      </c>
      <c r="E30" s="46" t="s">
        <v>56</v>
      </c>
      <c r="F30" s="46" t="s">
        <v>57</v>
      </c>
      <c r="G30" s="47" t="s">
        <v>99</v>
      </c>
      <c r="H30" s="44" t="s">
        <v>59</v>
      </c>
      <c r="I30" s="44" t="s">
        <v>107</v>
      </c>
      <c r="J30" s="44" t="s">
        <v>135</v>
      </c>
      <c r="K30" s="44" t="s">
        <v>136</v>
      </c>
      <c r="L30" s="44" t="s">
        <v>137</v>
      </c>
      <c r="M30" s="44" t="s">
        <v>138</v>
      </c>
      <c r="N30" s="47" t="s">
        <v>139</v>
      </c>
      <c r="O30" s="44" t="s">
        <v>158</v>
      </c>
      <c r="P30" s="47" t="s">
        <v>159</v>
      </c>
      <c r="Q30" s="47" t="s">
        <v>65</v>
      </c>
      <c r="R30" s="44"/>
      <c r="S30" s="47" t="s">
        <v>65</v>
      </c>
      <c r="T30" s="47" t="s">
        <v>107</v>
      </c>
      <c r="U30" s="44">
        <v>1</v>
      </c>
      <c r="V30" s="48"/>
      <c r="W30" s="48"/>
      <c r="X30" s="48"/>
      <c r="Y30" s="44"/>
      <c r="Z30" s="44"/>
      <c r="AA30" s="44" t="s">
        <v>113</v>
      </c>
      <c r="AB30" s="44" t="s">
        <v>114</v>
      </c>
      <c r="AC30" s="44" t="s">
        <v>115</v>
      </c>
      <c r="AD30" s="44" t="s">
        <v>71</v>
      </c>
      <c r="AE30" s="44" t="s">
        <v>72</v>
      </c>
      <c r="AF30" s="44" t="s">
        <v>73</v>
      </c>
      <c r="AG30" s="44"/>
      <c r="AH30" s="44"/>
      <c r="AI30" s="44" t="s">
        <v>157</v>
      </c>
      <c r="AJ30" s="44" t="s">
        <v>157</v>
      </c>
      <c r="AK30" s="49">
        <f t="shared" si="0"/>
        <v>0</v>
      </c>
      <c r="AL30" s="50"/>
      <c r="AM30" s="49">
        <f t="shared" si="1"/>
        <v>0</v>
      </c>
      <c r="AN30" s="51"/>
    </row>
    <row r="31" spans="1:40" ht="51" customHeight="1" x14ac:dyDescent="0.25">
      <c r="A31" s="33">
        <v>82200884</v>
      </c>
      <c r="B31" s="34">
        <v>85004934</v>
      </c>
      <c r="C31" s="35" t="s">
        <v>55</v>
      </c>
      <c r="D31" s="33">
        <v>282</v>
      </c>
      <c r="E31" s="36" t="s">
        <v>56</v>
      </c>
      <c r="F31" s="36" t="s">
        <v>57</v>
      </c>
      <c r="G31" s="37" t="s">
        <v>160</v>
      </c>
      <c r="H31" s="34" t="s">
        <v>59</v>
      </c>
      <c r="I31" s="34" t="s">
        <v>76</v>
      </c>
      <c r="J31" s="34" t="s">
        <v>161</v>
      </c>
      <c r="K31" s="34" t="s">
        <v>162</v>
      </c>
      <c r="L31" s="34" t="s">
        <v>163</v>
      </c>
      <c r="M31" s="34" t="s">
        <v>164</v>
      </c>
      <c r="N31" s="37" t="s">
        <v>165</v>
      </c>
      <c r="O31" s="34" t="s">
        <v>166</v>
      </c>
      <c r="P31" s="37" t="s">
        <v>167</v>
      </c>
      <c r="Q31" s="37" t="s">
        <v>65</v>
      </c>
      <c r="R31" s="34"/>
      <c r="S31" s="37" t="s">
        <v>66</v>
      </c>
      <c r="T31" s="37" t="s">
        <v>84</v>
      </c>
      <c r="U31" s="34">
        <v>1</v>
      </c>
      <c r="V31" s="38">
        <v>828620.69</v>
      </c>
      <c r="W31" s="38">
        <v>828620.69</v>
      </c>
      <c r="X31" s="38">
        <v>961200.0003999999</v>
      </c>
      <c r="Y31" s="34"/>
      <c r="Z31" s="34"/>
      <c r="AA31" s="34" t="s">
        <v>68</v>
      </c>
      <c r="AB31" s="34" t="s">
        <v>69</v>
      </c>
      <c r="AC31" s="34" t="s">
        <v>70</v>
      </c>
      <c r="AD31" s="34" t="s">
        <v>71</v>
      </c>
      <c r="AE31" s="34" t="s">
        <v>72</v>
      </c>
      <c r="AF31" s="34" t="s">
        <v>73</v>
      </c>
      <c r="AG31" s="34"/>
      <c r="AH31" s="34"/>
      <c r="AI31" s="34" t="s">
        <v>85</v>
      </c>
      <c r="AJ31" s="34">
        <v>828621</v>
      </c>
      <c r="AK31" s="40">
        <f t="shared" si="0"/>
        <v>132579.31039999999</v>
      </c>
      <c r="AL31" s="29"/>
      <c r="AM31" s="40">
        <f t="shared" si="1"/>
        <v>961200.0003999999</v>
      </c>
      <c r="AN31" s="41">
        <v>828612</v>
      </c>
    </row>
    <row r="32" spans="1:40" ht="51" customHeight="1" x14ac:dyDescent="0.25">
      <c r="A32" s="33">
        <v>82200709</v>
      </c>
      <c r="B32" s="34">
        <v>85009512</v>
      </c>
      <c r="C32" s="35" t="s">
        <v>55</v>
      </c>
      <c r="D32" s="33">
        <v>282</v>
      </c>
      <c r="E32" s="36" t="s">
        <v>56</v>
      </c>
      <c r="F32" s="36" t="s">
        <v>57</v>
      </c>
      <c r="G32" s="37" t="s">
        <v>160</v>
      </c>
      <c r="H32" s="34" t="s">
        <v>59</v>
      </c>
      <c r="I32" s="34" t="s">
        <v>76</v>
      </c>
      <c r="J32" s="34" t="s">
        <v>168</v>
      </c>
      <c r="K32" s="34" t="s">
        <v>169</v>
      </c>
      <c r="L32" s="34" t="s">
        <v>170</v>
      </c>
      <c r="M32" s="34" t="s">
        <v>171</v>
      </c>
      <c r="N32" s="37" t="s">
        <v>170</v>
      </c>
      <c r="O32" s="34" t="s">
        <v>172</v>
      </c>
      <c r="P32" s="37" t="s">
        <v>173</v>
      </c>
      <c r="Q32" s="37" t="s">
        <v>65</v>
      </c>
      <c r="R32" s="34"/>
      <c r="S32" s="37" t="s">
        <v>66</v>
      </c>
      <c r="T32" s="37" t="s">
        <v>84</v>
      </c>
      <c r="U32" s="34">
        <v>1</v>
      </c>
      <c r="V32" s="38">
        <v>301724.14</v>
      </c>
      <c r="W32" s="38">
        <v>301724.14</v>
      </c>
      <c r="X32" s="38">
        <v>350000.0024</v>
      </c>
      <c r="Y32" s="34"/>
      <c r="Z32" s="34"/>
      <c r="AA32" s="34" t="s">
        <v>68</v>
      </c>
      <c r="AB32" s="34" t="s">
        <v>69</v>
      </c>
      <c r="AC32" s="34" t="s">
        <v>70</v>
      </c>
      <c r="AD32" s="34" t="s">
        <v>71</v>
      </c>
      <c r="AE32" s="34" t="s">
        <v>72</v>
      </c>
      <c r="AF32" s="34" t="s">
        <v>73</v>
      </c>
      <c r="AG32" s="34"/>
      <c r="AH32" s="34"/>
      <c r="AI32" s="34" t="s">
        <v>85</v>
      </c>
      <c r="AJ32" s="34">
        <v>301724</v>
      </c>
      <c r="AK32" s="40">
        <f t="shared" si="0"/>
        <v>48275.862400000005</v>
      </c>
      <c r="AL32" s="29"/>
      <c r="AM32" s="40">
        <f t="shared" si="1"/>
        <v>350000.0024</v>
      </c>
      <c r="AN32" s="41">
        <v>301724</v>
      </c>
    </row>
    <row r="33" spans="1:40" ht="77.25" customHeight="1" x14ac:dyDescent="0.25">
      <c r="A33" s="33">
        <v>82200204</v>
      </c>
      <c r="B33" s="34">
        <v>85009606</v>
      </c>
      <c r="C33" s="35" t="s">
        <v>55</v>
      </c>
      <c r="D33" s="33">
        <v>282</v>
      </c>
      <c r="E33" s="36" t="s">
        <v>56</v>
      </c>
      <c r="F33" s="36" t="s">
        <v>57</v>
      </c>
      <c r="G33" s="37" t="s">
        <v>160</v>
      </c>
      <c r="H33" s="34" t="s">
        <v>59</v>
      </c>
      <c r="I33" s="34" t="s">
        <v>76</v>
      </c>
      <c r="J33" s="34" t="s">
        <v>168</v>
      </c>
      <c r="K33" s="34" t="s">
        <v>169</v>
      </c>
      <c r="L33" s="34" t="s">
        <v>170</v>
      </c>
      <c r="M33" s="34" t="s">
        <v>171</v>
      </c>
      <c r="N33" s="37" t="s">
        <v>170</v>
      </c>
      <c r="O33" s="34" t="s">
        <v>174</v>
      </c>
      <c r="P33" s="37" t="s">
        <v>175</v>
      </c>
      <c r="Q33" s="37" t="s">
        <v>125</v>
      </c>
      <c r="R33" s="34" t="s">
        <v>176</v>
      </c>
      <c r="S33" s="37" t="s">
        <v>125</v>
      </c>
      <c r="T33" s="37" t="s">
        <v>84</v>
      </c>
      <c r="U33" s="34">
        <v>1</v>
      </c>
      <c r="V33" s="38">
        <v>456896.55</v>
      </c>
      <c r="W33" s="38">
        <v>456896.55</v>
      </c>
      <c r="X33" s="38">
        <v>529999.99800000002</v>
      </c>
      <c r="Y33" s="34"/>
      <c r="Z33" s="34"/>
      <c r="AA33" s="34" t="s">
        <v>68</v>
      </c>
      <c r="AB33" s="34" t="s">
        <v>69</v>
      </c>
      <c r="AC33" s="34" t="s">
        <v>70</v>
      </c>
      <c r="AD33" s="34" t="s">
        <v>71</v>
      </c>
      <c r="AE33" s="34" t="s">
        <v>72</v>
      </c>
      <c r="AF33" s="34" t="s">
        <v>73</v>
      </c>
      <c r="AG33" s="34"/>
      <c r="AH33" s="34"/>
      <c r="AI33" s="34" t="s">
        <v>85</v>
      </c>
      <c r="AJ33" s="34">
        <v>530000</v>
      </c>
      <c r="AK33" s="40">
        <f t="shared" si="0"/>
        <v>73103.448000000004</v>
      </c>
      <c r="AL33" s="29"/>
      <c r="AM33" s="40">
        <f t="shared" si="1"/>
        <v>529999.99800000002</v>
      </c>
      <c r="AN33" s="41">
        <v>530000</v>
      </c>
    </row>
    <row r="34" spans="1:40" ht="55.5" customHeight="1" x14ac:dyDescent="0.25">
      <c r="A34" s="33">
        <v>82199803</v>
      </c>
      <c r="B34" s="34">
        <v>85009686</v>
      </c>
      <c r="C34" s="35" t="s">
        <v>55</v>
      </c>
      <c r="D34" s="33">
        <v>282</v>
      </c>
      <c r="E34" s="36" t="s">
        <v>56</v>
      </c>
      <c r="F34" s="36" t="s">
        <v>57</v>
      </c>
      <c r="G34" s="37" t="s">
        <v>160</v>
      </c>
      <c r="H34" s="34" t="s">
        <v>59</v>
      </c>
      <c r="I34" s="34" t="s">
        <v>76</v>
      </c>
      <c r="J34" s="34" t="s">
        <v>177</v>
      </c>
      <c r="K34" s="34" t="s">
        <v>178</v>
      </c>
      <c r="L34" s="34" t="s">
        <v>179</v>
      </c>
      <c r="M34" s="34" t="s">
        <v>180</v>
      </c>
      <c r="N34" s="37" t="s">
        <v>179</v>
      </c>
      <c r="O34" s="34" t="s">
        <v>181</v>
      </c>
      <c r="P34" s="37" t="s">
        <v>182</v>
      </c>
      <c r="Q34" s="37" t="s">
        <v>65</v>
      </c>
      <c r="R34" s="34"/>
      <c r="S34" s="37" t="s">
        <v>65</v>
      </c>
      <c r="T34" s="37" t="s">
        <v>84</v>
      </c>
      <c r="U34" s="34">
        <v>1</v>
      </c>
      <c r="V34" s="38">
        <v>25431.03</v>
      </c>
      <c r="W34" s="38">
        <v>25431.03</v>
      </c>
      <c r="X34" s="38">
        <v>29499.9948</v>
      </c>
      <c r="Y34" s="34"/>
      <c r="Z34" s="34"/>
      <c r="AA34" s="34" t="s">
        <v>68</v>
      </c>
      <c r="AB34" s="34" t="s">
        <v>69</v>
      </c>
      <c r="AC34" s="34" t="s">
        <v>70</v>
      </c>
      <c r="AD34" s="34" t="s">
        <v>71</v>
      </c>
      <c r="AE34" s="34" t="s">
        <v>72</v>
      </c>
      <c r="AF34" s="34" t="s">
        <v>73</v>
      </c>
      <c r="AG34" s="34"/>
      <c r="AH34" s="34"/>
      <c r="AI34" s="34" t="s">
        <v>98</v>
      </c>
      <c r="AJ34" s="34" t="s">
        <v>98</v>
      </c>
      <c r="AK34" s="40">
        <f t="shared" si="0"/>
        <v>4068.9647999999997</v>
      </c>
      <c r="AL34" s="29"/>
      <c r="AM34" s="40">
        <f t="shared" si="1"/>
        <v>29499.9948</v>
      </c>
      <c r="AN34" s="41">
        <v>29500</v>
      </c>
    </row>
    <row r="35" spans="1:40" ht="55.5" customHeight="1" x14ac:dyDescent="0.25">
      <c r="A35" s="33">
        <v>82198787</v>
      </c>
      <c r="B35" s="34">
        <v>85009764</v>
      </c>
      <c r="C35" s="35" t="s">
        <v>55</v>
      </c>
      <c r="D35" s="33">
        <v>282</v>
      </c>
      <c r="E35" s="36" t="s">
        <v>56</v>
      </c>
      <c r="F35" s="36" t="s">
        <v>57</v>
      </c>
      <c r="G35" s="37" t="s">
        <v>160</v>
      </c>
      <c r="H35" s="34" t="s">
        <v>59</v>
      </c>
      <c r="I35" s="34" t="s">
        <v>76</v>
      </c>
      <c r="J35" s="34" t="s">
        <v>183</v>
      </c>
      <c r="K35" s="34" t="s">
        <v>184</v>
      </c>
      <c r="L35" s="34" t="s">
        <v>185</v>
      </c>
      <c r="M35" s="34" t="s">
        <v>186</v>
      </c>
      <c r="N35" s="37" t="s">
        <v>185</v>
      </c>
      <c r="O35" s="34" t="s">
        <v>187</v>
      </c>
      <c r="P35" s="37" t="s">
        <v>188</v>
      </c>
      <c r="Q35" s="37" t="s">
        <v>65</v>
      </c>
      <c r="R35" s="34"/>
      <c r="S35" s="37" t="s">
        <v>65</v>
      </c>
      <c r="T35" s="37" t="s">
        <v>84</v>
      </c>
      <c r="U35" s="34">
        <v>1</v>
      </c>
      <c r="V35" s="38">
        <v>325862.07</v>
      </c>
      <c r="W35" s="38">
        <v>325862.07</v>
      </c>
      <c r="X35" s="38">
        <v>378000.0012</v>
      </c>
      <c r="Y35" s="34"/>
      <c r="Z35" s="34"/>
      <c r="AA35" s="34" t="s">
        <v>68</v>
      </c>
      <c r="AB35" s="34" t="s">
        <v>69</v>
      </c>
      <c r="AC35" s="34" t="s">
        <v>70</v>
      </c>
      <c r="AD35" s="34" t="s">
        <v>71</v>
      </c>
      <c r="AE35" s="34" t="s">
        <v>72</v>
      </c>
      <c r="AF35" s="34" t="s">
        <v>73</v>
      </c>
      <c r="AG35" s="34"/>
      <c r="AH35" s="34"/>
      <c r="AI35" s="34" t="s">
        <v>98</v>
      </c>
      <c r="AJ35" s="34" t="s">
        <v>98</v>
      </c>
      <c r="AK35" s="40">
        <f t="shared" si="0"/>
        <v>52137.931199999999</v>
      </c>
      <c r="AL35" s="29"/>
      <c r="AM35" s="40">
        <f t="shared" si="1"/>
        <v>378000.0012</v>
      </c>
      <c r="AN35" s="41">
        <v>378000</v>
      </c>
    </row>
    <row r="36" spans="1:40" ht="50.25" customHeight="1" x14ac:dyDescent="0.25">
      <c r="A36" s="33">
        <v>82199033</v>
      </c>
      <c r="B36" s="34">
        <v>85009838</v>
      </c>
      <c r="C36" s="35" t="s">
        <v>55</v>
      </c>
      <c r="D36" s="33">
        <v>282</v>
      </c>
      <c r="E36" s="36" t="s">
        <v>56</v>
      </c>
      <c r="F36" s="36" t="s">
        <v>57</v>
      </c>
      <c r="G36" s="37" t="s">
        <v>160</v>
      </c>
      <c r="H36" s="34" t="s">
        <v>59</v>
      </c>
      <c r="I36" s="34" t="s">
        <v>76</v>
      </c>
      <c r="J36" s="34" t="s">
        <v>189</v>
      </c>
      <c r="K36" s="34" t="s">
        <v>190</v>
      </c>
      <c r="L36" s="34" t="s">
        <v>191</v>
      </c>
      <c r="M36" s="34" t="s">
        <v>192</v>
      </c>
      <c r="N36" s="37" t="s">
        <v>193</v>
      </c>
      <c r="O36" s="34" t="s">
        <v>194</v>
      </c>
      <c r="P36" s="37" t="s">
        <v>195</v>
      </c>
      <c r="Q36" s="37" t="s">
        <v>65</v>
      </c>
      <c r="R36" s="34"/>
      <c r="S36" s="37" t="s">
        <v>65</v>
      </c>
      <c r="T36" s="37" t="s">
        <v>84</v>
      </c>
      <c r="U36" s="34">
        <v>1</v>
      </c>
      <c r="V36" s="38">
        <v>58620.69</v>
      </c>
      <c r="W36" s="38">
        <v>58620.69</v>
      </c>
      <c r="X36" s="38">
        <v>68000.000400000004</v>
      </c>
      <c r="Y36" s="34"/>
      <c r="Z36" s="34"/>
      <c r="AA36" s="34" t="s">
        <v>68</v>
      </c>
      <c r="AB36" s="34" t="s">
        <v>69</v>
      </c>
      <c r="AC36" s="34" t="s">
        <v>70</v>
      </c>
      <c r="AD36" s="34" t="s">
        <v>71</v>
      </c>
      <c r="AE36" s="34" t="s">
        <v>72</v>
      </c>
      <c r="AF36" s="34" t="s">
        <v>73</v>
      </c>
      <c r="AG36" s="34"/>
      <c r="AH36" s="34"/>
      <c r="AI36" s="34" t="s">
        <v>98</v>
      </c>
      <c r="AJ36" s="34" t="s">
        <v>98</v>
      </c>
      <c r="AK36" s="40">
        <f t="shared" si="0"/>
        <v>9379.3104000000003</v>
      </c>
      <c r="AL36" s="29"/>
      <c r="AM36" s="40">
        <f t="shared" si="1"/>
        <v>68000.000400000004</v>
      </c>
      <c r="AN36" s="41">
        <v>68000</v>
      </c>
    </row>
    <row r="37" spans="1:40" ht="53.25" customHeight="1" x14ac:dyDescent="0.25">
      <c r="A37" s="33">
        <v>82198526</v>
      </c>
      <c r="B37" s="34">
        <v>85009880</v>
      </c>
      <c r="C37" s="35" t="s">
        <v>55</v>
      </c>
      <c r="D37" s="33">
        <v>282</v>
      </c>
      <c r="E37" s="36" t="s">
        <v>56</v>
      </c>
      <c r="F37" s="36" t="s">
        <v>57</v>
      </c>
      <c r="G37" s="37" t="s">
        <v>160</v>
      </c>
      <c r="H37" s="34" t="s">
        <v>59</v>
      </c>
      <c r="I37" s="34" t="s">
        <v>107</v>
      </c>
      <c r="J37" s="34" t="s">
        <v>108</v>
      </c>
      <c r="K37" s="34" t="s">
        <v>109</v>
      </c>
      <c r="L37" s="34" t="s">
        <v>109</v>
      </c>
      <c r="M37" s="34" t="s">
        <v>110</v>
      </c>
      <c r="N37" s="37" t="s">
        <v>110</v>
      </c>
      <c r="O37" s="34" t="s">
        <v>196</v>
      </c>
      <c r="P37" s="37" t="s">
        <v>197</v>
      </c>
      <c r="Q37" s="37" t="s">
        <v>65</v>
      </c>
      <c r="R37" s="34"/>
      <c r="S37" s="37" t="s">
        <v>65</v>
      </c>
      <c r="T37" s="37" t="s">
        <v>107</v>
      </c>
      <c r="U37" s="34">
        <v>1</v>
      </c>
      <c r="V37" s="38">
        <v>172413.79</v>
      </c>
      <c r="W37" s="38">
        <v>172413.79</v>
      </c>
      <c r="X37" s="38">
        <v>199999.9964</v>
      </c>
      <c r="Y37" s="34"/>
      <c r="Z37" s="34"/>
      <c r="AA37" s="34" t="s">
        <v>68</v>
      </c>
      <c r="AB37" s="34" t="s">
        <v>69</v>
      </c>
      <c r="AC37" s="34" t="s">
        <v>70</v>
      </c>
      <c r="AD37" s="34" t="s">
        <v>71</v>
      </c>
      <c r="AE37" s="34" t="s">
        <v>72</v>
      </c>
      <c r="AF37" s="34" t="s">
        <v>73</v>
      </c>
      <c r="AG37" s="34"/>
      <c r="AH37" s="34"/>
      <c r="AI37" s="34" t="s">
        <v>98</v>
      </c>
      <c r="AJ37" s="34" t="s">
        <v>98</v>
      </c>
      <c r="AK37" s="40">
        <f t="shared" si="0"/>
        <v>27586.206400000003</v>
      </c>
      <c r="AL37" s="29"/>
      <c r="AM37" s="40">
        <f t="shared" si="1"/>
        <v>199999.9964</v>
      </c>
      <c r="AN37" s="41">
        <v>200000</v>
      </c>
    </row>
    <row r="38" spans="1:40" ht="48" customHeight="1" x14ac:dyDescent="0.25">
      <c r="A38" s="33">
        <v>82197765</v>
      </c>
      <c r="B38" s="34">
        <v>85009986</v>
      </c>
      <c r="C38" s="35" t="s">
        <v>55</v>
      </c>
      <c r="D38" s="33">
        <v>282</v>
      </c>
      <c r="E38" s="36" t="s">
        <v>56</v>
      </c>
      <c r="F38" s="36" t="s">
        <v>57</v>
      </c>
      <c r="G38" s="37" t="s">
        <v>160</v>
      </c>
      <c r="H38" s="34" t="s">
        <v>59</v>
      </c>
      <c r="I38" s="34" t="s">
        <v>107</v>
      </c>
      <c r="J38" s="34" t="s">
        <v>108</v>
      </c>
      <c r="K38" s="34" t="s">
        <v>109</v>
      </c>
      <c r="L38" s="34" t="s">
        <v>109</v>
      </c>
      <c r="M38" s="34" t="s">
        <v>110</v>
      </c>
      <c r="N38" s="37" t="s">
        <v>110</v>
      </c>
      <c r="O38" s="34" t="s">
        <v>198</v>
      </c>
      <c r="P38" s="37" t="s">
        <v>199</v>
      </c>
      <c r="Q38" s="37" t="s">
        <v>65</v>
      </c>
      <c r="R38" s="34"/>
      <c r="S38" s="37" t="s">
        <v>65</v>
      </c>
      <c r="T38" s="37" t="s">
        <v>107</v>
      </c>
      <c r="U38" s="34">
        <v>1</v>
      </c>
      <c r="V38" s="38">
        <v>206896.55</v>
      </c>
      <c r="W38" s="38">
        <v>206896.55</v>
      </c>
      <c r="X38" s="38">
        <v>239999.99799999999</v>
      </c>
      <c r="Y38" s="34"/>
      <c r="Z38" s="34"/>
      <c r="AA38" s="34" t="s">
        <v>68</v>
      </c>
      <c r="AB38" s="34" t="s">
        <v>69</v>
      </c>
      <c r="AC38" s="34" t="s">
        <v>70</v>
      </c>
      <c r="AD38" s="34" t="s">
        <v>71</v>
      </c>
      <c r="AE38" s="34" t="s">
        <v>72</v>
      </c>
      <c r="AF38" s="34" t="s">
        <v>73</v>
      </c>
      <c r="AG38" s="34"/>
      <c r="AH38" s="34"/>
      <c r="AI38" s="34" t="s">
        <v>98</v>
      </c>
      <c r="AJ38" s="34" t="s">
        <v>98</v>
      </c>
      <c r="AK38" s="40">
        <f t="shared" si="0"/>
        <v>33103.447999999997</v>
      </c>
      <c r="AL38" s="29"/>
      <c r="AM38" s="40">
        <f t="shared" si="1"/>
        <v>239999.99799999999</v>
      </c>
      <c r="AN38" s="41">
        <v>240000</v>
      </c>
    </row>
    <row r="39" spans="1:40" ht="42" customHeight="1" x14ac:dyDescent="0.25">
      <c r="A39" s="33">
        <v>82113303</v>
      </c>
      <c r="B39" s="34">
        <v>85010578</v>
      </c>
      <c r="C39" s="35" t="s">
        <v>55</v>
      </c>
      <c r="D39" s="33">
        <v>282</v>
      </c>
      <c r="E39" s="36" t="s">
        <v>56</v>
      </c>
      <c r="F39" s="36" t="s">
        <v>57</v>
      </c>
      <c r="G39" s="37" t="s">
        <v>58</v>
      </c>
      <c r="H39" s="34" t="s">
        <v>59</v>
      </c>
      <c r="I39" s="34" t="s">
        <v>60</v>
      </c>
      <c r="J39" s="34" t="s">
        <v>200</v>
      </c>
      <c r="K39" s="34" t="s">
        <v>201</v>
      </c>
      <c r="L39" s="34" t="s">
        <v>202</v>
      </c>
      <c r="M39" s="34" t="s">
        <v>203</v>
      </c>
      <c r="N39" s="37" t="s">
        <v>204</v>
      </c>
      <c r="O39" s="34"/>
      <c r="P39" s="37"/>
      <c r="Q39" s="37" t="s">
        <v>205</v>
      </c>
      <c r="R39" s="34"/>
      <c r="S39" s="37" t="s">
        <v>205</v>
      </c>
      <c r="T39" s="37" t="s">
        <v>206</v>
      </c>
      <c r="U39" s="34">
        <v>238</v>
      </c>
      <c r="V39" s="38">
        <v>177.59</v>
      </c>
      <c r="W39" s="38">
        <v>42266.42</v>
      </c>
      <c r="X39" s="38">
        <v>49029.047200000001</v>
      </c>
      <c r="Y39" s="34"/>
      <c r="Z39" s="34"/>
      <c r="AA39" s="34" t="s">
        <v>207</v>
      </c>
      <c r="AB39" s="34" t="s">
        <v>114</v>
      </c>
      <c r="AC39" s="34" t="s">
        <v>115</v>
      </c>
      <c r="AD39" s="34" t="s">
        <v>71</v>
      </c>
      <c r="AE39" s="34" t="s">
        <v>72</v>
      </c>
      <c r="AF39" s="34" t="s">
        <v>73</v>
      </c>
      <c r="AG39" s="34"/>
      <c r="AH39" s="34"/>
      <c r="AI39" s="34" t="s">
        <v>98</v>
      </c>
      <c r="AJ39" s="34" t="s">
        <v>98</v>
      </c>
      <c r="AK39" s="40">
        <f t="shared" si="0"/>
        <v>6762.6271999999999</v>
      </c>
      <c r="AL39" s="29"/>
      <c r="AM39" s="40">
        <f t="shared" si="1"/>
        <v>49029.047200000001</v>
      </c>
      <c r="AN39" s="41">
        <v>49029</v>
      </c>
    </row>
    <row r="40" spans="1:40" ht="45" customHeight="1" x14ac:dyDescent="0.25">
      <c r="A40" s="33">
        <v>82113043</v>
      </c>
      <c r="B40" s="34">
        <v>85010619</v>
      </c>
      <c r="C40" s="35" t="s">
        <v>55</v>
      </c>
      <c r="D40" s="33">
        <v>282</v>
      </c>
      <c r="E40" s="36" t="s">
        <v>56</v>
      </c>
      <c r="F40" s="36" t="s">
        <v>57</v>
      </c>
      <c r="G40" s="37" t="s">
        <v>58</v>
      </c>
      <c r="H40" s="34" t="s">
        <v>59</v>
      </c>
      <c r="I40" s="34" t="s">
        <v>60</v>
      </c>
      <c r="J40" s="34" t="s">
        <v>208</v>
      </c>
      <c r="K40" s="34" t="s">
        <v>209</v>
      </c>
      <c r="L40" s="34" t="s">
        <v>209</v>
      </c>
      <c r="M40" s="34" t="s">
        <v>210</v>
      </c>
      <c r="N40" s="37" t="s">
        <v>211</v>
      </c>
      <c r="O40" s="34"/>
      <c r="P40" s="37"/>
      <c r="Q40" s="37" t="s">
        <v>205</v>
      </c>
      <c r="R40" s="34"/>
      <c r="S40" s="37" t="s">
        <v>205</v>
      </c>
      <c r="T40" s="37" t="s">
        <v>206</v>
      </c>
      <c r="U40" s="34">
        <v>68</v>
      </c>
      <c r="V40" s="38">
        <v>344.83</v>
      </c>
      <c r="W40" s="38">
        <v>23448.44</v>
      </c>
      <c r="X40" s="38">
        <v>27200.190399999999</v>
      </c>
      <c r="Y40" s="34"/>
      <c r="Z40" s="34"/>
      <c r="AA40" s="34" t="s">
        <v>207</v>
      </c>
      <c r="AB40" s="34" t="s">
        <v>114</v>
      </c>
      <c r="AC40" s="34" t="s">
        <v>115</v>
      </c>
      <c r="AD40" s="34" t="s">
        <v>71</v>
      </c>
      <c r="AE40" s="34" t="s">
        <v>72</v>
      </c>
      <c r="AF40" s="34" t="s">
        <v>73</v>
      </c>
      <c r="AG40" s="34"/>
      <c r="AH40" s="34"/>
      <c r="AI40" s="34" t="s">
        <v>98</v>
      </c>
      <c r="AJ40" s="34" t="s">
        <v>98</v>
      </c>
      <c r="AK40" s="40">
        <f t="shared" si="0"/>
        <v>3751.7503999999999</v>
      </c>
      <c r="AL40" s="29"/>
      <c r="AM40" s="40">
        <f t="shared" si="1"/>
        <v>27200.190399999999</v>
      </c>
      <c r="AN40" s="41">
        <v>27200</v>
      </c>
    </row>
    <row r="41" spans="1:40" ht="46.5" customHeight="1" x14ac:dyDescent="0.25">
      <c r="A41" s="33">
        <v>82112905</v>
      </c>
      <c r="B41" s="34">
        <v>85010757</v>
      </c>
      <c r="C41" s="35" t="s">
        <v>55</v>
      </c>
      <c r="D41" s="33">
        <v>282</v>
      </c>
      <c r="E41" s="36" t="s">
        <v>56</v>
      </c>
      <c r="F41" s="36" t="s">
        <v>57</v>
      </c>
      <c r="G41" s="37" t="s">
        <v>58</v>
      </c>
      <c r="H41" s="34" t="s">
        <v>59</v>
      </c>
      <c r="I41" s="34" t="s">
        <v>60</v>
      </c>
      <c r="J41" s="34" t="s">
        <v>212</v>
      </c>
      <c r="K41" s="34" t="s">
        <v>213</v>
      </c>
      <c r="L41" s="34" t="s">
        <v>214</v>
      </c>
      <c r="M41" s="34" t="s">
        <v>215</v>
      </c>
      <c r="N41" s="37" t="s">
        <v>216</v>
      </c>
      <c r="O41" s="34"/>
      <c r="P41" s="37"/>
      <c r="Q41" s="37" t="s">
        <v>205</v>
      </c>
      <c r="R41" s="34"/>
      <c r="S41" s="37" t="s">
        <v>205</v>
      </c>
      <c r="T41" s="37" t="s">
        <v>67</v>
      </c>
      <c r="U41" s="34">
        <v>72</v>
      </c>
      <c r="V41" s="38">
        <v>163.79</v>
      </c>
      <c r="W41" s="38">
        <v>11792.88</v>
      </c>
      <c r="X41" s="38">
        <v>13679.7408</v>
      </c>
      <c r="Y41" s="34"/>
      <c r="Z41" s="34"/>
      <c r="AA41" s="34" t="s">
        <v>207</v>
      </c>
      <c r="AB41" s="34" t="s">
        <v>114</v>
      </c>
      <c r="AC41" s="34" t="s">
        <v>115</v>
      </c>
      <c r="AD41" s="34" t="s">
        <v>71</v>
      </c>
      <c r="AE41" s="34" t="s">
        <v>72</v>
      </c>
      <c r="AF41" s="34" t="s">
        <v>73</v>
      </c>
      <c r="AG41" s="34"/>
      <c r="AH41" s="34"/>
      <c r="AI41" s="34" t="s">
        <v>98</v>
      </c>
      <c r="AJ41" s="34" t="s">
        <v>98</v>
      </c>
      <c r="AK41" s="40">
        <f t="shared" si="0"/>
        <v>1886.8607999999999</v>
      </c>
      <c r="AL41" s="29"/>
      <c r="AM41" s="40">
        <f t="shared" si="1"/>
        <v>13679.7408</v>
      </c>
      <c r="AN41" s="41">
        <v>13680</v>
      </c>
    </row>
    <row r="42" spans="1:40" ht="42.75" customHeight="1" x14ac:dyDescent="0.25">
      <c r="A42" s="33">
        <v>82112823</v>
      </c>
      <c r="B42" s="34">
        <v>85010792</v>
      </c>
      <c r="C42" s="35" t="s">
        <v>55</v>
      </c>
      <c r="D42" s="33">
        <v>282</v>
      </c>
      <c r="E42" s="36" t="s">
        <v>56</v>
      </c>
      <c r="F42" s="36" t="s">
        <v>57</v>
      </c>
      <c r="G42" s="37" t="s">
        <v>58</v>
      </c>
      <c r="H42" s="34" t="s">
        <v>59</v>
      </c>
      <c r="I42" s="34" t="s">
        <v>60</v>
      </c>
      <c r="J42" s="34" t="s">
        <v>217</v>
      </c>
      <c r="K42" s="34" t="s">
        <v>218</v>
      </c>
      <c r="L42" s="34" t="s">
        <v>219</v>
      </c>
      <c r="M42" s="34" t="s">
        <v>220</v>
      </c>
      <c r="N42" s="37" t="s">
        <v>221</v>
      </c>
      <c r="O42" s="34"/>
      <c r="P42" s="37"/>
      <c r="Q42" s="37" t="s">
        <v>205</v>
      </c>
      <c r="R42" s="34"/>
      <c r="S42" s="37" t="s">
        <v>205</v>
      </c>
      <c r="T42" s="37" t="s">
        <v>222</v>
      </c>
      <c r="U42" s="34">
        <v>144</v>
      </c>
      <c r="V42" s="38">
        <v>250</v>
      </c>
      <c r="W42" s="38">
        <v>36000</v>
      </c>
      <c r="X42" s="38">
        <v>41760</v>
      </c>
      <c r="Y42" s="34"/>
      <c r="Z42" s="34"/>
      <c r="AA42" s="34" t="s">
        <v>207</v>
      </c>
      <c r="AB42" s="34" t="s">
        <v>114</v>
      </c>
      <c r="AC42" s="34" t="s">
        <v>115</v>
      </c>
      <c r="AD42" s="34" t="s">
        <v>71</v>
      </c>
      <c r="AE42" s="34" t="s">
        <v>72</v>
      </c>
      <c r="AF42" s="34" t="s">
        <v>73</v>
      </c>
      <c r="AG42" s="34"/>
      <c r="AH42" s="34"/>
      <c r="AI42" s="34" t="s">
        <v>98</v>
      </c>
      <c r="AJ42" s="34" t="s">
        <v>98</v>
      </c>
      <c r="AK42" s="40">
        <f t="shared" si="0"/>
        <v>5760</v>
      </c>
      <c r="AL42" s="29"/>
      <c r="AM42" s="40">
        <f t="shared" si="1"/>
        <v>41760</v>
      </c>
      <c r="AN42" s="41">
        <v>41760</v>
      </c>
    </row>
    <row r="43" spans="1:40" ht="40.5" customHeight="1" x14ac:dyDescent="0.25">
      <c r="A43" s="33">
        <v>82112662</v>
      </c>
      <c r="B43" s="34">
        <v>85010829</v>
      </c>
      <c r="C43" s="35" t="s">
        <v>55</v>
      </c>
      <c r="D43" s="33">
        <v>282</v>
      </c>
      <c r="E43" s="36" t="s">
        <v>56</v>
      </c>
      <c r="F43" s="36" t="s">
        <v>57</v>
      </c>
      <c r="G43" s="37" t="s">
        <v>58</v>
      </c>
      <c r="H43" s="34" t="s">
        <v>59</v>
      </c>
      <c r="I43" s="34" t="s">
        <v>60</v>
      </c>
      <c r="J43" s="34" t="s">
        <v>223</v>
      </c>
      <c r="K43" s="34" t="s">
        <v>224</v>
      </c>
      <c r="L43" s="34" t="s">
        <v>225</v>
      </c>
      <c r="M43" s="34" t="s">
        <v>210</v>
      </c>
      <c r="N43" s="37" t="s">
        <v>211</v>
      </c>
      <c r="O43" s="34" t="s">
        <v>226</v>
      </c>
      <c r="P43" s="37" t="s">
        <v>227</v>
      </c>
      <c r="Q43" s="37" t="s">
        <v>205</v>
      </c>
      <c r="R43" s="34"/>
      <c r="S43" s="37" t="s">
        <v>205</v>
      </c>
      <c r="T43" s="37" t="s">
        <v>228</v>
      </c>
      <c r="U43" s="34">
        <v>144</v>
      </c>
      <c r="V43" s="38">
        <v>206.9</v>
      </c>
      <c r="W43" s="38">
        <v>29793.599999999999</v>
      </c>
      <c r="X43" s="38">
        <v>34560.576000000001</v>
      </c>
      <c r="Y43" s="34"/>
      <c r="Z43" s="34"/>
      <c r="AA43" s="34" t="s">
        <v>207</v>
      </c>
      <c r="AB43" s="34" t="s">
        <v>114</v>
      </c>
      <c r="AC43" s="34" t="s">
        <v>115</v>
      </c>
      <c r="AD43" s="34" t="s">
        <v>71</v>
      </c>
      <c r="AE43" s="34" t="s">
        <v>72</v>
      </c>
      <c r="AF43" s="34" t="s">
        <v>73</v>
      </c>
      <c r="AG43" s="34"/>
      <c r="AH43" s="34"/>
      <c r="AI43" s="34" t="s">
        <v>98</v>
      </c>
      <c r="AJ43" s="34" t="s">
        <v>98</v>
      </c>
      <c r="AK43" s="40">
        <f t="shared" si="0"/>
        <v>4766.9759999999997</v>
      </c>
      <c r="AL43" s="29"/>
      <c r="AM43" s="40">
        <f t="shared" si="1"/>
        <v>34560.576000000001</v>
      </c>
      <c r="AN43" s="41">
        <v>34561</v>
      </c>
    </row>
    <row r="44" spans="1:40" ht="48" customHeight="1" x14ac:dyDescent="0.25">
      <c r="A44" s="33">
        <v>82112553</v>
      </c>
      <c r="B44" s="34">
        <v>85010870</v>
      </c>
      <c r="C44" s="35" t="s">
        <v>55</v>
      </c>
      <c r="D44" s="33">
        <v>282</v>
      </c>
      <c r="E44" s="36" t="s">
        <v>56</v>
      </c>
      <c r="F44" s="36" t="s">
        <v>57</v>
      </c>
      <c r="G44" s="37" t="s">
        <v>58</v>
      </c>
      <c r="H44" s="34" t="s">
        <v>59</v>
      </c>
      <c r="I44" s="34" t="s">
        <v>60</v>
      </c>
      <c r="J44" s="34" t="s">
        <v>223</v>
      </c>
      <c r="K44" s="34" t="s">
        <v>224</v>
      </c>
      <c r="L44" s="34" t="s">
        <v>225</v>
      </c>
      <c r="M44" s="34" t="s">
        <v>210</v>
      </c>
      <c r="N44" s="37" t="s">
        <v>211</v>
      </c>
      <c r="O44" s="34" t="s">
        <v>229</v>
      </c>
      <c r="P44" s="37" t="s">
        <v>230</v>
      </c>
      <c r="Q44" s="37" t="s">
        <v>205</v>
      </c>
      <c r="R44" s="34"/>
      <c r="S44" s="37" t="s">
        <v>205</v>
      </c>
      <c r="T44" s="37" t="s">
        <v>228</v>
      </c>
      <c r="U44" s="34">
        <v>72</v>
      </c>
      <c r="V44" s="38">
        <v>413.79</v>
      </c>
      <c r="W44" s="38">
        <v>29792.880000000001</v>
      </c>
      <c r="X44" s="38">
        <v>34559.7408</v>
      </c>
      <c r="Y44" s="34"/>
      <c r="Z44" s="34"/>
      <c r="AA44" s="34" t="s">
        <v>207</v>
      </c>
      <c r="AB44" s="34" t="s">
        <v>114</v>
      </c>
      <c r="AC44" s="34" t="s">
        <v>115</v>
      </c>
      <c r="AD44" s="34" t="s">
        <v>71</v>
      </c>
      <c r="AE44" s="34" t="s">
        <v>72</v>
      </c>
      <c r="AF44" s="34" t="s">
        <v>73</v>
      </c>
      <c r="AG44" s="34"/>
      <c r="AH44" s="34"/>
      <c r="AI44" s="34" t="s">
        <v>98</v>
      </c>
      <c r="AJ44" s="34" t="s">
        <v>98</v>
      </c>
      <c r="AK44" s="40">
        <f t="shared" si="0"/>
        <v>4766.8608000000004</v>
      </c>
      <c r="AL44" s="29"/>
      <c r="AM44" s="40">
        <f t="shared" si="1"/>
        <v>34559.7408</v>
      </c>
      <c r="AN44" s="41">
        <v>34560</v>
      </c>
    </row>
    <row r="45" spans="1:40" ht="49.5" customHeight="1" x14ac:dyDescent="0.25">
      <c r="A45" s="33">
        <v>82111998</v>
      </c>
      <c r="B45" s="34">
        <v>85010909</v>
      </c>
      <c r="C45" s="35" t="s">
        <v>55</v>
      </c>
      <c r="D45" s="33">
        <v>282</v>
      </c>
      <c r="E45" s="36" t="s">
        <v>56</v>
      </c>
      <c r="F45" s="36" t="s">
        <v>57</v>
      </c>
      <c r="G45" s="37" t="s">
        <v>58</v>
      </c>
      <c r="H45" s="34" t="s">
        <v>59</v>
      </c>
      <c r="I45" s="34" t="s">
        <v>60</v>
      </c>
      <c r="J45" s="34" t="s">
        <v>223</v>
      </c>
      <c r="K45" s="34" t="s">
        <v>224</v>
      </c>
      <c r="L45" s="34" t="s">
        <v>225</v>
      </c>
      <c r="M45" s="34" t="s">
        <v>210</v>
      </c>
      <c r="N45" s="37" t="s">
        <v>211</v>
      </c>
      <c r="O45" s="34" t="s">
        <v>231</v>
      </c>
      <c r="P45" s="37" t="s">
        <v>232</v>
      </c>
      <c r="Q45" s="37" t="s">
        <v>205</v>
      </c>
      <c r="R45" s="34"/>
      <c r="S45" s="37" t="s">
        <v>205</v>
      </c>
      <c r="T45" s="37" t="s">
        <v>228</v>
      </c>
      <c r="U45" s="34">
        <v>36</v>
      </c>
      <c r="V45" s="38">
        <v>931.03</v>
      </c>
      <c r="W45" s="38">
        <v>33517.08</v>
      </c>
      <c r="X45" s="38">
        <v>38879.8128</v>
      </c>
      <c r="Y45" s="34"/>
      <c r="Z45" s="34"/>
      <c r="AA45" s="34" t="s">
        <v>207</v>
      </c>
      <c r="AB45" s="34" t="s">
        <v>114</v>
      </c>
      <c r="AC45" s="34" t="s">
        <v>115</v>
      </c>
      <c r="AD45" s="34" t="s">
        <v>71</v>
      </c>
      <c r="AE45" s="34" t="s">
        <v>72</v>
      </c>
      <c r="AF45" s="34" t="s">
        <v>73</v>
      </c>
      <c r="AG45" s="34"/>
      <c r="AH45" s="34"/>
      <c r="AI45" s="34" t="s">
        <v>98</v>
      </c>
      <c r="AJ45" s="34" t="s">
        <v>98</v>
      </c>
      <c r="AK45" s="40">
        <f t="shared" si="0"/>
        <v>5362.7328000000007</v>
      </c>
      <c r="AL45" s="29"/>
      <c r="AM45" s="40">
        <f t="shared" si="1"/>
        <v>38879.8128</v>
      </c>
      <c r="AN45" s="41">
        <v>38880</v>
      </c>
    </row>
    <row r="46" spans="1:40" ht="39" customHeight="1" x14ac:dyDescent="0.25">
      <c r="A46" s="33">
        <v>82111661</v>
      </c>
      <c r="B46" s="34">
        <v>85010961</v>
      </c>
      <c r="C46" s="35" t="s">
        <v>55</v>
      </c>
      <c r="D46" s="33">
        <v>282</v>
      </c>
      <c r="E46" s="36" t="s">
        <v>56</v>
      </c>
      <c r="F46" s="36" t="s">
        <v>57</v>
      </c>
      <c r="G46" s="37" t="s">
        <v>58</v>
      </c>
      <c r="H46" s="34" t="s">
        <v>59</v>
      </c>
      <c r="I46" s="34" t="s">
        <v>60</v>
      </c>
      <c r="J46" s="34" t="s">
        <v>233</v>
      </c>
      <c r="K46" s="34" t="s">
        <v>234</v>
      </c>
      <c r="L46" s="34" t="s">
        <v>235</v>
      </c>
      <c r="M46" s="34" t="s">
        <v>236</v>
      </c>
      <c r="N46" s="37" t="s">
        <v>237</v>
      </c>
      <c r="O46" s="34"/>
      <c r="P46" s="37"/>
      <c r="Q46" s="37" t="s">
        <v>205</v>
      </c>
      <c r="R46" s="34"/>
      <c r="S46" s="37" t="s">
        <v>205</v>
      </c>
      <c r="T46" s="37" t="s">
        <v>206</v>
      </c>
      <c r="U46" s="34">
        <v>36</v>
      </c>
      <c r="V46" s="38">
        <v>258.62</v>
      </c>
      <c r="W46" s="38">
        <v>9310.32</v>
      </c>
      <c r="X46" s="38">
        <v>10799.9712</v>
      </c>
      <c r="Y46" s="34"/>
      <c r="Z46" s="34"/>
      <c r="AA46" s="34" t="s">
        <v>207</v>
      </c>
      <c r="AB46" s="34" t="s">
        <v>114</v>
      </c>
      <c r="AC46" s="34" t="s">
        <v>115</v>
      </c>
      <c r="AD46" s="34" t="s">
        <v>71</v>
      </c>
      <c r="AE46" s="34" t="s">
        <v>72</v>
      </c>
      <c r="AF46" s="34" t="s">
        <v>73</v>
      </c>
      <c r="AG46" s="34"/>
      <c r="AH46" s="34"/>
      <c r="AI46" s="34" t="s">
        <v>98</v>
      </c>
      <c r="AJ46" s="34" t="s">
        <v>98</v>
      </c>
      <c r="AK46" s="40">
        <f t="shared" si="0"/>
        <v>1489.6512</v>
      </c>
      <c r="AL46" s="29"/>
      <c r="AM46" s="40">
        <f t="shared" si="1"/>
        <v>10799.9712</v>
      </c>
      <c r="AN46" s="41">
        <v>10800</v>
      </c>
    </row>
    <row r="47" spans="1:40" ht="50.25" customHeight="1" x14ac:dyDescent="0.25">
      <c r="A47" s="33">
        <v>82111560</v>
      </c>
      <c r="B47" s="34">
        <v>85010992</v>
      </c>
      <c r="C47" s="35" t="s">
        <v>55</v>
      </c>
      <c r="D47" s="33">
        <v>282</v>
      </c>
      <c r="E47" s="36" t="s">
        <v>56</v>
      </c>
      <c r="F47" s="36" t="s">
        <v>57</v>
      </c>
      <c r="G47" s="37" t="s">
        <v>58</v>
      </c>
      <c r="H47" s="34" t="s">
        <v>59</v>
      </c>
      <c r="I47" s="34" t="s">
        <v>60</v>
      </c>
      <c r="J47" s="34" t="s">
        <v>238</v>
      </c>
      <c r="K47" s="34" t="s">
        <v>239</v>
      </c>
      <c r="L47" s="34" t="s">
        <v>240</v>
      </c>
      <c r="M47" s="34" t="s">
        <v>241</v>
      </c>
      <c r="N47" s="37" t="s">
        <v>242</v>
      </c>
      <c r="O47" s="34"/>
      <c r="P47" s="37"/>
      <c r="Q47" s="37" t="s">
        <v>205</v>
      </c>
      <c r="R47" s="34"/>
      <c r="S47" s="37" t="s">
        <v>205</v>
      </c>
      <c r="T47" s="37" t="s">
        <v>222</v>
      </c>
      <c r="U47" s="34">
        <v>5</v>
      </c>
      <c r="V47" s="38">
        <v>1551.72</v>
      </c>
      <c r="W47" s="38">
        <v>7758.6</v>
      </c>
      <c r="X47" s="38">
        <v>8999.9760000000006</v>
      </c>
      <c r="Y47" s="34"/>
      <c r="Z47" s="34"/>
      <c r="AA47" s="34" t="s">
        <v>207</v>
      </c>
      <c r="AB47" s="34" t="s">
        <v>114</v>
      </c>
      <c r="AC47" s="34" t="s">
        <v>115</v>
      </c>
      <c r="AD47" s="34" t="s">
        <v>71</v>
      </c>
      <c r="AE47" s="34" t="s">
        <v>72</v>
      </c>
      <c r="AF47" s="34" t="s">
        <v>73</v>
      </c>
      <c r="AG47" s="34"/>
      <c r="AH47" s="34"/>
      <c r="AI47" s="34" t="s">
        <v>98</v>
      </c>
      <c r="AJ47" s="34" t="s">
        <v>98</v>
      </c>
      <c r="AK47" s="40">
        <f t="shared" ref="AK47:AK77" si="2">W47*16%</f>
        <v>1241.376</v>
      </c>
      <c r="AL47" s="29"/>
      <c r="AM47" s="40">
        <f t="shared" ref="AM47:AM77" si="3">W47+AK47</f>
        <v>8999.9760000000006</v>
      </c>
      <c r="AN47" s="41">
        <v>9000</v>
      </c>
    </row>
    <row r="48" spans="1:40" ht="45" customHeight="1" x14ac:dyDescent="0.25">
      <c r="A48" s="33">
        <v>82111008</v>
      </c>
      <c r="B48" s="34">
        <v>85011056</v>
      </c>
      <c r="C48" s="35" t="s">
        <v>55</v>
      </c>
      <c r="D48" s="33">
        <v>282</v>
      </c>
      <c r="E48" s="36" t="s">
        <v>56</v>
      </c>
      <c r="F48" s="36" t="s">
        <v>57</v>
      </c>
      <c r="G48" s="37" t="s">
        <v>58</v>
      </c>
      <c r="H48" s="34" t="s">
        <v>59</v>
      </c>
      <c r="I48" s="34" t="s">
        <v>60</v>
      </c>
      <c r="J48" s="34" t="s">
        <v>243</v>
      </c>
      <c r="K48" s="34" t="s">
        <v>244</v>
      </c>
      <c r="L48" s="34" t="s">
        <v>244</v>
      </c>
      <c r="M48" s="34" t="s">
        <v>245</v>
      </c>
      <c r="N48" s="37" t="s">
        <v>245</v>
      </c>
      <c r="O48" s="34"/>
      <c r="P48" s="37"/>
      <c r="Q48" s="37" t="s">
        <v>205</v>
      </c>
      <c r="R48" s="34"/>
      <c r="S48" s="37" t="s">
        <v>205</v>
      </c>
      <c r="T48" s="37" t="s">
        <v>228</v>
      </c>
      <c r="U48" s="34">
        <v>72</v>
      </c>
      <c r="V48" s="38">
        <v>206.9</v>
      </c>
      <c r="W48" s="38">
        <v>14896.8</v>
      </c>
      <c r="X48" s="38">
        <v>17280.288</v>
      </c>
      <c r="Y48" s="34"/>
      <c r="Z48" s="34"/>
      <c r="AA48" s="34" t="s">
        <v>207</v>
      </c>
      <c r="AB48" s="34" t="s">
        <v>114</v>
      </c>
      <c r="AC48" s="34" t="s">
        <v>115</v>
      </c>
      <c r="AD48" s="34" t="s">
        <v>71</v>
      </c>
      <c r="AE48" s="34" t="s">
        <v>72</v>
      </c>
      <c r="AF48" s="34" t="s">
        <v>73</v>
      </c>
      <c r="AG48" s="34"/>
      <c r="AH48" s="34"/>
      <c r="AI48" s="34" t="s">
        <v>98</v>
      </c>
      <c r="AJ48" s="34" t="s">
        <v>98</v>
      </c>
      <c r="AK48" s="40">
        <f t="shared" si="2"/>
        <v>2383.4879999999998</v>
      </c>
      <c r="AL48" s="29"/>
      <c r="AM48" s="40">
        <f t="shared" si="3"/>
        <v>17280.288</v>
      </c>
      <c r="AN48" s="41">
        <v>17280</v>
      </c>
    </row>
    <row r="49" spans="1:40" ht="44.25" customHeight="1" x14ac:dyDescent="0.25">
      <c r="A49" s="33">
        <v>82110526</v>
      </c>
      <c r="B49" s="34">
        <v>85011105</v>
      </c>
      <c r="C49" s="35" t="s">
        <v>55</v>
      </c>
      <c r="D49" s="33">
        <v>282</v>
      </c>
      <c r="E49" s="36" t="s">
        <v>56</v>
      </c>
      <c r="F49" s="36" t="s">
        <v>57</v>
      </c>
      <c r="G49" s="37" t="s">
        <v>58</v>
      </c>
      <c r="H49" s="34" t="s">
        <v>59</v>
      </c>
      <c r="I49" s="34" t="s">
        <v>60</v>
      </c>
      <c r="J49" s="34" t="s">
        <v>246</v>
      </c>
      <c r="K49" s="34" t="s">
        <v>247</v>
      </c>
      <c r="L49" s="34" t="s">
        <v>247</v>
      </c>
      <c r="M49" s="34" t="s">
        <v>248</v>
      </c>
      <c r="N49" s="37" t="s">
        <v>249</v>
      </c>
      <c r="O49" s="34"/>
      <c r="P49" s="37"/>
      <c r="Q49" s="37" t="s">
        <v>205</v>
      </c>
      <c r="R49" s="34"/>
      <c r="S49" s="37" t="s">
        <v>205</v>
      </c>
      <c r="T49" s="37" t="s">
        <v>206</v>
      </c>
      <c r="U49" s="34">
        <v>72</v>
      </c>
      <c r="V49" s="38">
        <v>603.45000000000005</v>
      </c>
      <c r="W49" s="38">
        <v>43448.4</v>
      </c>
      <c r="X49" s="38">
        <v>50400.144</v>
      </c>
      <c r="Y49" s="34"/>
      <c r="Z49" s="34"/>
      <c r="AA49" s="34" t="s">
        <v>207</v>
      </c>
      <c r="AB49" s="34" t="s">
        <v>114</v>
      </c>
      <c r="AC49" s="34" t="s">
        <v>115</v>
      </c>
      <c r="AD49" s="34" t="s">
        <v>71</v>
      </c>
      <c r="AE49" s="34" t="s">
        <v>72</v>
      </c>
      <c r="AF49" s="34" t="s">
        <v>73</v>
      </c>
      <c r="AG49" s="34"/>
      <c r="AH49" s="34"/>
      <c r="AI49" s="34" t="s">
        <v>98</v>
      </c>
      <c r="AJ49" s="34" t="s">
        <v>98</v>
      </c>
      <c r="AK49" s="40">
        <f t="shared" si="2"/>
        <v>6951.7440000000006</v>
      </c>
      <c r="AL49" s="29"/>
      <c r="AM49" s="40">
        <f t="shared" si="3"/>
        <v>50400.144</v>
      </c>
      <c r="AN49" s="41">
        <v>50400</v>
      </c>
    </row>
    <row r="50" spans="1:40" ht="44.25" customHeight="1" x14ac:dyDescent="0.25">
      <c r="A50" s="33">
        <v>82109854</v>
      </c>
      <c r="B50" s="34">
        <v>85011159</v>
      </c>
      <c r="C50" s="35" t="s">
        <v>55</v>
      </c>
      <c r="D50" s="33">
        <v>282</v>
      </c>
      <c r="E50" s="36" t="s">
        <v>56</v>
      </c>
      <c r="F50" s="36" t="s">
        <v>57</v>
      </c>
      <c r="G50" s="37" t="s">
        <v>58</v>
      </c>
      <c r="H50" s="34" t="s">
        <v>59</v>
      </c>
      <c r="I50" s="34" t="s">
        <v>60</v>
      </c>
      <c r="J50" s="34" t="s">
        <v>250</v>
      </c>
      <c r="K50" s="34" t="s">
        <v>251</v>
      </c>
      <c r="L50" s="34" t="s">
        <v>252</v>
      </c>
      <c r="M50" s="34" t="s">
        <v>210</v>
      </c>
      <c r="N50" s="37" t="s">
        <v>211</v>
      </c>
      <c r="O50" s="34"/>
      <c r="P50" s="37"/>
      <c r="Q50" s="37" t="s">
        <v>205</v>
      </c>
      <c r="R50" s="34"/>
      <c r="S50" s="37" t="s">
        <v>205</v>
      </c>
      <c r="T50" s="37" t="s">
        <v>206</v>
      </c>
      <c r="U50" s="34">
        <v>72</v>
      </c>
      <c r="V50" s="38">
        <v>560.34</v>
      </c>
      <c r="W50" s="38">
        <v>40344.480000000003</v>
      </c>
      <c r="X50" s="38">
        <v>46799.596800000007</v>
      </c>
      <c r="Y50" s="34"/>
      <c r="Z50" s="34"/>
      <c r="AA50" s="34" t="s">
        <v>207</v>
      </c>
      <c r="AB50" s="34" t="s">
        <v>114</v>
      </c>
      <c r="AC50" s="34" t="s">
        <v>115</v>
      </c>
      <c r="AD50" s="34" t="s">
        <v>71</v>
      </c>
      <c r="AE50" s="34" t="s">
        <v>72</v>
      </c>
      <c r="AF50" s="34" t="s">
        <v>73</v>
      </c>
      <c r="AG50" s="34"/>
      <c r="AH50" s="34"/>
      <c r="AI50" s="34" t="s">
        <v>98</v>
      </c>
      <c r="AJ50" s="34" t="s">
        <v>98</v>
      </c>
      <c r="AK50" s="40">
        <f t="shared" si="2"/>
        <v>6455.1168000000007</v>
      </c>
      <c r="AL50" s="29"/>
      <c r="AM50" s="40">
        <f t="shared" si="3"/>
        <v>46799.596800000007</v>
      </c>
      <c r="AN50" s="41">
        <v>46800</v>
      </c>
    </row>
    <row r="51" spans="1:40" ht="39.75" customHeight="1" x14ac:dyDescent="0.25">
      <c r="A51" s="33">
        <v>82109675</v>
      </c>
      <c r="B51" s="34">
        <v>85011196</v>
      </c>
      <c r="C51" s="35" t="s">
        <v>55</v>
      </c>
      <c r="D51" s="33">
        <v>282</v>
      </c>
      <c r="E51" s="36" t="s">
        <v>56</v>
      </c>
      <c r="F51" s="36" t="s">
        <v>57</v>
      </c>
      <c r="G51" s="37" t="s">
        <v>58</v>
      </c>
      <c r="H51" s="34" t="s">
        <v>59</v>
      </c>
      <c r="I51" s="34" t="s">
        <v>60</v>
      </c>
      <c r="J51" s="34" t="s">
        <v>253</v>
      </c>
      <c r="K51" s="34" t="s">
        <v>254</v>
      </c>
      <c r="L51" s="34" t="s">
        <v>254</v>
      </c>
      <c r="M51" s="34" t="s">
        <v>255</v>
      </c>
      <c r="N51" s="37" t="s">
        <v>256</v>
      </c>
      <c r="O51" s="34" t="s">
        <v>257</v>
      </c>
      <c r="P51" s="37" t="s">
        <v>258</v>
      </c>
      <c r="Q51" s="37" t="s">
        <v>205</v>
      </c>
      <c r="R51" s="34"/>
      <c r="S51" s="37" t="s">
        <v>205</v>
      </c>
      <c r="T51" s="37" t="s">
        <v>206</v>
      </c>
      <c r="U51" s="34">
        <v>72</v>
      </c>
      <c r="V51" s="38">
        <v>1206.9000000000001</v>
      </c>
      <c r="W51" s="38">
        <v>86896.8</v>
      </c>
      <c r="X51" s="38">
        <v>100800.288</v>
      </c>
      <c r="Y51" s="34"/>
      <c r="Z51" s="34"/>
      <c r="AA51" s="34" t="s">
        <v>207</v>
      </c>
      <c r="AB51" s="34" t="s">
        <v>114</v>
      </c>
      <c r="AC51" s="34" t="s">
        <v>115</v>
      </c>
      <c r="AD51" s="34" t="s">
        <v>71</v>
      </c>
      <c r="AE51" s="34" t="s">
        <v>72</v>
      </c>
      <c r="AF51" s="34" t="s">
        <v>73</v>
      </c>
      <c r="AG51" s="34"/>
      <c r="AH51" s="34"/>
      <c r="AI51" s="34" t="s">
        <v>98</v>
      </c>
      <c r="AJ51" s="34" t="s">
        <v>98</v>
      </c>
      <c r="AK51" s="40">
        <f t="shared" si="2"/>
        <v>13903.488000000001</v>
      </c>
      <c r="AL51" s="29"/>
      <c r="AM51" s="40">
        <f t="shared" si="3"/>
        <v>100800.288</v>
      </c>
      <c r="AN51" s="41">
        <v>100800</v>
      </c>
    </row>
    <row r="52" spans="1:40" ht="42.75" customHeight="1" x14ac:dyDescent="0.25">
      <c r="A52" s="33">
        <v>82109404</v>
      </c>
      <c r="B52" s="34">
        <v>85011228</v>
      </c>
      <c r="C52" s="35" t="s">
        <v>55</v>
      </c>
      <c r="D52" s="33">
        <v>282</v>
      </c>
      <c r="E52" s="36" t="s">
        <v>56</v>
      </c>
      <c r="F52" s="36" t="s">
        <v>57</v>
      </c>
      <c r="G52" s="37" t="s">
        <v>58</v>
      </c>
      <c r="H52" s="34" t="s">
        <v>59</v>
      </c>
      <c r="I52" s="34" t="s">
        <v>60</v>
      </c>
      <c r="J52" s="34" t="s">
        <v>259</v>
      </c>
      <c r="K52" s="34" t="s">
        <v>260</v>
      </c>
      <c r="L52" s="34" t="s">
        <v>260</v>
      </c>
      <c r="M52" s="34" t="s">
        <v>261</v>
      </c>
      <c r="N52" s="37" t="s">
        <v>262</v>
      </c>
      <c r="O52" s="34" t="s">
        <v>263</v>
      </c>
      <c r="P52" s="37" t="s">
        <v>263</v>
      </c>
      <c r="Q52" s="37" t="s">
        <v>205</v>
      </c>
      <c r="R52" s="34"/>
      <c r="S52" s="37" t="s">
        <v>205</v>
      </c>
      <c r="T52" s="37" t="s">
        <v>222</v>
      </c>
      <c r="U52" s="34">
        <v>36</v>
      </c>
      <c r="V52" s="38">
        <v>396.55</v>
      </c>
      <c r="W52" s="38">
        <v>14275.8</v>
      </c>
      <c r="X52" s="38">
        <v>16559.928</v>
      </c>
      <c r="Y52" s="34"/>
      <c r="Z52" s="34"/>
      <c r="AA52" s="34" t="s">
        <v>207</v>
      </c>
      <c r="AB52" s="34" t="s">
        <v>114</v>
      </c>
      <c r="AC52" s="34" t="s">
        <v>115</v>
      </c>
      <c r="AD52" s="34" t="s">
        <v>71</v>
      </c>
      <c r="AE52" s="34" t="s">
        <v>72</v>
      </c>
      <c r="AF52" s="34" t="s">
        <v>73</v>
      </c>
      <c r="AG52" s="34"/>
      <c r="AH52" s="34"/>
      <c r="AI52" s="34" t="s">
        <v>98</v>
      </c>
      <c r="AJ52" s="34" t="s">
        <v>98</v>
      </c>
      <c r="AK52" s="40">
        <f t="shared" si="2"/>
        <v>2284.1280000000002</v>
      </c>
      <c r="AL52" s="29"/>
      <c r="AM52" s="40">
        <f t="shared" si="3"/>
        <v>16559.928</v>
      </c>
      <c r="AN52" s="41">
        <v>16560</v>
      </c>
    </row>
    <row r="53" spans="1:40" ht="41.25" customHeight="1" x14ac:dyDescent="0.25">
      <c r="A53" s="33">
        <v>82108543</v>
      </c>
      <c r="B53" s="34">
        <v>85011256</v>
      </c>
      <c r="C53" s="35" t="s">
        <v>55</v>
      </c>
      <c r="D53" s="33">
        <v>282</v>
      </c>
      <c r="E53" s="36" t="s">
        <v>56</v>
      </c>
      <c r="F53" s="36" t="s">
        <v>57</v>
      </c>
      <c r="G53" s="37" t="s">
        <v>58</v>
      </c>
      <c r="H53" s="34" t="s">
        <v>59</v>
      </c>
      <c r="I53" s="34" t="s">
        <v>60</v>
      </c>
      <c r="J53" s="34" t="s">
        <v>264</v>
      </c>
      <c r="K53" s="34" t="s">
        <v>265</v>
      </c>
      <c r="L53" s="34" t="s">
        <v>266</v>
      </c>
      <c r="M53" s="34" t="s">
        <v>267</v>
      </c>
      <c r="N53" s="37" t="s">
        <v>268</v>
      </c>
      <c r="O53" s="34"/>
      <c r="P53" s="37"/>
      <c r="Q53" s="37" t="s">
        <v>205</v>
      </c>
      <c r="R53" s="34"/>
      <c r="S53" s="37" t="s">
        <v>205</v>
      </c>
      <c r="T53" s="37" t="s">
        <v>206</v>
      </c>
      <c r="U53" s="34">
        <v>144</v>
      </c>
      <c r="V53" s="38">
        <v>51.72</v>
      </c>
      <c r="W53" s="38">
        <v>7447.68</v>
      </c>
      <c r="X53" s="38">
        <v>8639.3088000000007</v>
      </c>
      <c r="Y53" s="34"/>
      <c r="Z53" s="34"/>
      <c r="AA53" s="34" t="s">
        <v>207</v>
      </c>
      <c r="AB53" s="34" t="s">
        <v>114</v>
      </c>
      <c r="AC53" s="34" t="s">
        <v>115</v>
      </c>
      <c r="AD53" s="34" t="s">
        <v>71</v>
      </c>
      <c r="AE53" s="34" t="s">
        <v>72</v>
      </c>
      <c r="AF53" s="34" t="s">
        <v>73</v>
      </c>
      <c r="AG53" s="34"/>
      <c r="AH53" s="34"/>
      <c r="AI53" s="34" t="s">
        <v>98</v>
      </c>
      <c r="AJ53" s="34" t="s">
        <v>98</v>
      </c>
      <c r="AK53" s="40">
        <f t="shared" si="2"/>
        <v>1191.6288000000002</v>
      </c>
      <c r="AL53" s="29"/>
      <c r="AM53" s="40">
        <f t="shared" si="3"/>
        <v>8639.3088000000007</v>
      </c>
      <c r="AN53" s="41">
        <v>8639</v>
      </c>
    </row>
    <row r="54" spans="1:40" ht="40.5" customHeight="1" x14ac:dyDescent="0.25">
      <c r="A54" s="33">
        <v>82108115</v>
      </c>
      <c r="B54" s="34">
        <v>85011470</v>
      </c>
      <c r="C54" s="35" t="s">
        <v>55</v>
      </c>
      <c r="D54" s="33">
        <v>282</v>
      </c>
      <c r="E54" s="36" t="s">
        <v>56</v>
      </c>
      <c r="F54" s="36" t="s">
        <v>57</v>
      </c>
      <c r="G54" s="37" t="s">
        <v>58</v>
      </c>
      <c r="H54" s="34" t="s">
        <v>59</v>
      </c>
      <c r="I54" s="34" t="s">
        <v>60</v>
      </c>
      <c r="J54" s="34" t="s">
        <v>269</v>
      </c>
      <c r="K54" s="34" t="s">
        <v>270</v>
      </c>
      <c r="L54" s="34" t="s">
        <v>271</v>
      </c>
      <c r="M54" s="34" t="s">
        <v>272</v>
      </c>
      <c r="N54" s="37" t="s">
        <v>273</v>
      </c>
      <c r="O54" s="34"/>
      <c r="P54" s="37"/>
      <c r="Q54" s="37" t="s">
        <v>205</v>
      </c>
      <c r="R54" s="34"/>
      <c r="S54" s="37" t="s">
        <v>205</v>
      </c>
      <c r="T54" s="37" t="s">
        <v>206</v>
      </c>
      <c r="U54" s="34">
        <v>144</v>
      </c>
      <c r="V54" s="38">
        <v>150.86000000000001</v>
      </c>
      <c r="W54" s="38">
        <v>21723.84</v>
      </c>
      <c r="X54" s="38">
        <v>25199.654399999999</v>
      </c>
      <c r="Y54" s="34"/>
      <c r="Z54" s="34"/>
      <c r="AA54" s="34" t="s">
        <v>207</v>
      </c>
      <c r="AB54" s="34" t="s">
        <v>114</v>
      </c>
      <c r="AC54" s="34" t="s">
        <v>115</v>
      </c>
      <c r="AD54" s="34" t="s">
        <v>71</v>
      </c>
      <c r="AE54" s="34" t="s">
        <v>72</v>
      </c>
      <c r="AF54" s="34" t="s">
        <v>73</v>
      </c>
      <c r="AG54" s="34"/>
      <c r="AH54" s="34"/>
      <c r="AI54" s="34" t="s">
        <v>98</v>
      </c>
      <c r="AJ54" s="34" t="s">
        <v>98</v>
      </c>
      <c r="AK54" s="40">
        <f t="shared" si="2"/>
        <v>3475.8144000000002</v>
      </c>
      <c r="AL54" s="29"/>
      <c r="AM54" s="40">
        <f t="shared" si="3"/>
        <v>25199.654399999999</v>
      </c>
      <c r="AN54" s="41">
        <v>25200</v>
      </c>
    </row>
    <row r="55" spans="1:40" ht="37.5" customHeight="1" x14ac:dyDescent="0.25">
      <c r="A55" s="33">
        <v>82018609</v>
      </c>
      <c r="B55" s="34">
        <v>85011511</v>
      </c>
      <c r="C55" s="35" t="s">
        <v>55</v>
      </c>
      <c r="D55" s="33">
        <v>282</v>
      </c>
      <c r="E55" s="36" t="s">
        <v>56</v>
      </c>
      <c r="F55" s="36" t="s">
        <v>57</v>
      </c>
      <c r="G55" s="37" t="s">
        <v>58</v>
      </c>
      <c r="H55" s="34" t="s">
        <v>59</v>
      </c>
      <c r="I55" s="34" t="s">
        <v>60</v>
      </c>
      <c r="J55" s="34" t="s">
        <v>274</v>
      </c>
      <c r="K55" s="34" t="s">
        <v>275</v>
      </c>
      <c r="L55" s="34" t="s">
        <v>276</v>
      </c>
      <c r="M55" s="34" t="s">
        <v>277</v>
      </c>
      <c r="N55" s="37" t="s">
        <v>278</v>
      </c>
      <c r="O55" s="34"/>
      <c r="P55" s="37"/>
      <c r="Q55" s="37" t="s">
        <v>205</v>
      </c>
      <c r="R55" s="34"/>
      <c r="S55" s="37" t="s">
        <v>205</v>
      </c>
      <c r="T55" s="37" t="s">
        <v>206</v>
      </c>
      <c r="U55" s="34">
        <v>36</v>
      </c>
      <c r="V55" s="38">
        <v>732.76</v>
      </c>
      <c r="W55" s="38">
        <v>26379.360000000001</v>
      </c>
      <c r="X55" s="38">
        <v>30600.0576</v>
      </c>
      <c r="Y55" s="34"/>
      <c r="Z55" s="34"/>
      <c r="AA55" s="34" t="s">
        <v>207</v>
      </c>
      <c r="AB55" s="34" t="s">
        <v>114</v>
      </c>
      <c r="AC55" s="34" t="s">
        <v>115</v>
      </c>
      <c r="AD55" s="34" t="s">
        <v>71</v>
      </c>
      <c r="AE55" s="34" t="s">
        <v>72</v>
      </c>
      <c r="AF55" s="34" t="s">
        <v>73</v>
      </c>
      <c r="AG55" s="34"/>
      <c r="AH55" s="34"/>
      <c r="AI55" s="34" t="s">
        <v>98</v>
      </c>
      <c r="AJ55" s="34" t="s">
        <v>98</v>
      </c>
      <c r="AK55" s="40">
        <f t="shared" si="2"/>
        <v>4220.6976000000004</v>
      </c>
      <c r="AL55" s="29"/>
      <c r="AM55" s="40">
        <f t="shared" si="3"/>
        <v>30600.0576</v>
      </c>
      <c r="AN55" s="41">
        <v>30600</v>
      </c>
    </row>
    <row r="56" spans="1:40" ht="36" customHeight="1" x14ac:dyDescent="0.25">
      <c r="A56" s="33">
        <v>82018488</v>
      </c>
      <c r="B56" s="34">
        <v>85011537</v>
      </c>
      <c r="C56" s="35" t="s">
        <v>55</v>
      </c>
      <c r="D56" s="33">
        <v>282</v>
      </c>
      <c r="E56" s="36" t="s">
        <v>56</v>
      </c>
      <c r="F56" s="36" t="s">
        <v>57</v>
      </c>
      <c r="G56" s="37" t="s">
        <v>58</v>
      </c>
      <c r="H56" s="34" t="s">
        <v>59</v>
      </c>
      <c r="I56" s="34" t="s">
        <v>60</v>
      </c>
      <c r="J56" s="34" t="s">
        <v>279</v>
      </c>
      <c r="K56" s="34" t="s">
        <v>254</v>
      </c>
      <c r="L56" s="34" t="s">
        <v>254</v>
      </c>
      <c r="M56" s="34" t="s">
        <v>280</v>
      </c>
      <c r="N56" s="37" t="s">
        <v>281</v>
      </c>
      <c r="O56" s="34" t="s">
        <v>282</v>
      </c>
      <c r="P56" s="37" t="s">
        <v>282</v>
      </c>
      <c r="Q56" s="37" t="s">
        <v>205</v>
      </c>
      <c r="R56" s="34"/>
      <c r="S56" s="37" t="s">
        <v>205</v>
      </c>
      <c r="T56" s="37" t="s">
        <v>206</v>
      </c>
      <c r="U56" s="34">
        <v>252</v>
      </c>
      <c r="V56" s="38">
        <v>245.69</v>
      </c>
      <c r="W56" s="38">
        <v>61913.88</v>
      </c>
      <c r="X56" s="38">
        <v>71820.1008</v>
      </c>
      <c r="Y56" s="34"/>
      <c r="Z56" s="34"/>
      <c r="AA56" s="34" t="s">
        <v>207</v>
      </c>
      <c r="AB56" s="34" t="s">
        <v>114</v>
      </c>
      <c r="AC56" s="34" t="s">
        <v>115</v>
      </c>
      <c r="AD56" s="34" t="s">
        <v>71</v>
      </c>
      <c r="AE56" s="34" t="s">
        <v>72</v>
      </c>
      <c r="AF56" s="34" t="s">
        <v>73</v>
      </c>
      <c r="AG56" s="34"/>
      <c r="AH56" s="34"/>
      <c r="AI56" s="34" t="s">
        <v>98</v>
      </c>
      <c r="AJ56" s="34" t="s">
        <v>98</v>
      </c>
      <c r="AK56" s="40">
        <f t="shared" si="2"/>
        <v>9906.2207999999991</v>
      </c>
      <c r="AL56" s="29"/>
      <c r="AM56" s="40">
        <f t="shared" si="3"/>
        <v>71820.1008</v>
      </c>
      <c r="AN56" s="41">
        <v>71820</v>
      </c>
    </row>
    <row r="57" spans="1:40" ht="42" customHeight="1" x14ac:dyDescent="0.25">
      <c r="A57" s="33">
        <v>82018217</v>
      </c>
      <c r="B57" s="34">
        <v>85011557</v>
      </c>
      <c r="C57" s="35" t="s">
        <v>55</v>
      </c>
      <c r="D57" s="33">
        <v>282</v>
      </c>
      <c r="E57" s="36" t="s">
        <v>56</v>
      </c>
      <c r="F57" s="36" t="s">
        <v>57</v>
      </c>
      <c r="G57" s="37" t="s">
        <v>58</v>
      </c>
      <c r="H57" s="34" t="s">
        <v>59</v>
      </c>
      <c r="I57" s="34" t="s">
        <v>60</v>
      </c>
      <c r="J57" s="34" t="s">
        <v>283</v>
      </c>
      <c r="K57" s="34" t="s">
        <v>284</v>
      </c>
      <c r="L57" s="34" t="s">
        <v>285</v>
      </c>
      <c r="M57" s="34" t="s">
        <v>64</v>
      </c>
      <c r="N57" s="37" t="s">
        <v>64</v>
      </c>
      <c r="O57" s="34"/>
      <c r="P57" s="37"/>
      <c r="Q57" s="37" t="s">
        <v>205</v>
      </c>
      <c r="R57" s="34"/>
      <c r="S57" s="37" t="s">
        <v>205</v>
      </c>
      <c r="T57" s="37" t="s">
        <v>206</v>
      </c>
      <c r="U57" s="34">
        <v>720</v>
      </c>
      <c r="V57" s="38">
        <v>94.83</v>
      </c>
      <c r="W57" s="38">
        <v>68277.600000000006</v>
      </c>
      <c r="X57" s="38">
        <v>79202.016000000003</v>
      </c>
      <c r="Y57" s="34"/>
      <c r="Z57" s="34"/>
      <c r="AA57" s="34" t="s">
        <v>207</v>
      </c>
      <c r="AB57" s="34" t="s">
        <v>114</v>
      </c>
      <c r="AC57" s="34" t="s">
        <v>115</v>
      </c>
      <c r="AD57" s="34" t="s">
        <v>71</v>
      </c>
      <c r="AE57" s="34" t="s">
        <v>72</v>
      </c>
      <c r="AF57" s="34" t="s">
        <v>73</v>
      </c>
      <c r="AG57" s="34"/>
      <c r="AH57" s="34"/>
      <c r="AI57" s="34" t="s">
        <v>98</v>
      </c>
      <c r="AJ57" s="34" t="s">
        <v>98</v>
      </c>
      <c r="AK57" s="40">
        <f t="shared" si="2"/>
        <v>10924.416000000001</v>
      </c>
      <c r="AL57" s="29"/>
      <c r="AM57" s="40">
        <f t="shared" si="3"/>
        <v>79202.016000000003</v>
      </c>
      <c r="AN57" s="41">
        <v>79202</v>
      </c>
    </row>
    <row r="58" spans="1:40" ht="41.25" customHeight="1" x14ac:dyDescent="0.25">
      <c r="A58" s="33">
        <v>82018120</v>
      </c>
      <c r="B58" s="34">
        <v>85011597</v>
      </c>
      <c r="C58" s="35" t="s">
        <v>55</v>
      </c>
      <c r="D58" s="33">
        <v>282</v>
      </c>
      <c r="E58" s="36" t="s">
        <v>56</v>
      </c>
      <c r="F58" s="36" t="s">
        <v>57</v>
      </c>
      <c r="G58" s="37" t="s">
        <v>58</v>
      </c>
      <c r="H58" s="34" t="s">
        <v>59</v>
      </c>
      <c r="I58" s="34" t="s">
        <v>60</v>
      </c>
      <c r="J58" s="34" t="s">
        <v>286</v>
      </c>
      <c r="K58" s="34" t="s">
        <v>287</v>
      </c>
      <c r="L58" s="34" t="s">
        <v>288</v>
      </c>
      <c r="M58" s="34" t="s">
        <v>289</v>
      </c>
      <c r="N58" s="37" t="s">
        <v>290</v>
      </c>
      <c r="O58" s="34" t="s">
        <v>291</v>
      </c>
      <c r="P58" s="37" t="s">
        <v>291</v>
      </c>
      <c r="Q58" s="37" t="s">
        <v>205</v>
      </c>
      <c r="R58" s="34"/>
      <c r="S58" s="37" t="s">
        <v>205</v>
      </c>
      <c r="T58" s="37" t="s">
        <v>206</v>
      </c>
      <c r="U58" s="34">
        <v>108</v>
      </c>
      <c r="V58" s="38">
        <v>448.28</v>
      </c>
      <c r="W58" s="38">
        <v>48414.239999999998</v>
      </c>
      <c r="X58" s="38">
        <v>56160.518400000001</v>
      </c>
      <c r="Y58" s="34"/>
      <c r="Z58" s="34"/>
      <c r="AA58" s="34" t="s">
        <v>207</v>
      </c>
      <c r="AB58" s="34" t="s">
        <v>114</v>
      </c>
      <c r="AC58" s="34" t="s">
        <v>115</v>
      </c>
      <c r="AD58" s="34" t="s">
        <v>71</v>
      </c>
      <c r="AE58" s="34" t="s">
        <v>72</v>
      </c>
      <c r="AF58" s="34" t="s">
        <v>73</v>
      </c>
      <c r="AG58" s="34">
        <v>30</v>
      </c>
      <c r="AH58" s="34"/>
      <c r="AI58" s="34" t="s">
        <v>98</v>
      </c>
      <c r="AJ58" s="34" t="s">
        <v>98</v>
      </c>
      <c r="AK58" s="40">
        <f t="shared" si="2"/>
        <v>7746.2784000000001</v>
      </c>
      <c r="AL58" s="29"/>
      <c r="AM58" s="40">
        <f t="shared" si="3"/>
        <v>56160.518400000001</v>
      </c>
      <c r="AN58" s="41">
        <v>56161</v>
      </c>
    </row>
    <row r="59" spans="1:40" ht="41.25" customHeight="1" x14ac:dyDescent="0.25">
      <c r="A59" s="33">
        <v>82018079</v>
      </c>
      <c r="B59" s="34">
        <v>85011751</v>
      </c>
      <c r="C59" s="35" t="s">
        <v>55</v>
      </c>
      <c r="D59" s="33">
        <v>282</v>
      </c>
      <c r="E59" s="36" t="s">
        <v>56</v>
      </c>
      <c r="F59" s="36" t="s">
        <v>57</v>
      </c>
      <c r="G59" s="37" t="s">
        <v>58</v>
      </c>
      <c r="H59" s="34" t="s">
        <v>59</v>
      </c>
      <c r="I59" s="34" t="s">
        <v>60</v>
      </c>
      <c r="J59" s="34" t="s">
        <v>286</v>
      </c>
      <c r="K59" s="34" t="s">
        <v>287</v>
      </c>
      <c r="L59" s="34" t="s">
        <v>288</v>
      </c>
      <c r="M59" s="34" t="s">
        <v>289</v>
      </c>
      <c r="N59" s="37" t="s">
        <v>290</v>
      </c>
      <c r="O59" s="34" t="s">
        <v>292</v>
      </c>
      <c r="P59" s="37" t="s">
        <v>292</v>
      </c>
      <c r="Q59" s="37" t="s">
        <v>205</v>
      </c>
      <c r="R59" s="34"/>
      <c r="S59" s="37" t="s">
        <v>205</v>
      </c>
      <c r="T59" s="37" t="s">
        <v>206</v>
      </c>
      <c r="U59" s="34">
        <v>144</v>
      </c>
      <c r="V59" s="38">
        <v>620.69000000000005</v>
      </c>
      <c r="W59" s="38">
        <v>89379.36</v>
      </c>
      <c r="X59" s="38">
        <v>103680.0576</v>
      </c>
      <c r="Y59" s="34"/>
      <c r="Z59" s="34"/>
      <c r="AA59" s="34" t="s">
        <v>207</v>
      </c>
      <c r="AB59" s="34" t="s">
        <v>114</v>
      </c>
      <c r="AC59" s="34" t="s">
        <v>115</v>
      </c>
      <c r="AD59" s="34" t="s">
        <v>71</v>
      </c>
      <c r="AE59" s="34" t="s">
        <v>72</v>
      </c>
      <c r="AF59" s="34" t="s">
        <v>73</v>
      </c>
      <c r="AG59" s="34">
        <v>30</v>
      </c>
      <c r="AH59" s="34"/>
      <c r="AI59" s="34" t="s">
        <v>98</v>
      </c>
      <c r="AJ59" s="34" t="s">
        <v>98</v>
      </c>
      <c r="AK59" s="40">
        <f t="shared" si="2"/>
        <v>14300.6976</v>
      </c>
      <c r="AL59" s="29"/>
      <c r="AM59" s="40">
        <f t="shared" si="3"/>
        <v>103680.0576</v>
      </c>
      <c r="AN59" s="41">
        <v>103680</v>
      </c>
    </row>
    <row r="60" spans="1:40" ht="41.25" customHeight="1" x14ac:dyDescent="0.25">
      <c r="A60" s="33">
        <v>82017866</v>
      </c>
      <c r="B60" s="34">
        <v>85011794</v>
      </c>
      <c r="C60" s="35" t="s">
        <v>55</v>
      </c>
      <c r="D60" s="33">
        <v>282</v>
      </c>
      <c r="E60" s="36" t="s">
        <v>56</v>
      </c>
      <c r="F60" s="36" t="s">
        <v>57</v>
      </c>
      <c r="G60" s="37" t="s">
        <v>58</v>
      </c>
      <c r="H60" s="34" t="s">
        <v>59</v>
      </c>
      <c r="I60" s="34" t="s">
        <v>60</v>
      </c>
      <c r="J60" s="34" t="s">
        <v>293</v>
      </c>
      <c r="K60" s="34" t="s">
        <v>294</v>
      </c>
      <c r="L60" s="34" t="s">
        <v>295</v>
      </c>
      <c r="M60" s="34" t="s">
        <v>296</v>
      </c>
      <c r="N60" s="37" t="s">
        <v>297</v>
      </c>
      <c r="O60" s="34"/>
      <c r="P60" s="37"/>
      <c r="Q60" s="37" t="s">
        <v>205</v>
      </c>
      <c r="R60" s="34"/>
      <c r="S60" s="37" t="s">
        <v>205</v>
      </c>
      <c r="T60" s="37" t="s">
        <v>206</v>
      </c>
      <c r="U60" s="34">
        <v>36</v>
      </c>
      <c r="V60" s="38">
        <v>2327.59</v>
      </c>
      <c r="W60" s="38">
        <v>83793.240000000005</v>
      </c>
      <c r="X60" s="38">
        <v>97200.1584</v>
      </c>
      <c r="Y60" s="34"/>
      <c r="Z60" s="34"/>
      <c r="AA60" s="34" t="s">
        <v>207</v>
      </c>
      <c r="AB60" s="34" t="s">
        <v>114</v>
      </c>
      <c r="AC60" s="34" t="s">
        <v>115</v>
      </c>
      <c r="AD60" s="34" t="s">
        <v>71</v>
      </c>
      <c r="AE60" s="34" t="s">
        <v>72</v>
      </c>
      <c r="AF60" s="34" t="s">
        <v>73</v>
      </c>
      <c r="AG60" s="34"/>
      <c r="AH60" s="34"/>
      <c r="AI60" s="34" t="s">
        <v>98</v>
      </c>
      <c r="AJ60" s="34" t="s">
        <v>98</v>
      </c>
      <c r="AK60" s="40">
        <f t="shared" si="2"/>
        <v>13406.9184</v>
      </c>
      <c r="AL60" s="29"/>
      <c r="AM60" s="40">
        <f t="shared" si="3"/>
        <v>97200.1584</v>
      </c>
      <c r="AN60" s="41">
        <v>97200</v>
      </c>
    </row>
    <row r="61" spans="1:40" ht="45" customHeight="1" x14ac:dyDescent="0.25">
      <c r="A61" s="33">
        <v>82017731</v>
      </c>
      <c r="B61" s="34">
        <v>85011826</v>
      </c>
      <c r="C61" s="35" t="s">
        <v>55</v>
      </c>
      <c r="D61" s="33">
        <v>282</v>
      </c>
      <c r="E61" s="36" t="s">
        <v>56</v>
      </c>
      <c r="F61" s="36" t="s">
        <v>57</v>
      </c>
      <c r="G61" s="37" t="s">
        <v>58</v>
      </c>
      <c r="H61" s="34" t="s">
        <v>59</v>
      </c>
      <c r="I61" s="34" t="s">
        <v>60</v>
      </c>
      <c r="J61" s="34" t="s">
        <v>298</v>
      </c>
      <c r="K61" s="34" t="s">
        <v>299</v>
      </c>
      <c r="L61" s="34" t="s">
        <v>300</v>
      </c>
      <c r="M61" s="34" t="s">
        <v>301</v>
      </c>
      <c r="N61" s="37" t="s">
        <v>302</v>
      </c>
      <c r="O61" s="34"/>
      <c r="P61" s="37"/>
      <c r="Q61" s="37" t="s">
        <v>205</v>
      </c>
      <c r="R61" s="34"/>
      <c r="S61" s="37" t="s">
        <v>205</v>
      </c>
      <c r="T61" s="37" t="s">
        <v>206</v>
      </c>
      <c r="U61" s="34">
        <v>68</v>
      </c>
      <c r="V61" s="38">
        <v>293.10000000000002</v>
      </c>
      <c r="W61" s="38">
        <v>19930.8</v>
      </c>
      <c r="X61" s="38">
        <v>23119.727999999999</v>
      </c>
      <c r="Y61" s="34"/>
      <c r="Z61" s="34"/>
      <c r="AA61" s="34" t="s">
        <v>207</v>
      </c>
      <c r="AB61" s="34" t="s">
        <v>69</v>
      </c>
      <c r="AC61" s="34" t="s">
        <v>70</v>
      </c>
      <c r="AD61" s="34" t="s">
        <v>71</v>
      </c>
      <c r="AE61" s="34" t="s">
        <v>72</v>
      </c>
      <c r="AF61" s="34" t="s">
        <v>73</v>
      </c>
      <c r="AG61" s="34"/>
      <c r="AH61" s="34"/>
      <c r="AI61" s="34" t="s">
        <v>98</v>
      </c>
      <c r="AJ61" s="34" t="s">
        <v>98</v>
      </c>
      <c r="AK61" s="40">
        <f t="shared" si="2"/>
        <v>3188.9279999999999</v>
      </c>
      <c r="AL61" s="29"/>
      <c r="AM61" s="40">
        <f t="shared" si="3"/>
        <v>23119.727999999999</v>
      </c>
      <c r="AN61" s="41">
        <v>23120</v>
      </c>
    </row>
    <row r="62" spans="1:40" ht="75" customHeight="1" x14ac:dyDescent="0.25">
      <c r="A62" s="33">
        <v>82015147</v>
      </c>
      <c r="B62" s="34">
        <v>85011877</v>
      </c>
      <c r="C62" s="35" t="s">
        <v>55</v>
      </c>
      <c r="D62" s="33">
        <v>282</v>
      </c>
      <c r="E62" s="36" t="s">
        <v>56</v>
      </c>
      <c r="F62" s="36" t="s">
        <v>57</v>
      </c>
      <c r="G62" s="37" t="s">
        <v>303</v>
      </c>
      <c r="H62" s="34" t="s">
        <v>59</v>
      </c>
      <c r="I62" s="34" t="s">
        <v>60</v>
      </c>
      <c r="J62" s="34" t="s">
        <v>304</v>
      </c>
      <c r="K62" s="34" t="s">
        <v>305</v>
      </c>
      <c r="L62" s="34" t="s">
        <v>306</v>
      </c>
      <c r="M62" s="34" t="s">
        <v>307</v>
      </c>
      <c r="N62" s="37" t="s">
        <v>308</v>
      </c>
      <c r="O62" s="34" t="s">
        <v>305</v>
      </c>
      <c r="P62" s="37" t="s">
        <v>306</v>
      </c>
      <c r="Q62" s="37" t="s">
        <v>65</v>
      </c>
      <c r="R62" s="34"/>
      <c r="S62" s="37" t="s">
        <v>65</v>
      </c>
      <c r="T62" s="37" t="s">
        <v>309</v>
      </c>
      <c r="U62" s="34">
        <v>3811</v>
      </c>
      <c r="V62" s="38">
        <v>336.22</v>
      </c>
      <c r="W62" s="38">
        <f>U62*V62</f>
        <v>1281334.4200000002</v>
      </c>
      <c r="X62" s="52">
        <v>1485347.8</v>
      </c>
      <c r="Y62" s="34"/>
      <c r="Z62" s="34"/>
      <c r="AA62" s="34" t="s">
        <v>68</v>
      </c>
      <c r="AB62" s="34" t="s">
        <v>69</v>
      </c>
      <c r="AC62" s="34" t="s">
        <v>70</v>
      </c>
      <c r="AD62" s="34" t="s">
        <v>71</v>
      </c>
      <c r="AE62" s="34" t="s">
        <v>72</v>
      </c>
      <c r="AF62" s="34" t="s">
        <v>73</v>
      </c>
      <c r="AG62" s="34"/>
      <c r="AH62" s="34"/>
      <c r="AI62" s="34" t="s">
        <v>98</v>
      </c>
      <c r="AJ62" s="34" t="s">
        <v>98</v>
      </c>
      <c r="AK62" s="40">
        <f t="shared" si="2"/>
        <v>205013.50720000002</v>
      </c>
      <c r="AL62" s="29"/>
      <c r="AM62" s="40">
        <f t="shared" si="3"/>
        <v>1486347.9272000003</v>
      </c>
      <c r="AN62" s="41">
        <v>1485347.8</v>
      </c>
    </row>
    <row r="63" spans="1:40" ht="73.5" customHeight="1" x14ac:dyDescent="0.25">
      <c r="A63" s="33">
        <v>82012916</v>
      </c>
      <c r="B63" s="34">
        <v>85011907</v>
      </c>
      <c r="C63" s="35" t="s">
        <v>55</v>
      </c>
      <c r="D63" s="33">
        <v>282</v>
      </c>
      <c r="E63" s="36" t="s">
        <v>56</v>
      </c>
      <c r="F63" s="36" t="s">
        <v>57</v>
      </c>
      <c r="G63" s="37" t="s">
        <v>310</v>
      </c>
      <c r="H63" s="34" t="s">
        <v>59</v>
      </c>
      <c r="I63" s="34" t="s">
        <v>76</v>
      </c>
      <c r="J63" s="34" t="s">
        <v>311</v>
      </c>
      <c r="K63" s="34" t="s">
        <v>312</v>
      </c>
      <c r="L63" s="34" t="s">
        <v>313</v>
      </c>
      <c r="M63" s="34" t="s">
        <v>314</v>
      </c>
      <c r="N63" s="37" t="s">
        <v>313</v>
      </c>
      <c r="O63" s="34" t="s">
        <v>312</v>
      </c>
      <c r="P63" s="37" t="s">
        <v>313</v>
      </c>
      <c r="Q63" s="37" t="s">
        <v>65</v>
      </c>
      <c r="R63" s="34"/>
      <c r="S63" s="37" t="s">
        <v>65</v>
      </c>
      <c r="T63" s="37" t="s">
        <v>84</v>
      </c>
      <c r="U63" s="34">
        <v>1</v>
      </c>
      <c r="V63" s="38">
        <v>116064</v>
      </c>
      <c r="W63" s="38">
        <v>116064</v>
      </c>
      <c r="X63" s="38">
        <v>134634.23999999999</v>
      </c>
      <c r="Y63" s="34"/>
      <c r="Z63" s="34"/>
      <c r="AA63" s="34" t="s">
        <v>315</v>
      </c>
      <c r="AB63" s="34" t="s">
        <v>69</v>
      </c>
      <c r="AC63" s="34" t="s">
        <v>70</v>
      </c>
      <c r="AD63" s="34" t="s">
        <v>71</v>
      </c>
      <c r="AE63" s="34" t="s">
        <v>316</v>
      </c>
      <c r="AF63" s="34" t="s">
        <v>73</v>
      </c>
      <c r="AG63" s="34"/>
      <c r="AH63" s="34"/>
      <c r="AI63" s="34" t="s">
        <v>98</v>
      </c>
      <c r="AJ63" s="34" t="s">
        <v>98</v>
      </c>
      <c r="AK63" s="40">
        <f t="shared" si="2"/>
        <v>18570.240000000002</v>
      </c>
      <c r="AL63" s="29"/>
      <c r="AM63" s="40">
        <f t="shared" si="3"/>
        <v>134634.23999999999</v>
      </c>
      <c r="AN63" s="41">
        <v>134634</v>
      </c>
    </row>
    <row r="64" spans="1:40" ht="73.5" customHeight="1" x14ac:dyDescent="0.25">
      <c r="A64" s="33">
        <v>82012916</v>
      </c>
      <c r="B64" s="34">
        <v>85011907</v>
      </c>
      <c r="C64" s="35" t="s">
        <v>55</v>
      </c>
      <c r="D64" s="33">
        <v>282</v>
      </c>
      <c r="E64" s="36" t="s">
        <v>56</v>
      </c>
      <c r="F64" s="36" t="s">
        <v>57</v>
      </c>
      <c r="G64" s="37" t="s">
        <v>310</v>
      </c>
      <c r="H64" s="34" t="s">
        <v>59</v>
      </c>
      <c r="I64" s="34" t="s">
        <v>76</v>
      </c>
      <c r="J64" s="34" t="s">
        <v>311</v>
      </c>
      <c r="K64" s="34" t="s">
        <v>312</v>
      </c>
      <c r="L64" s="34" t="s">
        <v>313</v>
      </c>
      <c r="M64" s="34" t="s">
        <v>314</v>
      </c>
      <c r="N64" s="37" t="s">
        <v>313</v>
      </c>
      <c r="O64" s="34" t="s">
        <v>312</v>
      </c>
      <c r="P64" s="37" t="s">
        <v>313</v>
      </c>
      <c r="Q64" s="37" t="s">
        <v>65</v>
      </c>
      <c r="R64" s="34"/>
      <c r="S64" s="37" t="s">
        <v>65</v>
      </c>
      <c r="T64" s="37" t="s">
        <v>84</v>
      </c>
      <c r="U64" s="34">
        <v>1</v>
      </c>
      <c r="V64" s="38">
        <v>38688</v>
      </c>
      <c r="W64" s="38">
        <v>38688</v>
      </c>
      <c r="X64" s="38">
        <v>44878.080000000002</v>
      </c>
      <c r="Y64" s="34"/>
      <c r="Z64" s="34"/>
      <c r="AA64" s="34" t="s">
        <v>315</v>
      </c>
      <c r="AB64" s="34" t="s">
        <v>69</v>
      </c>
      <c r="AC64" s="34" t="s">
        <v>70</v>
      </c>
      <c r="AD64" s="34" t="s">
        <v>71</v>
      </c>
      <c r="AE64" s="34" t="s">
        <v>316</v>
      </c>
      <c r="AF64" s="34" t="s">
        <v>73</v>
      </c>
      <c r="AG64" s="34"/>
      <c r="AH64" s="34"/>
      <c r="AI64" s="34" t="s">
        <v>98</v>
      </c>
      <c r="AJ64" s="34" t="s">
        <v>98</v>
      </c>
      <c r="AK64" s="40">
        <f t="shared" si="2"/>
        <v>6190.08</v>
      </c>
      <c r="AL64" s="29"/>
      <c r="AM64" s="40">
        <f t="shared" si="3"/>
        <v>44878.080000000002</v>
      </c>
      <c r="AN64" s="41">
        <v>44878.080000000002</v>
      </c>
    </row>
    <row r="65" spans="1:40" ht="90" customHeight="1" x14ac:dyDescent="0.25">
      <c r="A65" s="33">
        <v>85165137</v>
      </c>
      <c r="B65" s="34">
        <v>85165137</v>
      </c>
      <c r="C65" s="35" t="s">
        <v>317</v>
      </c>
      <c r="D65" s="33">
        <v>282</v>
      </c>
      <c r="E65" s="36" t="s">
        <v>56</v>
      </c>
      <c r="F65" s="36" t="s">
        <v>57</v>
      </c>
      <c r="G65" s="37" t="s">
        <v>160</v>
      </c>
      <c r="H65" s="34" t="s">
        <v>59</v>
      </c>
      <c r="I65" s="34" t="s">
        <v>76</v>
      </c>
      <c r="J65" s="34" t="s">
        <v>168</v>
      </c>
      <c r="K65" s="34" t="s">
        <v>169</v>
      </c>
      <c r="L65" s="34" t="s">
        <v>170</v>
      </c>
      <c r="M65" s="34" t="s">
        <v>171</v>
      </c>
      <c r="N65" s="37" t="s">
        <v>170</v>
      </c>
      <c r="O65" s="34" t="s">
        <v>171</v>
      </c>
      <c r="P65" s="37" t="s">
        <v>170</v>
      </c>
      <c r="Q65" s="37" t="s">
        <v>65</v>
      </c>
      <c r="R65" s="34"/>
      <c r="S65" s="37" t="s">
        <v>66</v>
      </c>
      <c r="T65" s="37" t="s">
        <v>84</v>
      </c>
      <c r="U65" s="34">
        <v>1</v>
      </c>
      <c r="V65" s="38">
        <v>258620.69</v>
      </c>
      <c r="W65" s="38">
        <v>258620.69</v>
      </c>
      <c r="X65" s="38">
        <v>300000.00040000002</v>
      </c>
      <c r="Y65" s="34"/>
      <c r="Z65" s="34"/>
      <c r="AA65" s="34" t="s">
        <v>113</v>
      </c>
      <c r="AB65" s="34" t="s">
        <v>69</v>
      </c>
      <c r="AC65" s="34" t="s">
        <v>70</v>
      </c>
      <c r="AD65" s="34" t="s">
        <v>71</v>
      </c>
      <c r="AE65" s="34" t="s">
        <v>72</v>
      </c>
      <c r="AF65" s="34" t="s">
        <v>73</v>
      </c>
      <c r="AG65" s="34"/>
      <c r="AH65" s="34"/>
      <c r="AI65" s="34" t="s">
        <v>85</v>
      </c>
      <c r="AJ65" s="34">
        <v>258621</v>
      </c>
      <c r="AK65" s="40">
        <f t="shared" si="2"/>
        <v>41379.310400000002</v>
      </c>
      <c r="AL65" s="29"/>
      <c r="AM65" s="40">
        <f t="shared" si="3"/>
        <v>300000.00040000002</v>
      </c>
      <c r="AN65" s="41">
        <v>258621</v>
      </c>
    </row>
    <row r="66" spans="1:40" ht="75" customHeight="1" x14ac:dyDescent="0.25">
      <c r="A66" s="33">
        <v>82284969</v>
      </c>
      <c r="B66" s="34">
        <v>85226229</v>
      </c>
      <c r="C66" s="35" t="s">
        <v>55</v>
      </c>
      <c r="D66" s="33">
        <v>282</v>
      </c>
      <c r="E66" s="36" t="s">
        <v>56</v>
      </c>
      <c r="F66" s="36" t="s">
        <v>57</v>
      </c>
      <c r="G66" s="37" t="s">
        <v>75</v>
      </c>
      <c r="H66" s="34" t="s">
        <v>59</v>
      </c>
      <c r="I66" s="34" t="s">
        <v>76</v>
      </c>
      <c r="J66" s="34" t="s">
        <v>318</v>
      </c>
      <c r="K66" s="34" t="s">
        <v>319</v>
      </c>
      <c r="L66" s="34" t="s">
        <v>320</v>
      </c>
      <c r="M66" s="34" t="s">
        <v>321</v>
      </c>
      <c r="N66" s="37" t="s">
        <v>322</v>
      </c>
      <c r="O66" s="34" t="s">
        <v>319</v>
      </c>
      <c r="P66" s="37" t="s">
        <v>320</v>
      </c>
      <c r="Q66" s="37" t="s">
        <v>125</v>
      </c>
      <c r="R66" s="34" t="s">
        <v>126</v>
      </c>
      <c r="S66" s="37" t="s">
        <v>125</v>
      </c>
      <c r="T66" s="37" t="s">
        <v>84</v>
      </c>
      <c r="U66" s="34">
        <v>1</v>
      </c>
      <c r="V66" s="38">
        <v>1360248</v>
      </c>
      <c r="W66" s="38">
        <v>1360248</v>
      </c>
      <c r="X66" s="38">
        <v>1577887.68</v>
      </c>
      <c r="Y66" s="34"/>
      <c r="Z66" s="34"/>
      <c r="AA66" s="34" t="s">
        <v>68</v>
      </c>
      <c r="AB66" s="34" t="s">
        <v>69</v>
      </c>
      <c r="AC66" s="34" t="s">
        <v>70</v>
      </c>
      <c r="AD66" s="34" t="s">
        <v>71</v>
      </c>
      <c r="AE66" s="34" t="s">
        <v>72</v>
      </c>
      <c r="AF66" s="34" t="s">
        <v>73</v>
      </c>
      <c r="AG66" s="34"/>
      <c r="AH66" s="34"/>
      <c r="AI66" s="34" t="s">
        <v>85</v>
      </c>
      <c r="AJ66" s="34">
        <v>1577887</v>
      </c>
      <c r="AK66" s="40">
        <f t="shared" si="2"/>
        <v>217639.67999999999</v>
      </c>
      <c r="AL66" s="29"/>
      <c r="AM66" s="40">
        <f t="shared" si="3"/>
        <v>1577887.68</v>
      </c>
      <c r="AN66" s="41">
        <v>1577888</v>
      </c>
    </row>
    <row r="67" spans="1:40" ht="85.5" customHeight="1" x14ac:dyDescent="0.25">
      <c r="A67" s="33">
        <v>82202058</v>
      </c>
      <c r="B67" s="34">
        <v>85229753</v>
      </c>
      <c r="C67" s="35" t="s">
        <v>55</v>
      </c>
      <c r="D67" s="33">
        <v>282</v>
      </c>
      <c r="E67" s="36" t="s">
        <v>56</v>
      </c>
      <c r="F67" s="36" t="s">
        <v>57</v>
      </c>
      <c r="G67" s="37" t="s">
        <v>127</v>
      </c>
      <c r="H67" s="34" t="s">
        <v>59</v>
      </c>
      <c r="I67" s="34" t="s">
        <v>76</v>
      </c>
      <c r="J67" s="34" t="s">
        <v>323</v>
      </c>
      <c r="K67" s="34" t="s">
        <v>324</v>
      </c>
      <c r="L67" s="34" t="s">
        <v>325</v>
      </c>
      <c r="M67" s="34" t="s">
        <v>326</v>
      </c>
      <c r="N67" s="37" t="s">
        <v>327</v>
      </c>
      <c r="O67" s="34" t="s">
        <v>324</v>
      </c>
      <c r="P67" s="37" t="s">
        <v>325</v>
      </c>
      <c r="Q67" s="37" t="s">
        <v>125</v>
      </c>
      <c r="R67" s="34" t="s">
        <v>133</v>
      </c>
      <c r="S67" s="37" t="s">
        <v>125</v>
      </c>
      <c r="T67" s="37" t="s">
        <v>84</v>
      </c>
      <c r="U67" s="34">
        <v>1</v>
      </c>
      <c r="V67" s="38">
        <v>110344.83</v>
      </c>
      <c r="W67" s="38">
        <v>110344.83</v>
      </c>
      <c r="X67" s="38">
        <v>128000.0028</v>
      </c>
      <c r="Y67" s="34"/>
      <c r="Z67" s="34"/>
      <c r="AA67" s="34" t="s">
        <v>68</v>
      </c>
      <c r="AB67" s="34" t="s">
        <v>69</v>
      </c>
      <c r="AC67" s="34" t="s">
        <v>70</v>
      </c>
      <c r="AD67" s="34" t="s">
        <v>71</v>
      </c>
      <c r="AE67" s="34" t="s">
        <v>72</v>
      </c>
      <c r="AF67" s="34" t="s">
        <v>73</v>
      </c>
      <c r="AG67" s="34"/>
      <c r="AH67" s="34"/>
      <c r="AI67" s="34" t="s">
        <v>85</v>
      </c>
      <c r="AJ67" s="34">
        <v>128000</v>
      </c>
      <c r="AK67" s="40">
        <f t="shared" si="2"/>
        <v>17655.1728</v>
      </c>
      <c r="AL67" s="29"/>
      <c r="AM67" s="40">
        <f t="shared" si="3"/>
        <v>128000.0028</v>
      </c>
      <c r="AN67" s="41">
        <v>128000</v>
      </c>
    </row>
    <row r="68" spans="1:40" ht="120" customHeight="1" x14ac:dyDescent="0.25">
      <c r="A68" s="33">
        <v>82202414</v>
      </c>
      <c r="B68" s="34">
        <v>85229801</v>
      </c>
      <c r="C68" s="35" t="s">
        <v>55</v>
      </c>
      <c r="D68" s="33">
        <v>282</v>
      </c>
      <c r="E68" s="36" t="s">
        <v>56</v>
      </c>
      <c r="F68" s="36" t="s">
        <v>57</v>
      </c>
      <c r="G68" s="37" t="s">
        <v>127</v>
      </c>
      <c r="H68" s="34" t="s">
        <v>59</v>
      </c>
      <c r="I68" s="34" t="s">
        <v>76</v>
      </c>
      <c r="J68" s="34" t="s">
        <v>328</v>
      </c>
      <c r="K68" s="34" t="s">
        <v>329</v>
      </c>
      <c r="L68" s="34" t="s">
        <v>330</v>
      </c>
      <c r="M68" s="34" t="s">
        <v>331</v>
      </c>
      <c r="N68" s="37" t="s">
        <v>330</v>
      </c>
      <c r="O68" s="34" t="s">
        <v>329</v>
      </c>
      <c r="P68" s="37" t="s">
        <v>330</v>
      </c>
      <c r="Q68" s="37" t="s">
        <v>125</v>
      </c>
      <c r="R68" s="34" t="s">
        <v>133</v>
      </c>
      <c r="S68" s="37" t="s">
        <v>125</v>
      </c>
      <c r="T68" s="37" t="s">
        <v>84</v>
      </c>
      <c r="U68" s="34">
        <v>1</v>
      </c>
      <c r="V68" s="38" t="s">
        <v>332</v>
      </c>
      <c r="W68" s="38" t="s">
        <v>332</v>
      </c>
      <c r="X68" s="38" t="s">
        <v>332</v>
      </c>
      <c r="Y68" s="34"/>
      <c r="Z68" s="34"/>
      <c r="AA68" s="34" t="s">
        <v>68</v>
      </c>
      <c r="AB68" s="34" t="s">
        <v>69</v>
      </c>
      <c r="AC68" s="34" t="s">
        <v>70</v>
      </c>
      <c r="AD68" s="34" t="s">
        <v>71</v>
      </c>
      <c r="AE68" s="34" t="s">
        <v>72</v>
      </c>
      <c r="AF68" s="34" t="s">
        <v>73</v>
      </c>
      <c r="AG68" s="34"/>
      <c r="AH68" s="34"/>
      <c r="AI68" s="34" t="s">
        <v>98</v>
      </c>
      <c r="AJ68" s="34" t="s">
        <v>98</v>
      </c>
      <c r="AK68" s="40" t="e">
        <f t="shared" si="2"/>
        <v>#VALUE!</v>
      </c>
      <c r="AL68" s="29"/>
      <c r="AM68" s="40" t="e">
        <f t="shared" si="3"/>
        <v>#VALUE!</v>
      </c>
      <c r="AN68" s="53" t="s">
        <v>332</v>
      </c>
    </row>
    <row r="69" spans="1:40" ht="72" customHeight="1" x14ac:dyDescent="0.25">
      <c r="A69" s="33">
        <v>82291421</v>
      </c>
      <c r="B69" s="34">
        <v>85454706</v>
      </c>
      <c r="C69" s="35" t="s">
        <v>55</v>
      </c>
      <c r="D69" s="33">
        <v>282</v>
      </c>
      <c r="E69" s="36" t="s">
        <v>56</v>
      </c>
      <c r="F69" s="36" t="s">
        <v>57</v>
      </c>
      <c r="G69" s="37" t="s">
        <v>99</v>
      </c>
      <c r="H69" s="34" t="s">
        <v>59</v>
      </c>
      <c r="I69" s="34" t="s">
        <v>76</v>
      </c>
      <c r="J69" s="34" t="s">
        <v>333</v>
      </c>
      <c r="K69" s="34" t="s">
        <v>334</v>
      </c>
      <c r="L69" s="34" t="s">
        <v>335</v>
      </c>
      <c r="M69" s="34" t="s">
        <v>336</v>
      </c>
      <c r="N69" s="37" t="s">
        <v>337</v>
      </c>
      <c r="O69" s="34" t="s">
        <v>338</v>
      </c>
      <c r="P69" s="37" t="s">
        <v>339</v>
      </c>
      <c r="Q69" s="37" t="s">
        <v>125</v>
      </c>
      <c r="R69" s="34" t="s">
        <v>176</v>
      </c>
      <c r="S69" s="37" t="s">
        <v>125</v>
      </c>
      <c r="T69" s="37" t="s">
        <v>84</v>
      </c>
      <c r="U69" s="34">
        <v>1</v>
      </c>
      <c r="V69" s="38">
        <v>517293.14</v>
      </c>
      <c r="W69" s="38">
        <v>517293.14</v>
      </c>
      <c r="X69" s="54">
        <v>600060.04240000003</v>
      </c>
      <c r="Y69" s="34"/>
      <c r="Z69" s="34"/>
      <c r="AA69" s="34" t="s">
        <v>113</v>
      </c>
      <c r="AB69" s="34" t="s">
        <v>69</v>
      </c>
      <c r="AC69" s="34" t="s">
        <v>70</v>
      </c>
      <c r="AD69" s="34" t="s">
        <v>71</v>
      </c>
      <c r="AE69" s="34" t="s">
        <v>72</v>
      </c>
      <c r="AF69" s="34" t="s">
        <v>73</v>
      </c>
      <c r="AG69" s="34"/>
      <c r="AH69" s="34"/>
      <c r="AI69" s="34" t="s">
        <v>85</v>
      </c>
      <c r="AJ69" s="34">
        <v>600060.04</v>
      </c>
      <c r="AK69" s="40">
        <f t="shared" si="2"/>
        <v>82766.902400000006</v>
      </c>
      <c r="AL69" s="29"/>
      <c r="AM69" s="40">
        <f t="shared" si="3"/>
        <v>600060.04240000003</v>
      </c>
      <c r="AN69" s="41">
        <v>600060.04</v>
      </c>
    </row>
    <row r="70" spans="1:40" ht="75.75" customHeight="1" x14ac:dyDescent="0.25">
      <c r="A70" s="33">
        <v>82291625</v>
      </c>
      <c r="B70" s="34">
        <v>85454763</v>
      </c>
      <c r="C70" s="35" t="s">
        <v>55</v>
      </c>
      <c r="D70" s="33">
        <v>282</v>
      </c>
      <c r="E70" s="36" t="s">
        <v>56</v>
      </c>
      <c r="F70" s="36" t="s">
        <v>57</v>
      </c>
      <c r="G70" s="37" t="s">
        <v>99</v>
      </c>
      <c r="H70" s="34" t="s">
        <v>59</v>
      </c>
      <c r="I70" s="34" t="s">
        <v>76</v>
      </c>
      <c r="J70" s="34" t="s">
        <v>333</v>
      </c>
      <c r="K70" s="34" t="s">
        <v>334</v>
      </c>
      <c r="L70" s="34" t="s">
        <v>335</v>
      </c>
      <c r="M70" s="34" t="s">
        <v>336</v>
      </c>
      <c r="N70" s="37" t="s">
        <v>337</v>
      </c>
      <c r="O70" s="34" t="s">
        <v>340</v>
      </c>
      <c r="P70" s="37" t="s">
        <v>341</v>
      </c>
      <c r="Q70" s="37" t="s">
        <v>125</v>
      </c>
      <c r="R70" s="34" t="s">
        <v>176</v>
      </c>
      <c r="S70" s="37" t="s">
        <v>125</v>
      </c>
      <c r="T70" s="37" t="s">
        <v>84</v>
      </c>
      <c r="U70" s="34">
        <v>1</v>
      </c>
      <c r="V70" s="38">
        <v>641142.81999999995</v>
      </c>
      <c r="W70" s="38">
        <v>641142.81999999995</v>
      </c>
      <c r="X70" s="54">
        <v>743725.67119999998</v>
      </c>
      <c r="Y70" s="34"/>
      <c r="Z70" s="34"/>
      <c r="AA70" s="34" t="s">
        <v>113</v>
      </c>
      <c r="AB70" s="34" t="s">
        <v>69</v>
      </c>
      <c r="AC70" s="34" t="s">
        <v>70</v>
      </c>
      <c r="AD70" s="34" t="s">
        <v>71</v>
      </c>
      <c r="AE70" s="34" t="s">
        <v>72</v>
      </c>
      <c r="AF70" s="34" t="s">
        <v>73</v>
      </c>
      <c r="AG70" s="34"/>
      <c r="AH70" s="34"/>
      <c r="AI70" s="34" t="s">
        <v>85</v>
      </c>
      <c r="AJ70" s="34">
        <v>743725.67</v>
      </c>
      <c r="AK70" s="40">
        <f t="shared" si="2"/>
        <v>102582.85119999999</v>
      </c>
      <c r="AL70" s="29"/>
      <c r="AM70" s="40">
        <f t="shared" si="3"/>
        <v>743725.67119999998</v>
      </c>
      <c r="AN70" s="41">
        <v>743725.67</v>
      </c>
    </row>
    <row r="71" spans="1:40" ht="68.25" customHeight="1" x14ac:dyDescent="0.25">
      <c r="A71" s="33">
        <v>85848718</v>
      </c>
      <c r="B71" s="34">
        <v>85848718</v>
      </c>
      <c r="C71" s="35" t="s">
        <v>55</v>
      </c>
      <c r="D71" s="33">
        <v>282</v>
      </c>
      <c r="E71" s="36" t="s">
        <v>56</v>
      </c>
      <c r="F71" s="36" t="s">
        <v>57</v>
      </c>
      <c r="G71" s="37" t="s">
        <v>99</v>
      </c>
      <c r="H71" s="34" t="s">
        <v>59</v>
      </c>
      <c r="I71" s="34" t="s">
        <v>76</v>
      </c>
      <c r="J71" s="34" t="s">
        <v>342</v>
      </c>
      <c r="K71" s="34" t="s">
        <v>343</v>
      </c>
      <c r="L71" s="34" t="s">
        <v>343</v>
      </c>
      <c r="M71" s="34" t="s">
        <v>343</v>
      </c>
      <c r="N71" s="37" t="s">
        <v>343</v>
      </c>
      <c r="O71" s="34" t="s">
        <v>344</v>
      </c>
      <c r="P71" s="37" t="s">
        <v>345</v>
      </c>
      <c r="Q71" s="37" t="s">
        <v>125</v>
      </c>
      <c r="R71" s="34" t="s">
        <v>346</v>
      </c>
      <c r="S71" s="37" t="s">
        <v>125</v>
      </c>
      <c r="T71" s="37" t="s">
        <v>84</v>
      </c>
      <c r="U71" s="34">
        <v>1</v>
      </c>
      <c r="V71" s="38">
        <v>3400000</v>
      </c>
      <c r="W71" s="38">
        <v>3400000</v>
      </c>
      <c r="X71" s="38">
        <v>3944000</v>
      </c>
      <c r="Y71" s="34"/>
      <c r="Z71" s="34"/>
      <c r="AA71" s="34" t="s">
        <v>347</v>
      </c>
      <c r="AB71" s="34" t="s">
        <v>69</v>
      </c>
      <c r="AC71" s="34" t="s">
        <v>70</v>
      </c>
      <c r="AD71" s="34" t="s">
        <v>71</v>
      </c>
      <c r="AE71" s="34" t="s">
        <v>72</v>
      </c>
      <c r="AF71" s="34" t="s">
        <v>73</v>
      </c>
      <c r="AG71" s="34">
        <v>30</v>
      </c>
      <c r="AH71" s="34"/>
      <c r="AI71" s="34" t="s">
        <v>74</v>
      </c>
      <c r="AJ71" s="34">
        <v>3400000</v>
      </c>
      <c r="AK71" s="40">
        <f t="shared" si="2"/>
        <v>544000</v>
      </c>
      <c r="AL71" s="29"/>
      <c r="AM71" s="40">
        <f t="shared" si="3"/>
        <v>3944000</v>
      </c>
      <c r="AN71" s="41">
        <v>3400000</v>
      </c>
    </row>
    <row r="72" spans="1:40" s="42" customFormat="1" ht="60" hidden="1" customHeight="1" x14ac:dyDescent="0.25">
      <c r="A72" s="43">
        <v>82291200</v>
      </c>
      <c r="B72" s="44">
        <v>85849097</v>
      </c>
      <c r="C72" s="45" t="s">
        <v>55</v>
      </c>
      <c r="D72" s="43">
        <v>282</v>
      </c>
      <c r="E72" s="46" t="s">
        <v>56</v>
      </c>
      <c r="F72" s="46" t="s">
        <v>57</v>
      </c>
      <c r="G72" s="47" t="s">
        <v>99</v>
      </c>
      <c r="H72" s="44" t="s">
        <v>59</v>
      </c>
      <c r="I72" s="44" t="s">
        <v>76</v>
      </c>
      <c r="J72" s="44" t="s">
        <v>348</v>
      </c>
      <c r="K72" s="44" t="s">
        <v>349</v>
      </c>
      <c r="L72" s="44" t="s">
        <v>350</v>
      </c>
      <c r="M72" s="44" t="s">
        <v>351</v>
      </c>
      <c r="N72" s="47" t="s">
        <v>352</v>
      </c>
      <c r="O72" s="44" t="s">
        <v>353</v>
      </c>
      <c r="P72" s="47" t="s">
        <v>354</v>
      </c>
      <c r="Q72" s="47" t="s">
        <v>65</v>
      </c>
      <c r="R72" s="44"/>
      <c r="S72" s="47" t="s">
        <v>65</v>
      </c>
      <c r="T72" s="47" t="s">
        <v>84</v>
      </c>
      <c r="U72" s="44">
        <v>1</v>
      </c>
      <c r="V72" s="48"/>
      <c r="W72" s="48"/>
      <c r="X72" s="48"/>
      <c r="Y72" s="44"/>
      <c r="Z72" s="44"/>
      <c r="AA72" s="44" t="s">
        <v>355</v>
      </c>
      <c r="AB72" s="44" t="s">
        <v>69</v>
      </c>
      <c r="AC72" s="44" t="s">
        <v>70</v>
      </c>
      <c r="AD72" s="44" t="s">
        <v>71</v>
      </c>
      <c r="AE72" s="44" t="s">
        <v>72</v>
      </c>
      <c r="AF72" s="44" t="s">
        <v>73</v>
      </c>
      <c r="AG72" s="44"/>
      <c r="AH72" s="44"/>
      <c r="AI72" s="44" t="s">
        <v>157</v>
      </c>
      <c r="AJ72" s="44" t="s">
        <v>157</v>
      </c>
      <c r="AK72" s="49">
        <f t="shared" si="2"/>
        <v>0</v>
      </c>
      <c r="AL72" s="50"/>
      <c r="AM72" s="49">
        <f t="shared" si="3"/>
        <v>0</v>
      </c>
      <c r="AN72" s="51"/>
    </row>
    <row r="73" spans="1:40" ht="75" customHeight="1" x14ac:dyDescent="0.25">
      <c r="A73" s="33">
        <v>86190733</v>
      </c>
      <c r="B73" s="34">
        <v>86190733</v>
      </c>
      <c r="C73" s="35" t="s">
        <v>55</v>
      </c>
      <c r="D73" s="33">
        <v>282</v>
      </c>
      <c r="E73" s="36" t="s">
        <v>56</v>
      </c>
      <c r="F73" s="36" t="s">
        <v>57</v>
      </c>
      <c r="G73" s="37" t="s">
        <v>99</v>
      </c>
      <c r="H73" s="34" t="s">
        <v>59</v>
      </c>
      <c r="I73" s="34" t="s">
        <v>76</v>
      </c>
      <c r="J73" s="34" t="s">
        <v>356</v>
      </c>
      <c r="K73" s="34" t="s">
        <v>357</v>
      </c>
      <c r="L73" s="34" t="s">
        <v>358</v>
      </c>
      <c r="M73" s="34" t="s">
        <v>359</v>
      </c>
      <c r="N73" s="37" t="s">
        <v>360</v>
      </c>
      <c r="O73" s="34" t="s">
        <v>361</v>
      </c>
      <c r="P73" s="37" t="s">
        <v>362</v>
      </c>
      <c r="Q73" s="37" t="s">
        <v>125</v>
      </c>
      <c r="R73" s="34" t="s">
        <v>126</v>
      </c>
      <c r="S73" s="37" t="s">
        <v>125</v>
      </c>
      <c r="T73" s="37" t="s">
        <v>84</v>
      </c>
      <c r="U73" s="34">
        <v>1</v>
      </c>
      <c r="V73" s="38">
        <v>272680</v>
      </c>
      <c r="W73" s="38">
        <v>272680</v>
      </c>
      <c r="X73" s="38">
        <v>316308.8</v>
      </c>
      <c r="Y73" s="34"/>
      <c r="Z73" s="34"/>
      <c r="AA73" s="34" t="s">
        <v>106</v>
      </c>
      <c r="AB73" s="34" t="s">
        <v>69</v>
      </c>
      <c r="AC73" s="34" t="s">
        <v>70</v>
      </c>
      <c r="AD73" s="34" t="s">
        <v>71</v>
      </c>
      <c r="AE73" s="34" t="s">
        <v>72</v>
      </c>
      <c r="AF73" s="34" t="s">
        <v>73</v>
      </c>
      <c r="AG73" s="34"/>
      <c r="AH73" s="34"/>
      <c r="AI73" s="34" t="s">
        <v>85</v>
      </c>
      <c r="AJ73" s="34">
        <v>272680</v>
      </c>
      <c r="AK73" s="40">
        <f t="shared" si="2"/>
        <v>43628.800000000003</v>
      </c>
      <c r="AL73" s="29"/>
      <c r="AM73" s="40">
        <f t="shared" si="3"/>
        <v>316308.8</v>
      </c>
      <c r="AN73" s="41">
        <v>272680</v>
      </c>
    </row>
    <row r="74" spans="1:40" ht="60" customHeight="1" x14ac:dyDescent="0.25">
      <c r="A74" s="33">
        <v>82220027</v>
      </c>
      <c r="B74" s="34">
        <v>86190766</v>
      </c>
      <c r="C74" s="35" t="s">
        <v>55</v>
      </c>
      <c r="D74" s="33">
        <v>282</v>
      </c>
      <c r="E74" s="36" t="s">
        <v>56</v>
      </c>
      <c r="F74" s="36" t="s">
        <v>57</v>
      </c>
      <c r="G74" s="37" t="s">
        <v>99</v>
      </c>
      <c r="H74" s="34" t="s">
        <v>59</v>
      </c>
      <c r="I74" s="34" t="s">
        <v>76</v>
      </c>
      <c r="J74" s="34" t="s">
        <v>356</v>
      </c>
      <c r="K74" s="34" t="s">
        <v>357</v>
      </c>
      <c r="L74" s="34" t="s">
        <v>358</v>
      </c>
      <c r="M74" s="34" t="s">
        <v>359</v>
      </c>
      <c r="N74" s="37" t="s">
        <v>360</v>
      </c>
      <c r="O74" s="34" t="s">
        <v>361</v>
      </c>
      <c r="P74" s="37" t="s">
        <v>362</v>
      </c>
      <c r="Q74" s="37" t="s">
        <v>65</v>
      </c>
      <c r="R74" s="34"/>
      <c r="S74" s="37" t="s">
        <v>65</v>
      </c>
      <c r="T74" s="37" t="s">
        <v>84</v>
      </c>
      <c r="U74" s="34">
        <v>1</v>
      </c>
      <c r="V74" s="38">
        <v>1293034.48</v>
      </c>
      <c r="W74" s="38">
        <v>1293034.48</v>
      </c>
      <c r="X74" s="38">
        <v>1499919.9968000001</v>
      </c>
      <c r="Y74" s="34"/>
      <c r="Z74" s="34"/>
      <c r="AA74" s="34" t="s">
        <v>363</v>
      </c>
      <c r="AB74" s="34" t="s">
        <v>69</v>
      </c>
      <c r="AC74" s="34" t="s">
        <v>70</v>
      </c>
      <c r="AD74" s="34" t="s">
        <v>71</v>
      </c>
      <c r="AE74" s="34" t="s">
        <v>72</v>
      </c>
      <c r="AF74" s="34" t="s">
        <v>73</v>
      </c>
      <c r="AG74" s="34"/>
      <c r="AH74" s="34"/>
      <c r="AI74" s="34" t="s">
        <v>98</v>
      </c>
      <c r="AJ74" s="34" t="s">
        <v>98</v>
      </c>
      <c r="AK74" s="40">
        <f t="shared" si="2"/>
        <v>206885.51680000001</v>
      </c>
      <c r="AL74" s="29"/>
      <c r="AM74" s="40">
        <f t="shared" si="3"/>
        <v>1499919.9968000001</v>
      </c>
      <c r="AN74" s="41">
        <v>1499920</v>
      </c>
    </row>
    <row r="75" spans="1:40" ht="60" customHeight="1" x14ac:dyDescent="0.25">
      <c r="A75" s="33">
        <v>82113810</v>
      </c>
      <c r="B75" s="34">
        <v>86195082</v>
      </c>
      <c r="C75" s="35" t="s">
        <v>55</v>
      </c>
      <c r="D75" s="33">
        <v>282</v>
      </c>
      <c r="E75" s="36" t="s">
        <v>56</v>
      </c>
      <c r="F75" s="36" t="s">
        <v>57</v>
      </c>
      <c r="G75" s="37" t="s">
        <v>58</v>
      </c>
      <c r="H75" s="34" t="s">
        <v>59</v>
      </c>
      <c r="I75" s="34" t="s">
        <v>60</v>
      </c>
      <c r="J75" s="34" t="s">
        <v>364</v>
      </c>
      <c r="K75" s="34" t="s">
        <v>365</v>
      </c>
      <c r="L75" s="34" t="s">
        <v>365</v>
      </c>
      <c r="M75" s="34" t="s">
        <v>366</v>
      </c>
      <c r="N75" s="37" t="s">
        <v>367</v>
      </c>
      <c r="O75" s="34" t="s">
        <v>368</v>
      </c>
      <c r="P75" s="37" t="s">
        <v>369</v>
      </c>
      <c r="Q75" s="37" t="s">
        <v>65</v>
      </c>
      <c r="R75" s="34"/>
      <c r="S75" s="37" t="s">
        <v>65</v>
      </c>
      <c r="T75" s="37" t="s">
        <v>206</v>
      </c>
      <c r="U75" s="34">
        <v>94</v>
      </c>
      <c r="V75" s="38">
        <v>1551.72</v>
      </c>
      <c r="W75" s="38">
        <v>145861.68</v>
      </c>
      <c r="X75" s="38">
        <v>169199.54879999999</v>
      </c>
      <c r="Y75" s="34"/>
      <c r="Z75" s="34"/>
      <c r="AA75" s="34" t="s">
        <v>363</v>
      </c>
      <c r="AB75" s="34" t="s">
        <v>114</v>
      </c>
      <c r="AC75" s="34" t="s">
        <v>115</v>
      </c>
      <c r="AD75" s="34" t="s">
        <v>71</v>
      </c>
      <c r="AE75" s="34" t="s">
        <v>72</v>
      </c>
      <c r="AF75" s="34" t="s">
        <v>73</v>
      </c>
      <c r="AG75" s="34">
        <v>30</v>
      </c>
      <c r="AH75" s="34"/>
      <c r="AI75" s="34" t="s">
        <v>98</v>
      </c>
      <c r="AJ75" s="34" t="s">
        <v>98</v>
      </c>
      <c r="AK75" s="40">
        <f t="shared" si="2"/>
        <v>23337.8688</v>
      </c>
      <c r="AL75" s="29"/>
      <c r="AM75" s="40">
        <f t="shared" si="3"/>
        <v>169199.54879999999</v>
      </c>
      <c r="AN75" s="41">
        <v>169200</v>
      </c>
    </row>
    <row r="76" spans="1:40" ht="60" customHeight="1" x14ac:dyDescent="0.25">
      <c r="A76" s="33">
        <v>82113987</v>
      </c>
      <c r="B76" s="34">
        <v>86195100</v>
      </c>
      <c r="C76" s="35" t="s">
        <v>55</v>
      </c>
      <c r="D76" s="33">
        <v>282</v>
      </c>
      <c r="E76" s="36" t="s">
        <v>56</v>
      </c>
      <c r="F76" s="36" t="s">
        <v>57</v>
      </c>
      <c r="G76" s="37" t="s">
        <v>58</v>
      </c>
      <c r="H76" s="34" t="s">
        <v>59</v>
      </c>
      <c r="I76" s="34" t="s">
        <v>60</v>
      </c>
      <c r="J76" s="34" t="s">
        <v>364</v>
      </c>
      <c r="K76" s="34" t="s">
        <v>365</v>
      </c>
      <c r="L76" s="34" t="s">
        <v>365</v>
      </c>
      <c r="M76" s="34" t="s">
        <v>366</v>
      </c>
      <c r="N76" s="37" t="s">
        <v>367</v>
      </c>
      <c r="O76" s="34" t="s">
        <v>370</v>
      </c>
      <c r="P76" s="37" t="s">
        <v>371</v>
      </c>
      <c r="Q76" s="37" t="s">
        <v>65</v>
      </c>
      <c r="R76" s="34"/>
      <c r="S76" s="37" t="s">
        <v>65</v>
      </c>
      <c r="T76" s="37" t="s">
        <v>206</v>
      </c>
      <c r="U76" s="34">
        <v>53</v>
      </c>
      <c r="V76" s="38">
        <v>2586.21</v>
      </c>
      <c r="W76" s="38">
        <v>137069.13</v>
      </c>
      <c r="X76" s="38">
        <v>159000.19080000001</v>
      </c>
      <c r="Y76" s="34"/>
      <c r="Z76" s="34"/>
      <c r="AA76" s="34" t="s">
        <v>363</v>
      </c>
      <c r="AB76" s="34" t="s">
        <v>114</v>
      </c>
      <c r="AC76" s="34" t="s">
        <v>115</v>
      </c>
      <c r="AD76" s="34" t="s">
        <v>71</v>
      </c>
      <c r="AE76" s="34" t="s">
        <v>72</v>
      </c>
      <c r="AF76" s="34" t="s">
        <v>73</v>
      </c>
      <c r="AG76" s="34">
        <v>30</v>
      </c>
      <c r="AH76" s="34"/>
      <c r="AI76" s="34" t="s">
        <v>98</v>
      </c>
      <c r="AJ76" s="34" t="s">
        <v>98</v>
      </c>
      <c r="AK76" s="40">
        <f t="shared" si="2"/>
        <v>21931.060800000003</v>
      </c>
      <c r="AL76" s="29"/>
      <c r="AM76" s="40">
        <f t="shared" si="3"/>
        <v>159000.19080000001</v>
      </c>
      <c r="AN76" s="41">
        <v>159000</v>
      </c>
    </row>
    <row r="77" spans="1:40" ht="60" customHeight="1" x14ac:dyDescent="0.25">
      <c r="A77" s="33">
        <v>82114076</v>
      </c>
      <c r="B77" s="34">
        <v>86195129</v>
      </c>
      <c r="C77" s="35" t="s">
        <v>55</v>
      </c>
      <c r="D77" s="33">
        <v>282</v>
      </c>
      <c r="E77" s="36" t="s">
        <v>56</v>
      </c>
      <c r="F77" s="36" t="s">
        <v>57</v>
      </c>
      <c r="G77" s="37" t="s">
        <v>58</v>
      </c>
      <c r="H77" s="34" t="s">
        <v>59</v>
      </c>
      <c r="I77" s="34" t="s">
        <v>60</v>
      </c>
      <c r="J77" s="34" t="s">
        <v>364</v>
      </c>
      <c r="K77" s="34" t="s">
        <v>365</v>
      </c>
      <c r="L77" s="34" t="s">
        <v>365</v>
      </c>
      <c r="M77" s="34" t="s">
        <v>366</v>
      </c>
      <c r="N77" s="37" t="s">
        <v>367</v>
      </c>
      <c r="O77" s="34" t="s">
        <v>372</v>
      </c>
      <c r="P77" s="37" t="s">
        <v>373</v>
      </c>
      <c r="Q77" s="37" t="s">
        <v>65</v>
      </c>
      <c r="R77" s="34"/>
      <c r="S77" s="37" t="s">
        <v>65</v>
      </c>
      <c r="T77" s="37" t="s">
        <v>206</v>
      </c>
      <c r="U77" s="34">
        <v>15</v>
      </c>
      <c r="V77" s="38">
        <v>1336.21</v>
      </c>
      <c r="W77" s="38">
        <v>20043.150000000001</v>
      </c>
      <c r="X77" s="38">
        <v>23250.054000000004</v>
      </c>
      <c r="Y77" s="34"/>
      <c r="Z77" s="34"/>
      <c r="AA77" s="34" t="s">
        <v>363</v>
      </c>
      <c r="AB77" s="34" t="s">
        <v>114</v>
      </c>
      <c r="AC77" s="34" t="s">
        <v>115</v>
      </c>
      <c r="AD77" s="34" t="s">
        <v>71</v>
      </c>
      <c r="AE77" s="34" t="s">
        <v>72</v>
      </c>
      <c r="AF77" s="34" t="s">
        <v>73</v>
      </c>
      <c r="AG77" s="34">
        <v>30</v>
      </c>
      <c r="AH77" s="34"/>
      <c r="AI77" s="34" t="s">
        <v>98</v>
      </c>
      <c r="AJ77" s="34" t="s">
        <v>98</v>
      </c>
      <c r="AK77" s="40">
        <f t="shared" si="2"/>
        <v>3206.9040000000005</v>
      </c>
      <c r="AL77" s="29"/>
      <c r="AM77" s="40">
        <f t="shared" si="3"/>
        <v>23250.054000000004</v>
      </c>
      <c r="AN77" s="41">
        <v>23250</v>
      </c>
    </row>
    <row r="78" spans="1:40" ht="60" customHeight="1" x14ac:dyDescent="0.25">
      <c r="A78" s="33">
        <v>86195401</v>
      </c>
      <c r="B78" s="34">
        <v>86195401</v>
      </c>
      <c r="C78" s="35" t="s">
        <v>55</v>
      </c>
      <c r="D78" s="33">
        <v>282</v>
      </c>
      <c r="E78" s="36" t="s">
        <v>56</v>
      </c>
      <c r="F78" s="36" t="s">
        <v>57</v>
      </c>
      <c r="G78" s="37" t="s">
        <v>58</v>
      </c>
      <c r="H78" s="34" t="s">
        <v>59</v>
      </c>
      <c r="I78" s="34" t="s">
        <v>60</v>
      </c>
      <c r="J78" s="34" t="s">
        <v>364</v>
      </c>
      <c r="K78" s="34" t="s">
        <v>365</v>
      </c>
      <c r="L78" s="34" t="s">
        <v>365</v>
      </c>
      <c r="M78" s="34" t="s">
        <v>366</v>
      </c>
      <c r="N78" s="37" t="s">
        <v>367</v>
      </c>
      <c r="O78" s="34" t="s">
        <v>370</v>
      </c>
      <c r="P78" s="37" t="s">
        <v>371</v>
      </c>
      <c r="Q78" s="37" t="s">
        <v>65</v>
      </c>
      <c r="R78" s="34"/>
      <c r="S78" s="37" t="s">
        <v>66</v>
      </c>
      <c r="T78" s="37" t="s">
        <v>206</v>
      </c>
      <c r="U78" s="34">
        <v>67</v>
      </c>
      <c r="V78" s="38">
        <v>2586.21</v>
      </c>
      <c r="W78" s="38">
        <v>173276.07</v>
      </c>
      <c r="X78" s="38">
        <v>201000.24120000002</v>
      </c>
      <c r="Y78" s="34"/>
      <c r="Z78" s="34"/>
      <c r="AA78" s="34" t="s">
        <v>106</v>
      </c>
      <c r="AB78" s="34" t="s">
        <v>114</v>
      </c>
      <c r="AC78" s="34" t="s">
        <v>115</v>
      </c>
      <c r="AD78" s="34" t="s">
        <v>71</v>
      </c>
      <c r="AE78" s="34" t="s">
        <v>72</v>
      </c>
      <c r="AF78" s="34" t="s">
        <v>73</v>
      </c>
      <c r="AG78" s="34">
        <v>30</v>
      </c>
      <c r="AH78" s="34"/>
      <c r="AI78" s="34" t="s">
        <v>74</v>
      </c>
      <c r="AJ78" s="34">
        <v>182176</v>
      </c>
      <c r="AK78" s="34">
        <v>182176</v>
      </c>
      <c r="AL78" s="34">
        <v>182176</v>
      </c>
      <c r="AM78" s="34">
        <v>182176</v>
      </c>
      <c r="AN78" s="39">
        <v>182176</v>
      </c>
    </row>
    <row r="79" spans="1:40" ht="60" customHeight="1" x14ac:dyDescent="0.25">
      <c r="A79" s="33">
        <v>86196567</v>
      </c>
      <c r="B79" s="34">
        <v>86196567</v>
      </c>
      <c r="C79" s="35" t="s">
        <v>55</v>
      </c>
      <c r="D79" s="33">
        <v>282</v>
      </c>
      <c r="E79" s="36" t="s">
        <v>56</v>
      </c>
      <c r="F79" s="36" t="s">
        <v>57</v>
      </c>
      <c r="G79" s="37" t="s">
        <v>58</v>
      </c>
      <c r="H79" s="34" t="s">
        <v>59</v>
      </c>
      <c r="I79" s="34" t="s">
        <v>60</v>
      </c>
      <c r="J79" s="34" t="s">
        <v>364</v>
      </c>
      <c r="K79" s="34" t="s">
        <v>365</v>
      </c>
      <c r="L79" s="34" t="s">
        <v>365</v>
      </c>
      <c r="M79" s="34" t="s">
        <v>366</v>
      </c>
      <c r="N79" s="37" t="s">
        <v>367</v>
      </c>
      <c r="O79" s="34" t="s">
        <v>368</v>
      </c>
      <c r="P79" s="37" t="s">
        <v>369</v>
      </c>
      <c r="Q79" s="37" t="s">
        <v>65</v>
      </c>
      <c r="R79" s="34"/>
      <c r="S79" s="37" t="s">
        <v>65</v>
      </c>
      <c r="T79" s="37" t="s">
        <v>206</v>
      </c>
      <c r="U79" s="34">
        <v>2</v>
      </c>
      <c r="V79" s="38">
        <v>1551.72</v>
      </c>
      <c r="W79" s="38">
        <v>3103.44</v>
      </c>
      <c r="X79" s="38">
        <v>3599.9904000000001</v>
      </c>
      <c r="Y79" s="34"/>
      <c r="Z79" s="34"/>
      <c r="AA79" s="34" t="s">
        <v>106</v>
      </c>
      <c r="AB79" s="34" t="s">
        <v>114</v>
      </c>
      <c r="AC79" s="34" t="s">
        <v>115</v>
      </c>
      <c r="AD79" s="34" t="s">
        <v>71</v>
      </c>
      <c r="AE79" s="34" t="s">
        <v>72</v>
      </c>
      <c r="AF79" s="34" t="s">
        <v>73</v>
      </c>
      <c r="AG79" s="34">
        <v>30</v>
      </c>
      <c r="AH79" s="34"/>
      <c r="AI79" s="34" t="s">
        <v>374</v>
      </c>
      <c r="AJ79" s="34" t="s">
        <v>374</v>
      </c>
      <c r="AK79" s="40">
        <f t="shared" ref="AK79:AK92" si="4">W79*16%</f>
        <v>496.55040000000002</v>
      </c>
      <c r="AL79" s="29"/>
      <c r="AM79" s="40">
        <f t="shared" ref="AM79:AM92" si="5">W79+AK79</f>
        <v>3599.9904000000001</v>
      </c>
      <c r="AN79" s="41">
        <v>3600</v>
      </c>
    </row>
    <row r="80" spans="1:40" ht="60" customHeight="1" x14ac:dyDescent="0.25">
      <c r="A80" s="33">
        <v>86196639</v>
      </c>
      <c r="B80" s="34">
        <v>86196639</v>
      </c>
      <c r="C80" s="35" t="s">
        <v>55</v>
      </c>
      <c r="D80" s="33">
        <v>282</v>
      </c>
      <c r="E80" s="36" t="s">
        <v>56</v>
      </c>
      <c r="F80" s="36" t="s">
        <v>57</v>
      </c>
      <c r="G80" s="37" t="s">
        <v>58</v>
      </c>
      <c r="H80" s="34" t="s">
        <v>59</v>
      </c>
      <c r="I80" s="34" t="s">
        <v>60</v>
      </c>
      <c r="J80" s="34" t="s">
        <v>364</v>
      </c>
      <c r="K80" s="34" t="s">
        <v>365</v>
      </c>
      <c r="L80" s="34" t="s">
        <v>365</v>
      </c>
      <c r="M80" s="34" t="s">
        <v>366</v>
      </c>
      <c r="N80" s="37" t="s">
        <v>367</v>
      </c>
      <c r="O80" s="34" t="s">
        <v>372</v>
      </c>
      <c r="P80" s="37" t="s">
        <v>373</v>
      </c>
      <c r="Q80" s="37" t="s">
        <v>65</v>
      </c>
      <c r="R80" s="34"/>
      <c r="S80" s="37" t="s">
        <v>65</v>
      </c>
      <c r="T80" s="37" t="s">
        <v>206</v>
      </c>
      <c r="U80" s="34">
        <v>9</v>
      </c>
      <c r="V80" s="38">
        <v>1336.21</v>
      </c>
      <c r="W80" s="38">
        <v>12025.89</v>
      </c>
      <c r="X80" s="38">
        <v>13950.0324</v>
      </c>
      <c r="Y80" s="34"/>
      <c r="Z80" s="34"/>
      <c r="AA80" s="34" t="s">
        <v>106</v>
      </c>
      <c r="AB80" s="34" t="s">
        <v>114</v>
      </c>
      <c r="AC80" s="34" t="s">
        <v>115</v>
      </c>
      <c r="AD80" s="34" t="s">
        <v>71</v>
      </c>
      <c r="AE80" s="34" t="s">
        <v>72</v>
      </c>
      <c r="AF80" s="34" t="s">
        <v>73</v>
      </c>
      <c r="AG80" s="34">
        <v>30</v>
      </c>
      <c r="AH80" s="34"/>
      <c r="AI80" s="34" t="s">
        <v>374</v>
      </c>
      <c r="AJ80" s="34" t="s">
        <v>374</v>
      </c>
      <c r="AK80" s="40">
        <f t="shared" si="4"/>
        <v>1924.1424</v>
      </c>
      <c r="AL80" s="29"/>
      <c r="AM80" s="40">
        <f t="shared" si="5"/>
        <v>13950.0324</v>
      </c>
      <c r="AN80" s="41">
        <v>13950</v>
      </c>
    </row>
    <row r="81" spans="1:40" ht="65.25" customHeight="1" x14ac:dyDescent="0.25">
      <c r="A81" s="33">
        <v>86745155</v>
      </c>
      <c r="B81" s="34">
        <v>86745155</v>
      </c>
      <c r="C81" s="35" t="s">
        <v>55</v>
      </c>
      <c r="D81" s="33">
        <v>282</v>
      </c>
      <c r="E81" s="36" t="s">
        <v>56</v>
      </c>
      <c r="F81" s="36" t="s">
        <v>57</v>
      </c>
      <c r="G81" s="37" t="s">
        <v>99</v>
      </c>
      <c r="H81" s="34" t="s">
        <v>59</v>
      </c>
      <c r="I81" s="34" t="s">
        <v>76</v>
      </c>
      <c r="J81" s="34" t="s">
        <v>342</v>
      </c>
      <c r="K81" s="34" t="s">
        <v>343</v>
      </c>
      <c r="L81" s="34" t="s">
        <v>343</v>
      </c>
      <c r="M81" s="34" t="s">
        <v>343</v>
      </c>
      <c r="N81" s="37" t="s">
        <v>343</v>
      </c>
      <c r="O81" s="34" t="s">
        <v>375</v>
      </c>
      <c r="P81" s="37" t="s">
        <v>375</v>
      </c>
      <c r="Q81" s="37" t="s">
        <v>83</v>
      </c>
      <c r="R81" s="34"/>
      <c r="S81" s="37" t="s">
        <v>83</v>
      </c>
      <c r="T81" s="37" t="s">
        <v>84</v>
      </c>
      <c r="U81" s="34">
        <v>1</v>
      </c>
      <c r="V81" s="55">
        <f>4310344.83*13</f>
        <v>56034482.789999999</v>
      </c>
      <c r="W81" s="48">
        <f>4310344.83*13</f>
        <v>56034482.789999999</v>
      </c>
      <c r="X81" s="38">
        <f>(W81*16%)+V81</f>
        <v>65000000.036399998</v>
      </c>
      <c r="Y81" s="34"/>
      <c r="Z81" s="34"/>
      <c r="AA81" s="34" t="s">
        <v>376</v>
      </c>
      <c r="AB81" s="34" t="s">
        <v>69</v>
      </c>
      <c r="AC81" s="34" t="s">
        <v>70</v>
      </c>
      <c r="AD81" s="34" t="s">
        <v>71</v>
      </c>
      <c r="AE81" s="34" t="s">
        <v>72</v>
      </c>
      <c r="AF81" s="34" t="s">
        <v>73</v>
      </c>
      <c r="AG81" s="34"/>
      <c r="AH81" s="34"/>
      <c r="AI81" s="34" t="s">
        <v>98</v>
      </c>
      <c r="AJ81" s="34" t="s">
        <v>98</v>
      </c>
      <c r="AK81" s="40">
        <f t="shared" si="4"/>
        <v>8965517.2464000005</v>
      </c>
      <c r="AL81" s="29"/>
      <c r="AM81" s="40">
        <f t="shared" si="5"/>
        <v>65000000.036399998</v>
      </c>
      <c r="AN81" s="56">
        <f>X81</f>
        <v>65000000.036399998</v>
      </c>
    </row>
    <row r="82" spans="1:40" ht="63" customHeight="1" x14ac:dyDescent="0.25">
      <c r="A82" s="33">
        <v>86745445</v>
      </c>
      <c r="B82" s="34">
        <v>86745445</v>
      </c>
      <c r="C82" s="35" t="s">
        <v>55</v>
      </c>
      <c r="D82" s="33">
        <v>282</v>
      </c>
      <c r="E82" s="36" t="s">
        <v>56</v>
      </c>
      <c r="F82" s="36" t="s">
        <v>57</v>
      </c>
      <c r="G82" s="37" t="s">
        <v>99</v>
      </c>
      <c r="H82" s="34" t="s">
        <v>59</v>
      </c>
      <c r="I82" s="34" t="s">
        <v>76</v>
      </c>
      <c r="J82" s="34" t="s">
        <v>342</v>
      </c>
      <c r="K82" s="34" t="s">
        <v>343</v>
      </c>
      <c r="L82" s="34" t="s">
        <v>343</v>
      </c>
      <c r="M82" s="34" t="s">
        <v>343</v>
      </c>
      <c r="N82" s="37" t="s">
        <v>343</v>
      </c>
      <c r="O82" s="34" t="s">
        <v>377</v>
      </c>
      <c r="P82" s="37" t="s">
        <v>378</v>
      </c>
      <c r="Q82" s="37" t="s">
        <v>125</v>
      </c>
      <c r="R82" s="34"/>
      <c r="S82" s="37" t="s">
        <v>83</v>
      </c>
      <c r="T82" s="37" t="s">
        <v>84</v>
      </c>
      <c r="U82" s="34">
        <v>1</v>
      </c>
      <c r="V82" s="54">
        <v>12931034.48</v>
      </c>
      <c r="W82" s="38">
        <v>12931034.48</v>
      </c>
      <c r="X82" s="38">
        <f>(W82*16%)+V82</f>
        <v>14999999.9968</v>
      </c>
      <c r="Y82" s="34"/>
      <c r="Z82" s="34"/>
      <c r="AA82" s="34" t="s">
        <v>376</v>
      </c>
      <c r="AB82" s="34" t="s">
        <v>69</v>
      </c>
      <c r="AC82" s="34" t="s">
        <v>70</v>
      </c>
      <c r="AD82" s="34" t="s">
        <v>71</v>
      </c>
      <c r="AE82" s="34" t="s">
        <v>72</v>
      </c>
      <c r="AF82" s="34" t="s">
        <v>73</v>
      </c>
      <c r="AG82" s="34"/>
      <c r="AH82" s="34"/>
      <c r="AI82" s="34" t="s">
        <v>98</v>
      </c>
      <c r="AJ82" s="34" t="s">
        <v>98</v>
      </c>
      <c r="AK82" s="40">
        <f t="shared" si="4"/>
        <v>2068965.5168000001</v>
      </c>
      <c r="AL82" s="29"/>
      <c r="AM82" s="40">
        <f t="shared" si="5"/>
        <v>14999999.9968</v>
      </c>
      <c r="AN82" s="56">
        <f>X82</f>
        <v>14999999.9968</v>
      </c>
    </row>
    <row r="83" spans="1:40" ht="63" customHeight="1" x14ac:dyDescent="0.25">
      <c r="A83" s="33">
        <v>86745445</v>
      </c>
      <c r="B83" s="34">
        <v>86745445</v>
      </c>
      <c r="C83" s="35" t="s">
        <v>55</v>
      </c>
      <c r="D83" s="33">
        <v>282</v>
      </c>
      <c r="E83" s="36" t="s">
        <v>56</v>
      </c>
      <c r="F83" s="36" t="s">
        <v>57</v>
      </c>
      <c r="G83" s="37" t="s">
        <v>99</v>
      </c>
      <c r="H83" s="34" t="s">
        <v>59</v>
      </c>
      <c r="I83" s="34" t="s">
        <v>76</v>
      </c>
      <c r="J83" s="34" t="s">
        <v>342</v>
      </c>
      <c r="K83" s="34" t="s">
        <v>343</v>
      </c>
      <c r="L83" s="34" t="s">
        <v>343</v>
      </c>
      <c r="M83" s="34" t="s">
        <v>343</v>
      </c>
      <c r="N83" s="37" t="s">
        <v>343</v>
      </c>
      <c r="O83" s="34" t="s">
        <v>377</v>
      </c>
      <c r="P83" s="37" t="s">
        <v>377</v>
      </c>
      <c r="Q83" s="37" t="s">
        <v>83</v>
      </c>
      <c r="R83" s="34"/>
      <c r="S83" s="37" t="s">
        <v>83</v>
      </c>
      <c r="T83" s="37" t="s">
        <v>84</v>
      </c>
      <c r="U83" s="34">
        <v>1</v>
      </c>
      <c r="V83" s="54">
        <v>26248000</v>
      </c>
      <c r="W83" s="38">
        <v>26248000</v>
      </c>
      <c r="X83" s="38">
        <f>(W83*15.76876%)+V83</f>
        <v>30386984.1248</v>
      </c>
      <c r="Y83" s="34"/>
      <c r="Z83" s="34"/>
      <c r="AA83" s="34" t="s">
        <v>376</v>
      </c>
      <c r="AB83" s="34" t="s">
        <v>69</v>
      </c>
      <c r="AC83" s="34" t="s">
        <v>70</v>
      </c>
      <c r="AD83" s="34" t="s">
        <v>71</v>
      </c>
      <c r="AE83" s="34" t="s">
        <v>72</v>
      </c>
      <c r="AF83" s="34" t="s">
        <v>73</v>
      </c>
      <c r="AG83" s="34"/>
      <c r="AH83" s="34"/>
      <c r="AI83" s="34" t="s">
        <v>98</v>
      </c>
      <c r="AJ83" s="34" t="s">
        <v>98</v>
      </c>
      <c r="AK83" s="40">
        <f t="shared" si="4"/>
        <v>4199680</v>
      </c>
      <c r="AL83" s="29"/>
      <c r="AM83" s="40">
        <f t="shared" si="5"/>
        <v>30447680</v>
      </c>
      <c r="AN83" s="56">
        <f>X83</f>
        <v>30386984.1248</v>
      </c>
    </row>
    <row r="84" spans="1:40" ht="60" customHeight="1" x14ac:dyDescent="0.25">
      <c r="A84" s="33">
        <v>86745628</v>
      </c>
      <c r="B84" s="34">
        <v>86745628</v>
      </c>
      <c r="C84" s="35" t="s">
        <v>55</v>
      </c>
      <c r="D84" s="33">
        <v>282</v>
      </c>
      <c r="E84" s="36" t="s">
        <v>56</v>
      </c>
      <c r="F84" s="36" t="s">
        <v>57</v>
      </c>
      <c r="G84" s="37" t="s">
        <v>99</v>
      </c>
      <c r="H84" s="34" t="s">
        <v>59</v>
      </c>
      <c r="I84" s="34" t="s">
        <v>76</v>
      </c>
      <c r="J84" s="34" t="s">
        <v>356</v>
      </c>
      <c r="K84" s="34" t="s">
        <v>357</v>
      </c>
      <c r="L84" s="34" t="s">
        <v>358</v>
      </c>
      <c r="M84" s="34" t="s">
        <v>359</v>
      </c>
      <c r="N84" s="37" t="s">
        <v>360</v>
      </c>
      <c r="O84" s="34" t="s">
        <v>379</v>
      </c>
      <c r="P84" s="37" t="s">
        <v>379</v>
      </c>
      <c r="Q84" s="37" t="s">
        <v>83</v>
      </c>
      <c r="R84" s="34"/>
      <c r="S84" s="37" t="s">
        <v>83</v>
      </c>
      <c r="T84" s="37" t="s">
        <v>84</v>
      </c>
      <c r="U84" s="34">
        <v>1</v>
      </c>
      <c r="V84" s="38">
        <v>2809482.76</v>
      </c>
      <c r="W84" s="38">
        <v>2809482.76</v>
      </c>
      <c r="X84" s="38">
        <v>3259000.0015999996</v>
      </c>
      <c r="Y84" s="34"/>
      <c r="Z84" s="34"/>
      <c r="AA84" s="34" t="s">
        <v>376</v>
      </c>
      <c r="AB84" s="34" t="s">
        <v>69</v>
      </c>
      <c r="AC84" s="34" t="s">
        <v>70</v>
      </c>
      <c r="AD84" s="34" t="s">
        <v>71</v>
      </c>
      <c r="AE84" s="34" t="s">
        <v>72</v>
      </c>
      <c r="AF84" s="34" t="s">
        <v>73</v>
      </c>
      <c r="AG84" s="34"/>
      <c r="AH84" s="34"/>
      <c r="AI84" s="34" t="s">
        <v>98</v>
      </c>
      <c r="AJ84" s="34" t="s">
        <v>98</v>
      </c>
      <c r="AK84" s="40">
        <f t="shared" si="4"/>
        <v>449517.24159999995</v>
      </c>
      <c r="AL84" s="29"/>
      <c r="AM84" s="40">
        <f t="shared" si="5"/>
        <v>3259000.0015999996</v>
      </c>
      <c r="AN84" s="41">
        <v>3259000</v>
      </c>
    </row>
    <row r="85" spans="1:40" ht="66.75" customHeight="1" x14ac:dyDescent="0.25">
      <c r="A85" s="33">
        <v>82291200</v>
      </c>
      <c r="B85" s="34">
        <v>86745792</v>
      </c>
      <c r="C85" s="35" t="s">
        <v>55</v>
      </c>
      <c r="D85" s="33">
        <v>282</v>
      </c>
      <c r="E85" s="36" t="s">
        <v>56</v>
      </c>
      <c r="F85" s="36" t="s">
        <v>57</v>
      </c>
      <c r="G85" s="37" t="s">
        <v>99</v>
      </c>
      <c r="H85" s="34" t="s">
        <v>59</v>
      </c>
      <c r="I85" s="34" t="s">
        <v>76</v>
      </c>
      <c r="J85" s="34" t="s">
        <v>348</v>
      </c>
      <c r="K85" s="34" t="s">
        <v>349</v>
      </c>
      <c r="L85" s="34" t="s">
        <v>350</v>
      </c>
      <c r="M85" s="34" t="s">
        <v>351</v>
      </c>
      <c r="N85" s="37" t="s">
        <v>352</v>
      </c>
      <c r="O85" s="34" t="s">
        <v>353</v>
      </c>
      <c r="P85" s="37" t="s">
        <v>354</v>
      </c>
      <c r="Q85" s="37" t="s">
        <v>65</v>
      </c>
      <c r="R85" s="34"/>
      <c r="S85" s="37" t="s">
        <v>65</v>
      </c>
      <c r="T85" s="37" t="s">
        <v>84</v>
      </c>
      <c r="U85" s="34">
        <v>1</v>
      </c>
      <c r="V85" s="38">
        <f>449.354*8448.5</f>
        <v>3796367.2689999999</v>
      </c>
      <c r="W85" s="38">
        <f>V85</f>
        <v>3796367.2689999999</v>
      </c>
      <c r="X85" s="38">
        <f>(W85*16%)+V85</f>
        <v>4403786.03204</v>
      </c>
      <c r="Y85" s="34"/>
      <c r="Z85" s="34"/>
      <c r="AA85" s="34" t="s">
        <v>376</v>
      </c>
      <c r="AB85" s="34" t="s">
        <v>69</v>
      </c>
      <c r="AC85" s="34" t="s">
        <v>70</v>
      </c>
      <c r="AD85" s="34" t="s">
        <v>71</v>
      </c>
      <c r="AE85" s="34" t="s">
        <v>72</v>
      </c>
      <c r="AF85" s="34" t="s">
        <v>73</v>
      </c>
      <c r="AG85" s="34"/>
      <c r="AH85" s="34"/>
      <c r="AI85" s="34" t="s">
        <v>98</v>
      </c>
      <c r="AJ85" s="34" t="s">
        <v>98</v>
      </c>
      <c r="AK85" s="40">
        <f t="shared" si="4"/>
        <v>607418.76303999999</v>
      </c>
      <c r="AL85" s="29"/>
      <c r="AM85" s="40">
        <f t="shared" si="5"/>
        <v>4403786.03204</v>
      </c>
      <c r="AN85" s="56">
        <f>X85</f>
        <v>4403786.03204</v>
      </c>
    </row>
    <row r="86" spans="1:40" s="57" customFormat="1" ht="66" customHeight="1" x14ac:dyDescent="0.25">
      <c r="A86" s="58">
        <v>86745860</v>
      </c>
      <c r="B86" s="59">
        <v>86745860</v>
      </c>
      <c r="C86" s="60" t="s">
        <v>55</v>
      </c>
      <c r="D86" s="58">
        <v>282</v>
      </c>
      <c r="E86" s="61" t="s">
        <v>56</v>
      </c>
      <c r="F86" s="61" t="s">
        <v>57</v>
      </c>
      <c r="G86" s="62" t="s">
        <v>99</v>
      </c>
      <c r="H86" s="59" t="s">
        <v>59</v>
      </c>
      <c r="I86" s="59" t="s">
        <v>76</v>
      </c>
      <c r="J86" s="59" t="s">
        <v>356</v>
      </c>
      <c r="K86" s="59" t="s">
        <v>357</v>
      </c>
      <c r="L86" s="59" t="s">
        <v>358</v>
      </c>
      <c r="M86" s="59" t="s">
        <v>359</v>
      </c>
      <c r="N86" s="62" t="s">
        <v>360</v>
      </c>
      <c r="O86" s="59" t="s">
        <v>380</v>
      </c>
      <c r="P86" s="62" t="s">
        <v>380</v>
      </c>
      <c r="Q86" s="62" t="s">
        <v>65</v>
      </c>
      <c r="R86" s="59"/>
      <c r="S86" s="62" t="s">
        <v>65</v>
      </c>
      <c r="T86" s="62" t="s">
        <v>84</v>
      </c>
      <c r="U86" s="59">
        <v>1</v>
      </c>
      <c r="V86" s="63">
        <v>1724137.93</v>
      </c>
      <c r="W86" s="63">
        <v>1724137.93</v>
      </c>
      <c r="X86" s="63">
        <v>1999999.9987999999</v>
      </c>
      <c r="Y86" s="59"/>
      <c r="Z86" s="59"/>
      <c r="AA86" s="59" t="s">
        <v>376</v>
      </c>
      <c r="AB86" s="59" t="s">
        <v>69</v>
      </c>
      <c r="AC86" s="59" t="s">
        <v>70</v>
      </c>
      <c r="AD86" s="59" t="s">
        <v>71</v>
      </c>
      <c r="AE86" s="59" t="s">
        <v>72</v>
      </c>
      <c r="AF86" s="59" t="s">
        <v>73</v>
      </c>
      <c r="AG86" s="59"/>
      <c r="AH86" s="59"/>
      <c r="AI86" s="59" t="s">
        <v>98</v>
      </c>
      <c r="AJ86" s="59" t="s">
        <v>98</v>
      </c>
      <c r="AK86" s="64">
        <f t="shared" si="4"/>
        <v>275862.06880000001</v>
      </c>
      <c r="AL86" s="65"/>
      <c r="AM86" s="64">
        <f t="shared" si="5"/>
        <v>1999999.9987999999</v>
      </c>
      <c r="AN86" s="66">
        <v>2000000</v>
      </c>
    </row>
    <row r="87" spans="1:40" ht="75" customHeight="1" x14ac:dyDescent="0.25">
      <c r="A87" s="33">
        <v>86745974</v>
      </c>
      <c r="B87" s="34">
        <v>86745974</v>
      </c>
      <c r="C87" s="35" t="s">
        <v>55</v>
      </c>
      <c r="D87" s="33">
        <v>282</v>
      </c>
      <c r="E87" s="36" t="s">
        <v>56</v>
      </c>
      <c r="F87" s="36" t="s">
        <v>57</v>
      </c>
      <c r="G87" s="37" t="s">
        <v>381</v>
      </c>
      <c r="H87" s="34" t="s">
        <v>59</v>
      </c>
      <c r="I87" s="34" t="s">
        <v>76</v>
      </c>
      <c r="J87" s="34" t="s">
        <v>382</v>
      </c>
      <c r="K87" s="34" t="s">
        <v>383</v>
      </c>
      <c r="L87" s="34" t="s">
        <v>384</v>
      </c>
      <c r="M87" s="34" t="s">
        <v>385</v>
      </c>
      <c r="N87" s="37" t="s">
        <v>386</v>
      </c>
      <c r="O87" s="34" t="s">
        <v>385</v>
      </c>
      <c r="P87" s="37" t="s">
        <v>386</v>
      </c>
      <c r="Q87" s="37" t="s">
        <v>125</v>
      </c>
      <c r="R87" s="34" t="s">
        <v>176</v>
      </c>
      <c r="S87" s="37" t="s">
        <v>125</v>
      </c>
      <c r="T87" s="37" t="s">
        <v>84</v>
      </c>
      <c r="U87" s="34">
        <v>1</v>
      </c>
      <c r="V87" s="38">
        <v>241500</v>
      </c>
      <c r="W87" s="38">
        <v>241500</v>
      </c>
      <c r="X87" s="38">
        <v>280140</v>
      </c>
      <c r="Y87" s="34"/>
      <c r="Z87" s="34"/>
      <c r="AA87" s="34" t="s">
        <v>355</v>
      </c>
      <c r="AB87" s="34" t="s">
        <v>69</v>
      </c>
      <c r="AC87" s="34" t="s">
        <v>70</v>
      </c>
      <c r="AD87" s="34" t="s">
        <v>71</v>
      </c>
      <c r="AE87" s="34" t="s">
        <v>72</v>
      </c>
      <c r="AF87" s="34" t="s">
        <v>73</v>
      </c>
      <c r="AG87" s="34">
        <v>30</v>
      </c>
      <c r="AH87" s="34"/>
      <c r="AI87" s="34" t="s">
        <v>85</v>
      </c>
      <c r="AJ87" s="34">
        <v>241500</v>
      </c>
      <c r="AK87" s="40">
        <f t="shared" si="4"/>
        <v>38640</v>
      </c>
      <c r="AL87" s="29"/>
      <c r="AM87" s="40">
        <f t="shared" si="5"/>
        <v>280140</v>
      </c>
      <c r="AN87" s="41">
        <v>241500</v>
      </c>
    </row>
    <row r="88" spans="1:40" ht="91.5" customHeight="1" x14ac:dyDescent="0.25">
      <c r="A88" s="33">
        <v>86747155</v>
      </c>
      <c r="B88" s="34">
        <v>86747155</v>
      </c>
      <c r="C88" s="35" t="s">
        <v>55</v>
      </c>
      <c r="D88" s="33">
        <v>282</v>
      </c>
      <c r="E88" s="36" t="s">
        <v>387</v>
      </c>
      <c r="F88" s="36" t="s">
        <v>57</v>
      </c>
      <c r="G88" s="37" t="s">
        <v>388</v>
      </c>
      <c r="H88" s="34" t="s">
        <v>59</v>
      </c>
      <c r="I88" s="34" t="s">
        <v>60</v>
      </c>
      <c r="J88" s="34" t="s">
        <v>389</v>
      </c>
      <c r="K88" s="34" t="s">
        <v>390</v>
      </c>
      <c r="L88" s="34" t="s">
        <v>390</v>
      </c>
      <c r="M88" s="34" t="s">
        <v>391</v>
      </c>
      <c r="N88" s="37" t="s">
        <v>392</v>
      </c>
      <c r="O88" s="34" t="s">
        <v>390</v>
      </c>
      <c r="P88" s="37" t="s">
        <v>390</v>
      </c>
      <c r="Q88" s="37" t="s">
        <v>205</v>
      </c>
      <c r="R88" s="34"/>
      <c r="S88" s="37" t="s">
        <v>205</v>
      </c>
      <c r="T88" s="37" t="s">
        <v>206</v>
      </c>
      <c r="U88" s="34">
        <v>1</v>
      </c>
      <c r="V88" s="38">
        <v>69827.59</v>
      </c>
      <c r="W88" s="38">
        <v>69827.59</v>
      </c>
      <c r="X88" s="38">
        <v>81000.004399999991</v>
      </c>
      <c r="Y88" s="34"/>
      <c r="Z88" s="34"/>
      <c r="AA88" s="34" t="s">
        <v>355</v>
      </c>
      <c r="AB88" s="34" t="s">
        <v>114</v>
      </c>
      <c r="AC88" s="34" t="s">
        <v>115</v>
      </c>
      <c r="AD88" s="34" t="s">
        <v>71</v>
      </c>
      <c r="AE88" s="34" t="s">
        <v>72</v>
      </c>
      <c r="AF88" s="34" t="s">
        <v>73</v>
      </c>
      <c r="AG88" s="34"/>
      <c r="AH88" s="34"/>
      <c r="AI88" s="34" t="s">
        <v>85</v>
      </c>
      <c r="AJ88" s="34">
        <v>49033.2</v>
      </c>
      <c r="AK88" s="40">
        <f t="shared" si="4"/>
        <v>11172.4144</v>
      </c>
      <c r="AL88" s="29"/>
      <c r="AM88" s="40">
        <f t="shared" si="5"/>
        <v>81000.004399999991</v>
      </c>
      <c r="AN88" s="41">
        <v>81000</v>
      </c>
    </row>
    <row r="89" spans="1:40" ht="103.5" customHeight="1" x14ac:dyDescent="0.25">
      <c r="A89" s="33">
        <v>86747404</v>
      </c>
      <c r="B89" s="34">
        <v>86747404</v>
      </c>
      <c r="C89" s="35" t="s">
        <v>55</v>
      </c>
      <c r="D89" s="33">
        <v>282</v>
      </c>
      <c r="E89" s="36" t="s">
        <v>387</v>
      </c>
      <c r="F89" s="36" t="s">
        <v>57</v>
      </c>
      <c r="G89" s="37" t="s">
        <v>388</v>
      </c>
      <c r="H89" s="34" t="s">
        <v>59</v>
      </c>
      <c r="I89" s="34" t="s">
        <v>60</v>
      </c>
      <c r="J89" s="34" t="s">
        <v>393</v>
      </c>
      <c r="K89" s="34" t="s">
        <v>394</v>
      </c>
      <c r="L89" s="34" t="s">
        <v>395</v>
      </c>
      <c r="M89" s="34" t="s">
        <v>396</v>
      </c>
      <c r="N89" s="37" t="s">
        <v>397</v>
      </c>
      <c r="O89" s="34" t="s">
        <v>394</v>
      </c>
      <c r="P89" s="37" t="s">
        <v>395</v>
      </c>
      <c r="Q89" s="37" t="s">
        <v>205</v>
      </c>
      <c r="R89" s="34"/>
      <c r="S89" s="37" t="s">
        <v>205</v>
      </c>
      <c r="T89" s="37" t="s">
        <v>206</v>
      </c>
      <c r="U89" s="34">
        <v>2</v>
      </c>
      <c r="V89" s="38">
        <v>28448.28</v>
      </c>
      <c r="W89" s="38">
        <v>56896.56</v>
      </c>
      <c r="X89" s="38">
        <v>66000.00959999999</v>
      </c>
      <c r="Y89" s="34"/>
      <c r="Z89" s="34"/>
      <c r="AA89" s="34" t="s">
        <v>355</v>
      </c>
      <c r="AB89" s="34" t="s">
        <v>114</v>
      </c>
      <c r="AC89" s="34" t="s">
        <v>115</v>
      </c>
      <c r="AD89" s="34" t="s">
        <v>71</v>
      </c>
      <c r="AE89" s="34" t="s">
        <v>72</v>
      </c>
      <c r="AF89" s="34" t="s">
        <v>73</v>
      </c>
      <c r="AG89" s="34"/>
      <c r="AH89" s="34"/>
      <c r="AI89" s="34" t="s">
        <v>74</v>
      </c>
      <c r="AJ89" s="34">
        <v>52000</v>
      </c>
      <c r="AK89" s="40">
        <f t="shared" si="4"/>
        <v>9103.4495999999999</v>
      </c>
      <c r="AL89" s="29"/>
      <c r="AM89" s="40">
        <f t="shared" si="5"/>
        <v>66000.00959999999</v>
      </c>
      <c r="AN89" s="41">
        <v>66000</v>
      </c>
    </row>
    <row r="90" spans="1:40" ht="50.25" customHeight="1" x14ac:dyDescent="0.25">
      <c r="A90" s="33">
        <v>82201745</v>
      </c>
      <c r="B90" s="34">
        <v>86747947</v>
      </c>
      <c r="C90" s="35" t="s">
        <v>55</v>
      </c>
      <c r="D90" s="33">
        <v>282</v>
      </c>
      <c r="E90" s="36" t="s">
        <v>56</v>
      </c>
      <c r="F90" s="36" t="s">
        <v>57</v>
      </c>
      <c r="G90" s="37" t="s">
        <v>99</v>
      </c>
      <c r="H90" s="34" t="s">
        <v>59</v>
      </c>
      <c r="I90" s="34" t="s">
        <v>107</v>
      </c>
      <c r="J90" s="34" t="s">
        <v>135</v>
      </c>
      <c r="K90" s="34" t="s">
        <v>136</v>
      </c>
      <c r="L90" s="34" t="s">
        <v>137</v>
      </c>
      <c r="M90" s="34" t="s">
        <v>138</v>
      </c>
      <c r="N90" s="37" t="s">
        <v>139</v>
      </c>
      <c r="O90" s="34" t="s">
        <v>155</v>
      </c>
      <c r="P90" s="37" t="s">
        <v>156</v>
      </c>
      <c r="Q90" s="37" t="s">
        <v>65</v>
      </c>
      <c r="R90" s="34"/>
      <c r="S90" s="37" t="s">
        <v>65</v>
      </c>
      <c r="T90" s="37" t="s">
        <v>107</v>
      </c>
      <c r="U90" s="34">
        <v>1</v>
      </c>
      <c r="V90" s="38">
        <v>79310.34</v>
      </c>
      <c r="W90" s="38">
        <v>79310.34</v>
      </c>
      <c r="X90" s="38">
        <v>91999.994399999996</v>
      </c>
      <c r="Y90" s="34"/>
      <c r="Z90" s="34"/>
      <c r="AA90" s="34" t="s">
        <v>355</v>
      </c>
      <c r="AB90" s="34" t="s">
        <v>114</v>
      </c>
      <c r="AC90" s="34" t="s">
        <v>115</v>
      </c>
      <c r="AD90" s="34" t="s">
        <v>71</v>
      </c>
      <c r="AE90" s="34" t="s">
        <v>72</v>
      </c>
      <c r="AF90" s="34" t="s">
        <v>73</v>
      </c>
      <c r="AG90" s="34"/>
      <c r="AH90" s="34"/>
      <c r="AI90" s="34" t="s">
        <v>85</v>
      </c>
      <c r="AJ90" s="34">
        <v>36400</v>
      </c>
      <c r="AK90" s="40">
        <f t="shared" si="4"/>
        <v>12689.654399999999</v>
      </c>
      <c r="AL90" s="29"/>
      <c r="AM90" s="40">
        <f t="shared" si="5"/>
        <v>91999.994399999996</v>
      </c>
      <c r="AN90" s="41">
        <v>36400</v>
      </c>
    </row>
    <row r="91" spans="1:40" ht="57.75" customHeight="1" x14ac:dyDescent="0.25">
      <c r="A91" s="33">
        <v>82201669</v>
      </c>
      <c r="B91" s="34">
        <v>86748036</v>
      </c>
      <c r="C91" s="35" t="s">
        <v>55</v>
      </c>
      <c r="D91" s="33">
        <v>282</v>
      </c>
      <c r="E91" s="36" t="s">
        <v>56</v>
      </c>
      <c r="F91" s="36" t="s">
        <v>57</v>
      </c>
      <c r="G91" s="37" t="s">
        <v>99</v>
      </c>
      <c r="H91" s="34" t="s">
        <v>59</v>
      </c>
      <c r="I91" s="34" t="s">
        <v>107</v>
      </c>
      <c r="J91" s="34" t="s">
        <v>135</v>
      </c>
      <c r="K91" s="34" t="s">
        <v>136</v>
      </c>
      <c r="L91" s="34" t="s">
        <v>137</v>
      </c>
      <c r="M91" s="34" t="s">
        <v>138</v>
      </c>
      <c r="N91" s="37" t="s">
        <v>139</v>
      </c>
      <c r="O91" s="34" t="s">
        <v>158</v>
      </c>
      <c r="P91" s="37" t="s">
        <v>159</v>
      </c>
      <c r="Q91" s="37" t="s">
        <v>65</v>
      </c>
      <c r="R91" s="34"/>
      <c r="S91" s="37" t="s">
        <v>65</v>
      </c>
      <c r="T91" s="37" t="s">
        <v>107</v>
      </c>
      <c r="U91" s="34">
        <v>1</v>
      </c>
      <c r="V91" s="38">
        <v>71379.31</v>
      </c>
      <c r="W91" s="38">
        <v>71379.31</v>
      </c>
      <c r="X91" s="38">
        <v>82799.999599999996</v>
      </c>
      <c r="Y91" s="34"/>
      <c r="Z91" s="34"/>
      <c r="AA91" s="34" t="s">
        <v>398</v>
      </c>
      <c r="AB91" s="34" t="s">
        <v>114</v>
      </c>
      <c r="AC91" s="34" t="s">
        <v>115</v>
      </c>
      <c r="AD91" s="34" t="s">
        <v>71</v>
      </c>
      <c r="AE91" s="34" t="s">
        <v>72</v>
      </c>
      <c r="AF91" s="34" t="s">
        <v>73</v>
      </c>
      <c r="AG91" s="34"/>
      <c r="AH91" s="34"/>
      <c r="AI91" s="34" t="s">
        <v>98</v>
      </c>
      <c r="AJ91" s="34" t="s">
        <v>98</v>
      </c>
      <c r="AK91" s="40">
        <f t="shared" si="4"/>
        <v>11420.6896</v>
      </c>
      <c r="AL91" s="29"/>
      <c r="AM91" s="40">
        <f t="shared" si="5"/>
        <v>82799.999599999996</v>
      </c>
      <c r="AN91" s="41">
        <v>82800</v>
      </c>
    </row>
    <row r="92" spans="1:40" ht="62.25" customHeight="1" x14ac:dyDescent="0.25">
      <c r="A92" s="33">
        <v>86748108</v>
      </c>
      <c r="B92" s="34">
        <v>86748108</v>
      </c>
      <c r="C92" s="35" t="s">
        <v>55</v>
      </c>
      <c r="D92" s="33">
        <v>282</v>
      </c>
      <c r="E92" s="36" t="s">
        <v>56</v>
      </c>
      <c r="F92" s="36" t="s">
        <v>57</v>
      </c>
      <c r="G92" s="37" t="s">
        <v>99</v>
      </c>
      <c r="H92" s="34" t="s">
        <v>59</v>
      </c>
      <c r="I92" s="34" t="s">
        <v>107</v>
      </c>
      <c r="J92" s="34" t="s">
        <v>135</v>
      </c>
      <c r="K92" s="34" t="s">
        <v>136</v>
      </c>
      <c r="L92" s="34" t="s">
        <v>137</v>
      </c>
      <c r="M92" s="34" t="s">
        <v>138</v>
      </c>
      <c r="N92" s="37" t="s">
        <v>139</v>
      </c>
      <c r="O92" s="34" t="s">
        <v>399</v>
      </c>
      <c r="P92" s="37" t="s">
        <v>400</v>
      </c>
      <c r="Q92" s="37" t="s">
        <v>65</v>
      </c>
      <c r="R92" s="34"/>
      <c r="S92" s="37" t="s">
        <v>66</v>
      </c>
      <c r="T92" s="37" t="s">
        <v>107</v>
      </c>
      <c r="U92" s="34">
        <v>1</v>
      </c>
      <c r="V92" s="38">
        <v>7931.03</v>
      </c>
      <c r="W92" s="38">
        <v>7931.03</v>
      </c>
      <c r="X92" s="38">
        <v>9199.9948000000004</v>
      </c>
      <c r="Y92" s="34"/>
      <c r="Z92" s="34"/>
      <c r="AA92" s="34" t="s">
        <v>355</v>
      </c>
      <c r="AB92" s="34" t="s">
        <v>114</v>
      </c>
      <c r="AC92" s="34" t="s">
        <v>115</v>
      </c>
      <c r="AD92" s="34" t="s">
        <v>71</v>
      </c>
      <c r="AE92" s="34" t="s">
        <v>72</v>
      </c>
      <c r="AF92" s="34" t="s">
        <v>73</v>
      </c>
      <c r="AG92" s="34"/>
      <c r="AH92" s="34"/>
      <c r="AI92" s="34" t="s">
        <v>85</v>
      </c>
      <c r="AJ92" s="34">
        <v>7400</v>
      </c>
      <c r="AK92" s="40">
        <f t="shared" si="4"/>
        <v>1268.9648</v>
      </c>
      <c r="AL92" s="29"/>
      <c r="AM92" s="40">
        <f t="shared" si="5"/>
        <v>9199.9948000000004</v>
      </c>
      <c r="AN92" s="41">
        <v>7400</v>
      </c>
    </row>
    <row r="93" spans="1:40" ht="62.25" customHeight="1" x14ac:dyDescent="0.25">
      <c r="A93" s="67"/>
      <c r="B93" s="68"/>
      <c r="C93" s="69"/>
      <c r="D93" s="33">
        <v>282</v>
      </c>
      <c r="E93" s="36" t="s">
        <v>56</v>
      </c>
      <c r="F93" s="36" t="s">
        <v>57</v>
      </c>
      <c r="G93" s="37" t="s">
        <v>99</v>
      </c>
      <c r="H93" s="34"/>
      <c r="I93" s="34" t="s">
        <v>401</v>
      </c>
      <c r="J93" s="34"/>
      <c r="K93" s="34"/>
      <c r="L93" s="34">
        <v>159</v>
      </c>
      <c r="M93" s="34"/>
      <c r="N93" s="37"/>
      <c r="O93" s="34"/>
      <c r="P93" s="37" t="s">
        <v>362</v>
      </c>
      <c r="Q93" s="37" t="s">
        <v>125</v>
      </c>
      <c r="R93" s="34"/>
      <c r="S93" s="37"/>
      <c r="T93" s="37" t="s">
        <v>401</v>
      </c>
      <c r="U93" s="34">
        <v>1</v>
      </c>
      <c r="V93" s="38">
        <v>112280</v>
      </c>
      <c r="W93" s="38">
        <v>112280</v>
      </c>
      <c r="X93" s="38">
        <v>130244.8</v>
      </c>
      <c r="Y93" s="34"/>
      <c r="Z93" s="34"/>
      <c r="AA93" s="34" t="s">
        <v>402</v>
      </c>
      <c r="AB93" s="34"/>
      <c r="AC93" s="34" t="s">
        <v>115</v>
      </c>
      <c r="AD93" s="34"/>
      <c r="AE93" s="34"/>
      <c r="AF93" s="34"/>
      <c r="AG93" s="34"/>
      <c r="AH93" s="34"/>
      <c r="AI93" s="34" t="s">
        <v>98</v>
      </c>
      <c r="AJ93" s="34" t="s">
        <v>98</v>
      </c>
      <c r="AK93" s="40"/>
      <c r="AL93" s="29"/>
      <c r="AM93" s="40"/>
      <c r="AN93" s="41">
        <v>130244.8</v>
      </c>
    </row>
    <row r="94" spans="1:40" ht="62.25" customHeight="1" x14ac:dyDescent="0.25">
      <c r="A94" s="67"/>
      <c r="B94" s="68"/>
      <c r="C94" s="69"/>
      <c r="D94" s="33">
        <v>282</v>
      </c>
      <c r="E94" s="36" t="s">
        <v>56</v>
      </c>
      <c r="F94" s="36" t="s">
        <v>57</v>
      </c>
      <c r="G94" s="37" t="s">
        <v>99</v>
      </c>
      <c r="H94" s="34"/>
      <c r="I94" s="34" t="s">
        <v>401</v>
      </c>
      <c r="J94" s="34"/>
      <c r="K94" s="34"/>
      <c r="L94" s="34">
        <v>159</v>
      </c>
      <c r="M94" s="34"/>
      <c r="N94" s="37"/>
      <c r="O94" s="34"/>
      <c r="P94" s="37" t="s">
        <v>403</v>
      </c>
      <c r="Q94" s="37" t="s">
        <v>125</v>
      </c>
      <c r="R94" s="34"/>
      <c r="S94" s="37"/>
      <c r="T94" s="37" t="s">
        <v>401</v>
      </c>
      <c r="U94" s="34">
        <v>1</v>
      </c>
      <c r="V94" s="38">
        <v>250000</v>
      </c>
      <c r="W94" s="38">
        <v>250000</v>
      </c>
      <c r="X94" s="38">
        <f>(W94*16%)+W94</f>
        <v>290000</v>
      </c>
      <c r="Y94" s="34"/>
      <c r="Z94" s="34"/>
      <c r="AA94" s="34" t="s">
        <v>398</v>
      </c>
      <c r="AB94" s="34"/>
      <c r="AC94" s="34" t="s">
        <v>115</v>
      </c>
      <c r="AD94" s="34"/>
      <c r="AE94" s="34"/>
      <c r="AF94" s="34"/>
      <c r="AG94" s="34"/>
      <c r="AH94" s="34"/>
      <c r="AI94" s="34" t="s">
        <v>98</v>
      </c>
      <c r="AJ94" s="34" t="s">
        <v>98</v>
      </c>
      <c r="AK94" s="40"/>
      <c r="AL94" s="29"/>
      <c r="AM94" s="40"/>
      <c r="AN94" s="56">
        <f>X94</f>
        <v>290000</v>
      </c>
    </row>
    <row r="95" spans="1:40" ht="62.25" customHeight="1" x14ac:dyDescent="0.25">
      <c r="A95" s="67"/>
      <c r="B95" s="68"/>
      <c r="C95" s="69"/>
      <c r="D95" s="33">
        <v>283</v>
      </c>
      <c r="E95" s="36" t="s">
        <v>56</v>
      </c>
      <c r="F95" s="36" t="s">
        <v>57</v>
      </c>
      <c r="G95" s="37" t="s">
        <v>58</v>
      </c>
      <c r="H95" s="34" t="s">
        <v>59</v>
      </c>
      <c r="I95" s="34" t="s">
        <v>60</v>
      </c>
      <c r="J95" s="34"/>
      <c r="K95" s="34"/>
      <c r="L95" s="34">
        <v>149</v>
      </c>
      <c r="M95" s="34"/>
      <c r="N95" s="37"/>
      <c r="O95" s="34"/>
      <c r="P95" s="37" t="s">
        <v>404</v>
      </c>
      <c r="Q95" s="37" t="s">
        <v>125</v>
      </c>
      <c r="R95" s="34"/>
      <c r="S95" s="37"/>
      <c r="T95" s="37" t="s">
        <v>405</v>
      </c>
      <c r="U95" s="34">
        <v>2</v>
      </c>
      <c r="V95" s="38">
        <v>52000</v>
      </c>
      <c r="W95" s="38">
        <v>104000</v>
      </c>
      <c r="X95" s="38">
        <v>120640</v>
      </c>
      <c r="Y95" s="34"/>
      <c r="Z95" s="34"/>
      <c r="AA95" s="34" t="s">
        <v>402</v>
      </c>
      <c r="AB95" s="34"/>
      <c r="AC95" s="34" t="s">
        <v>115</v>
      </c>
      <c r="AD95" s="34"/>
      <c r="AE95" s="34"/>
      <c r="AF95" s="34"/>
      <c r="AG95" s="34"/>
      <c r="AH95" s="34"/>
      <c r="AI95" s="34" t="s">
        <v>98</v>
      </c>
      <c r="AJ95" s="34" t="s">
        <v>98</v>
      </c>
      <c r="AK95" s="40"/>
      <c r="AL95" s="29"/>
      <c r="AM95" s="40"/>
      <c r="AN95" s="41">
        <v>120640</v>
      </c>
    </row>
    <row r="96" spans="1:40" s="70" customFormat="1" ht="15" customHeight="1" x14ac:dyDescent="0.25">
      <c r="A96" s="71" t="s">
        <v>406</v>
      </c>
      <c r="B96" s="72"/>
      <c r="C96" s="73"/>
      <c r="D96" s="71"/>
      <c r="E96" s="74"/>
      <c r="F96" s="74"/>
      <c r="G96" s="75"/>
      <c r="H96" s="72"/>
      <c r="I96" s="72"/>
      <c r="J96" s="72"/>
      <c r="K96" s="72"/>
      <c r="L96" s="72"/>
      <c r="M96" s="72"/>
      <c r="N96" s="75"/>
      <c r="O96" s="72"/>
      <c r="P96" s="75"/>
      <c r="Q96" s="75"/>
      <c r="R96" s="72"/>
      <c r="S96" s="75"/>
      <c r="T96" s="75"/>
      <c r="U96" s="72"/>
      <c r="V96" s="76"/>
      <c r="W96" s="76">
        <f>SUM(W14:W95)</f>
        <v>126878249.55900002</v>
      </c>
      <c r="X96" s="76">
        <f>SUM(X14:X95)</f>
        <v>147117073.48604006</v>
      </c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6">
        <f>SUM(AJ14:AJ95)</f>
        <v>16852865.350000001</v>
      </c>
      <c r="AK96" s="76" t="e">
        <f>SUM(AK14:AK95)</f>
        <v>#VALUE!</v>
      </c>
      <c r="AL96" s="76">
        <f>SUM(AL14:AL95)</f>
        <v>450609.28</v>
      </c>
      <c r="AM96" s="76" t="e">
        <f>SUM(AM14:AM95)</f>
        <v>#VALUE!</v>
      </c>
      <c r="AN96" s="77">
        <f>SUM(AN14:AN95)</f>
        <v>144801490.86004001</v>
      </c>
    </row>
    <row r="97" spans="1:36" ht="15" customHeight="1" x14ac:dyDescent="0.25">
      <c r="A97" s="78"/>
      <c r="B97" s="78"/>
      <c r="C97" s="78"/>
      <c r="D97" s="78"/>
      <c r="E97" s="79"/>
      <c r="F97" s="79"/>
      <c r="G97" s="80"/>
      <c r="H97" s="78"/>
      <c r="I97" s="78"/>
      <c r="J97" s="78"/>
      <c r="K97" s="78"/>
      <c r="L97" s="78"/>
      <c r="M97" s="78"/>
      <c r="N97" s="80"/>
      <c r="O97" s="78"/>
      <c r="P97" s="80"/>
      <c r="Q97" s="80"/>
      <c r="R97" s="78"/>
      <c r="S97" s="80"/>
      <c r="T97" s="80"/>
      <c r="U97" s="78"/>
      <c r="V97" s="78"/>
      <c r="W97" s="81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</row>
  </sheetData>
  <mergeCells count="38">
    <mergeCell ref="AH11:AH12"/>
    <mergeCell ref="AI11:AI12"/>
    <mergeCell ref="AJ11:AJ12"/>
    <mergeCell ref="AN11:AN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" right="0" top="0" bottom="0" header="0.31496062992125984" footer="0.31496062992125984"/>
  <pageSetup paperSize="9" scale="75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ГЗ с предвар ИСПОЛ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IT_revkom</dc:creator>
  <cp:lastModifiedBy>IT_revkom</cp:lastModifiedBy>
  <cp:lastPrinted>2026-09-02T07:38:05Z</cp:lastPrinted>
  <dcterms:created xsi:type="dcterms:W3CDTF">2026-09-03T09:53:15Z</dcterms:created>
  <dcterms:modified xsi:type="dcterms:W3CDTF">2026-09-03T09:53:15Z</dcterms:modified>
</cp:coreProperties>
</file>