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05" yWindow="75" windowWidth="20730" windowHeight="11580"/>
  </bookViews>
  <sheets>
    <sheet name="каз Sheet1" sheetId="1" r:id="rId1"/>
    <sheet name="Лист1" sheetId="2" r:id="rId2"/>
  </sheets>
  <definedNames>
    <definedName name="_xlnm.Print_Titles" localSheetId="0">'каз Sheet1'!$9:$11</definedName>
    <definedName name="_xlnm.Print_Area" localSheetId="0">'каз Sheet1'!$A$1:$P$903</definedName>
  </definedNames>
  <calcPr calcId="144525"/>
</workbook>
</file>

<file path=xl/calcChain.xml><?xml version="1.0" encoding="utf-8"?>
<calcChain xmlns="http://schemas.openxmlformats.org/spreadsheetml/2006/main">
  <c r="L750" i="1" l="1"/>
  <c r="M750" i="1"/>
  <c r="H654" i="1"/>
  <c r="I654" i="1"/>
  <c r="J654" i="1"/>
  <c r="K654" i="1"/>
  <c r="L654" i="1"/>
  <c r="M654" i="1"/>
  <c r="G654" i="1"/>
  <c r="I555" i="1"/>
  <c r="H560" i="1"/>
  <c r="H555" i="1" s="1"/>
  <c r="I560" i="1"/>
  <c r="J560" i="1"/>
  <c r="J555" i="1" s="1"/>
  <c r="K560" i="1"/>
  <c r="K555" i="1" s="1"/>
  <c r="L560" i="1"/>
  <c r="L555" i="1" s="1"/>
  <c r="M560" i="1"/>
  <c r="G560" i="1"/>
  <c r="G555" i="1" s="1"/>
  <c r="H452" i="1"/>
  <c r="I452" i="1"/>
  <c r="J452" i="1"/>
  <c r="K452" i="1"/>
  <c r="L452" i="1"/>
  <c r="M452" i="1"/>
  <c r="G452" i="1"/>
  <c r="H451" i="1"/>
  <c r="I451" i="1"/>
  <c r="J451" i="1"/>
  <c r="K451" i="1"/>
  <c r="L451" i="1"/>
  <c r="M451" i="1"/>
  <c r="G451" i="1"/>
  <c r="M445" i="1"/>
  <c r="L445" i="1"/>
  <c r="K445" i="1"/>
  <c r="J445" i="1"/>
  <c r="I445" i="1"/>
  <c r="H445" i="1"/>
  <c r="G445" i="1"/>
  <c r="H109" i="1" l="1"/>
  <c r="I109" i="1"/>
  <c r="J109" i="1"/>
  <c r="K109" i="1"/>
  <c r="L109" i="1"/>
  <c r="M109" i="1"/>
  <c r="G109" i="1"/>
  <c r="H42" i="1"/>
  <c r="I42" i="1"/>
  <c r="J42" i="1"/>
  <c r="K42" i="1"/>
  <c r="L42" i="1"/>
  <c r="M42" i="1"/>
  <c r="G42" i="1"/>
  <c r="H655" i="1" l="1"/>
  <c r="I655" i="1"/>
  <c r="J655" i="1"/>
  <c r="K655" i="1"/>
  <c r="G655" i="1"/>
  <c r="M202" i="1" l="1"/>
  <c r="M199" i="1" s="1"/>
  <c r="L202" i="1"/>
  <c r="K202" i="1"/>
  <c r="J202" i="1"/>
  <c r="J199" i="1" s="1"/>
  <c r="I202" i="1"/>
  <c r="I199" i="1" s="1"/>
  <c r="H202" i="1"/>
  <c r="G202" i="1"/>
  <c r="L199" i="1"/>
  <c r="K199" i="1"/>
  <c r="H199" i="1"/>
  <c r="G199" i="1"/>
  <c r="F857" i="1" l="1"/>
  <c r="F856" i="1"/>
  <c r="F855" i="1"/>
  <c r="M817" i="1" l="1"/>
  <c r="L817" i="1"/>
  <c r="K817" i="1"/>
  <c r="J817" i="1"/>
  <c r="I817" i="1"/>
  <c r="H817" i="1"/>
  <c r="G817" i="1"/>
  <c r="M816" i="1"/>
  <c r="L816" i="1"/>
  <c r="K816" i="1"/>
  <c r="J816" i="1"/>
  <c r="I816" i="1"/>
  <c r="H816" i="1"/>
  <c r="G816" i="1"/>
  <c r="M815" i="1"/>
  <c r="L815" i="1"/>
  <c r="H815" i="1"/>
  <c r="G815" i="1"/>
  <c r="M814" i="1"/>
  <c r="L814" i="1"/>
  <c r="I814" i="1"/>
  <c r="H814" i="1"/>
  <c r="G814" i="1"/>
  <c r="M783" i="1"/>
  <c r="L783" i="1"/>
  <c r="K783" i="1"/>
  <c r="J783" i="1"/>
  <c r="I783" i="1"/>
  <c r="H783" i="1"/>
  <c r="G783" i="1"/>
  <c r="G752" i="1"/>
  <c r="K751" i="1"/>
  <c r="K750" i="1" s="1"/>
  <c r="J751" i="1"/>
  <c r="J750" i="1" s="1"/>
  <c r="I751" i="1"/>
  <c r="I750" i="1" s="1"/>
  <c r="H751" i="1"/>
  <c r="H750" i="1" s="1"/>
  <c r="G751" i="1"/>
  <c r="G750" i="1" s="1"/>
  <c r="L749" i="1"/>
  <c r="M749" i="1" s="1"/>
  <c r="L745" i="1"/>
  <c r="M745" i="1" s="1"/>
  <c r="L744" i="1"/>
  <c r="M744" i="1" s="1"/>
  <c r="L743" i="1"/>
  <c r="M743" i="1" s="1"/>
  <c r="L736" i="1"/>
  <c r="M736" i="1" s="1"/>
  <c r="L737" i="1"/>
  <c r="M737" i="1" s="1"/>
  <c r="L725" i="1"/>
  <c r="M725" i="1" s="1"/>
  <c r="L724" i="1"/>
  <c r="M724" i="1" s="1"/>
  <c r="L723" i="1"/>
  <c r="M723" i="1" s="1"/>
  <c r="L722" i="1"/>
  <c r="M722" i="1" s="1"/>
  <c r="L721" i="1"/>
  <c r="M721" i="1" s="1"/>
  <c r="L720" i="1"/>
  <c r="M720" i="1" s="1"/>
  <c r="M663" i="1"/>
  <c r="M672" i="1" s="1"/>
  <c r="L663" i="1"/>
  <c r="L672" i="1" s="1"/>
  <c r="K663" i="1"/>
  <c r="K672" i="1" s="1"/>
  <c r="J672" i="1"/>
  <c r="I663" i="1"/>
  <c r="I672" i="1" s="1"/>
  <c r="H663" i="1"/>
  <c r="H672" i="1" s="1"/>
  <c r="G663" i="1"/>
  <c r="G672" i="1" s="1"/>
  <c r="J652" i="1"/>
  <c r="H652" i="1"/>
  <c r="L651" i="1"/>
  <c r="M651" i="1" s="1"/>
  <c r="L650" i="1"/>
  <c r="M641" i="1"/>
  <c r="L641" i="1"/>
  <c r="K641" i="1"/>
  <c r="J641" i="1"/>
  <c r="I641" i="1"/>
  <c r="H641" i="1"/>
  <c r="G641" i="1"/>
  <c r="M640" i="1"/>
  <c r="L640" i="1"/>
  <c r="K640" i="1"/>
  <c r="J640" i="1"/>
  <c r="I640" i="1"/>
  <c r="H640" i="1"/>
  <c r="G640" i="1"/>
  <c r="M636" i="1"/>
  <c r="L636" i="1"/>
  <c r="K636" i="1"/>
  <c r="J636" i="1"/>
  <c r="I636" i="1"/>
  <c r="H636" i="1"/>
  <c r="G636" i="1"/>
  <c r="M626" i="1"/>
  <c r="L626" i="1"/>
  <c r="K626" i="1"/>
  <c r="J626" i="1"/>
  <c r="I626" i="1"/>
  <c r="H626" i="1"/>
  <c r="G626" i="1"/>
  <c r="M625" i="1"/>
  <c r="L625" i="1"/>
  <c r="K625" i="1"/>
  <c r="J625" i="1"/>
  <c r="I625" i="1"/>
  <c r="H625" i="1"/>
  <c r="G625" i="1"/>
  <c r="K621" i="1"/>
  <c r="M616" i="1"/>
  <c r="L616" i="1"/>
  <c r="K616" i="1"/>
  <c r="J616" i="1"/>
  <c r="I616" i="1"/>
  <c r="H616" i="1"/>
  <c r="G616" i="1"/>
  <c r="M613" i="1"/>
  <c r="L613" i="1"/>
  <c r="K613" i="1"/>
  <c r="J613" i="1"/>
  <c r="I613" i="1"/>
  <c r="H613" i="1"/>
  <c r="G613" i="1"/>
  <c r="M612" i="1"/>
  <c r="L612" i="1"/>
  <c r="K612" i="1"/>
  <c r="J612" i="1"/>
  <c r="I612" i="1"/>
  <c r="H612" i="1"/>
  <c r="G612" i="1"/>
  <c r="M611" i="1"/>
  <c r="L611" i="1"/>
  <c r="K611" i="1"/>
  <c r="J611" i="1"/>
  <c r="I611" i="1"/>
  <c r="H611" i="1"/>
  <c r="G611" i="1"/>
  <c r="M607" i="1"/>
  <c r="L607" i="1"/>
  <c r="K607" i="1"/>
  <c r="J607" i="1"/>
  <c r="M600" i="1"/>
  <c r="L600" i="1"/>
  <c r="K600" i="1"/>
  <c r="J600" i="1"/>
  <c r="I600" i="1"/>
  <c r="H600" i="1"/>
  <c r="G600" i="1"/>
  <c r="M599" i="1"/>
  <c r="L599" i="1"/>
  <c r="K599" i="1"/>
  <c r="J599" i="1"/>
  <c r="I599" i="1"/>
  <c r="H599" i="1"/>
  <c r="G599" i="1"/>
  <c r="M598" i="1"/>
  <c r="L598" i="1"/>
  <c r="K598" i="1"/>
  <c r="J598" i="1"/>
  <c r="I598" i="1"/>
  <c r="H598" i="1"/>
  <c r="G598" i="1"/>
  <c r="M593" i="1"/>
  <c r="L593" i="1"/>
  <c r="K593" i="1"/>
  <c r="J593" i="1"/>
  <c r="I593" i="1"/>
  <c r="H593" i="1"/>
  <c r="G593" i="1"/>
  <c r="M578" i="1"/>
  <c r="L578" i="1"/>
  <c r="K578" i="1"/>
  <c r="J578" i="1"/>
  <c r="I578" i="1"/>
  <c r="H578" i="1"/>
  <c r="G578" i="1"/>
  <c r="M577" i="1"/>
  <c r="L577" i="1"/>
  <c r="K577" i="1"/>
  <c r="J577" i="1"/>
  <c r="I577" i="1"/>
  <c r="H577" i="1"/>
  <c r="G577" i="1"/>
  <c r="M576" i="1"/>
  <c r="L576" i="1"/>
  <c r="K576" i="1"/>
  <c r="J576" i="1"/>
  <c r="I576" i="1"/>
  <c r="H576" i="1"/>
  <c r="G576" i="1"/>
  <c r="M564" i="1"/>
  <c r="L564" i="1"/>
  <c r="K564" i="1"/>
  <c r="J564" i="1"/>
  <c r="I564" i="1"/>
  <c r="H564" i="1"/>
  <c r="G564" i="1"/>
  <c r="M558" i="1"/>
  <c r="M557" i="1"/>
  <c r="M556" i="1"/>
  <c r="M552" i="1"/>
  <c r="L552" i="1"/>
  <c r="K552" i="1"/>
  <c r="J552" i="1"/>
  <c r="I552" i="1"/>
  <c r="H552" i="1"/>
  <c r="G552" i="1"/>
  <c r="M546" i="1"/>
  <c r="L546" i="1"/>
  <c r="K546" i="1"/>
  <c r="J546" i="1"/>
  <c r="I546" i="1"/>
  <c r="H546" i="1"/>
  <c r="G546" i="1"/>
  <c r="M537" i="1"/>
  <c r="L537" i="1"/>
  <c r="K537" i="1"/>
  <c r="J537" i="1"/>
  <c r="I537" i="1"/>
  <c r="H537" i="1"/>
  <c r="G537" i="1"/>
  <c r="M532" i="1"/>
  <c r="M529" i="1" s="1"/>
  <c r="L532" i="1"/>
  <c r="L529" i="1" s="1"/>
  <c r="K532" i="1"/>
  <c r="K529" i="1" s="1"/>
  <c r="J532" i="1"/>
  <c r="J529" i="1" s="1"/>
  <c r="I532" i="1"/>
  <c r="I529" i="1" s="1"/>
  <c r="H532" i="1"/>
  <c r="H529" i="1" s="1"/>
  <c r="G532" i="1"/>
  <c r="G529" i="1" s="1"/>
  <c r="M522" i="1"/>
  <c r="L522" i="1"/>
  <c r="K522" i="1"/>
  <c r="J522" i="1"/>
  <c r="I522" i="1"/>
  <c r="H522" i="1"/>
  <c r="G522" i="1"/>
  <c r="M518" i="1"/>
  <c r="L518" i="1"/>
  <c r="K518" i="1"/>
  <c r="J518" i="1"/>
  <c r="I518" i="1"/>
  <c r="H518" i="1"/>
  <c r="G518" i="1"/>
  <c r="M515" i="1"/>
  <c r="L515" i="1"/>
  <c r="K515" i="1"/>
  <c r="J515" i="1"/>
  <c r="I515" i="1"/>
  <c r="H515" i="1"/>
  <c r="G515" i="1"/>
  <c r="M511" i="1"/>
  <c r="L511" i="1"/>
  <c r="K511" i="1"/>
  <c r="J511" i="1"/>
  <c r="I511" i="1"/>
  <c r="H511" i="1"/>
  <c r="G511" i="1"/>
  <c r="M510" i="1"/>
  <c r="L510" i="1"/>
  <c r="K510" i="1"/>
  <c r="J510" i="1"/>
  <c r="I510" i="1"/>
  <c r="H510" i="1"/>
  <c r="G510" i="1"/>
  <c r="M509" i="1"/>
  <c r="L509" i="1"/>
  <c r="K509" i="1"/>
  <c r="J509" i="1"/>
  <c r="I509" i="1"/>
  <c r="H509" i="1"/>
  <c r="G509" i="1"/>
  <c r="M500" i="1"/>
  <c r="L500" i="1"/>
  <c r="K500" i="1"/>
  <c r="J500" i="1"/>
  <c r="I500" i="1"/>
  <c r="M484" i="1"/>
  <c r="L484" i="1"/>
  <c r="K484" i="1"/>
  <c r="J484" i="1"/>
  <c r="I484" i="1"/>
  <c r="H484" i="1"/>
  <c r="G484" i="1"/>
  <c r="M480" i="1"/>
  <c r="L480" i="1"/>
  <c r="K480" i="1"/>
  <c r="J480" i="1"/>
  <c r="I480" i="1"/>
  <c r="H480" i="1"/>
  <c r="G480" i="1"/>
  <c r="M479" i="1"/>
  <c r="L479" i="1"/>
  <c r="K479" i="1"/>
  <c r="J479" i="1"/>
  <c r="H479" i="1"/>
  <c r="G479" i="1"/>
  <c r="M478" i="1"/>
  <c r="L478" i="1"/>
  <c r="K478" i="1"/>
  <c r="J478" i="1"/>
  <c r="I478" i="1"/>
  <c r="H478" i="1"/>
  <c r="G478" i="1"/>
  <c r="I468" i="1"/>
  <c r="I465" i="1" s="1"/>
  <c r="M465" i="1"/>
  <c r="L465" i="1"/>
  <c r="K465" i="1"/>
  <c r="J465" i="1"/>
  <c r="H465" i="1"/>
  <c r="G465" i="1"/>
  <c r="M461" i="1"/>
  <c r="M459" i="1" s="1"/>
  <c r="L461" i="1"/>
  <c r="L459" i="1" s="1"/>
  <c r="K461" i="1"/>
  <c r="K459" i="1" s="1"/>
  <c r="J461" i="1"/>
  <c r="J459" i="1" s="1"/>
  <c r="I461" i="1"/>
  <c r="I459" i="1" s="1"/>
  <c r="H461" i="1"/>
  <c r="H459" i="1" s="1"/>
  <c r="G461" i="1"/>
  <c r="G459" i="1" s="1"/>
  <c r="I457" i="1"/>
  <c r="H457" i="1"/>
  <c r="M450" i="1"/>
  <c r="L450" i="1"/>
  <c r="K450" i="1"/>
  <c r="J450" i="1"/>
  <c r="I450" i="1"/>
  <c r="H450" i="1"/>
  <c r="G450" i="1"/>
  <c r="M439" i="1"/>
  <c r="M437" i="1" s="1"/>
  <c r="L439" i="1"/>
  <c r="L437" i="1" s="1"/>
  <c r="K439" i="1"/>
  <c r="K437" i="1" s="1"/>
  <c r="J439" i="1"/>
  <c r="J437" i="1" s="1"/>
  <c r="I439" i="1"/>
  <c r="I437" i="1" s="1"/>
  <c r="H439" i="1"/>
  <c r="H437" i="1" s="1"/>
  <c r="G439" i="1"/>
  <c r="G437" i="1" s="1"/>
  <c r="M434" i="1"/>
  <c r="L434" i="1"/>
  <c r="K434" i="1"/>
  <c r="J434" i="1"/>
  <c r="I434" i="1"/>
  <c r="H434" i="1"/>
  <c r="G434" i="1"/>
  <c r="M430" i="1"/>
  <c r="L430" i="1"/>
  <c r="K430" i="1"/>
  <c r="J430" i="1"/>
  <c r="I430" i="1"/>
  <c r="H430" i="1"/>
  <c r="G430" i="1"/>
  <c r="M429" i="1"/>
  <c r="M659" i="1" s="1"/>
  <c r="M668" i="1" s="1"/>
  <c r="M666" i="1" s="1"/>
  <c r="L429" i="1"/>
  <c r="L659" i="1" s="1"/>
  <c r="K429" i="1"/>
  <c r="K659" i="1" s="1"/>
  <c r="K668" i="1" s="1"/>
  <c r="K666" i="1" s="1"/>
  <c r="J429" i="1"/>
  <c r="J659" i="1" s="1"/>
  <c r="I429" i="1"/>
  <c r="I659" i="1" s="1"/>
  <c r="I668" i="1" s="1"/>
  <c r="H429" i="1"/>
  <c r="H659" i="1" s="1"/>
  <c r="H668" i="1" s="1"/>
  <c r="G429" i="1"/>
  <c r="G659" i="1" s="1"/>
  <c r="G668" i="1" s="1"/>
  <c r="M428" i="1"/>
  <c r="L428" i="1"/>
  <c r="K428" i="1"/>
  <c r="J428" i="1"/>
  <c r="I428" i="1"/>
  <c r="H428" i="1"/>
  <c r="G428" i="1"/>
  <c r="M425" i="1"/>
  <c r="L425" i="1"/>
  <c r="K425" i="1"/>
  <c r="J425" i="1"/>
  <c r="I425" i="1"/>
  <c r="H425" i="1"/>
  <c r="G425" i="1"/>
  <c r="M421" i="1"/>
  <c r="L421" i="1"/>
  <c r="K421" i="1"/>
  <c r="J421" i="1"/>
  <c r="I421" i="1"/>
  <c r="H421" i="1"/>
  <c r="G421" i="1"/>
  <c r="M417" i="1"/>
  <c r="L417" i="1"/>
  <c r="K417" i="1"/>
  <c r="J417" i="1"/>
  <c r="I417" i="1"/>
  <c r="H417" i="1"/>
  <c r="G417" i="1"/>
  <c r="G412" i="1"/>
  <c r="H412" i="1"/>
  <c r="I412" i="1"/>
  <c r="J412" i="1"/>
  <c r="K412" i="1"/>
  <c r="L412" i="1"/>
  <c r="M412" i="1"/>
  <c r="M408" i="1"/>
  <c r="L408" i="1"/>
  <c r="K408" i="1"/>
  <c r="J408" i="1"/>
  <c r="I408" i="1"/>
  <c r="H408" i="1"/>
  <c r="G408" i="1"/>
  <c r="M407" i="1"/>
  <c r="L407" i="1"/>
  <c r="K407" i="1"/>
  <c r="J407" i="1"/>
  <c r="I407" i="1"/>
  <c r="H407" i="1"/>
  <c r="G407" i="1"/>
  <c r="M406" i="1"/>
  <c r="L406" i="1"/>
  <c r="K406" i="1"/>
  <c r="J406" i="1"/>
  <c r="I406" i="1"/>
  <c r="H406" i="1"/>
  <c r="G406" i="1"/>
  <c r="M402" i="1"/>
  <c r="L402" i="1"/>
  <c r="K402" i="1"/>
  <c r="J402" i="1"/>
  <c r="I402" i="1"/>
  <c r="H402" i="1"/>
  <c r="G402" i="1"/>
  <c r="M399" i="1"/>
  <c r="L399" i="1"/>
  <c r="K399" i="1"/>
  <c r="J399" i="1"/>
  <c r="I399" i="1"/>
  <c r="H399" i="1"/>
  <c r="G399" i="1"/>
  <c r="M391" i="1"/>
  <c r="L391" i="1"/>
  <c r="K391" i="1"/>
  <c r="J391" i="1"/>
  <c r="I391" i="1"/>
  <c r="H391" i="1"/>
  <c r="G391" i="1"/>
  <c r="M385" i="1"/>
  <c r="L385" i="1"/>
  <c r="K385" i="1"/>
  <c r="J385" i="1"/>
  <c r="I385" i="1"/>
  <c r="H385" i="1"/>
  <c r="G385" i="1"/>
  <c r="M377" i="1"/>
  <c r="L377" i="1"/>
  <c r="K377" i="1"/>
  <c r="J377" i="1"/>
  <c r="I377" i="1"/>
  <c r="H377" i="1"/>
  <c r="G377" i="1"/>
  <c r="M376" i="1"/>
  <c r="L376" i="1"/>
  <c r="K376" i="1"/>
  <c r="J376" i="1"/>
  <c r="I376" i="1"/>
  <c r="H376" i="1"/>
  <c r="G376" i="1"/>
  <c r="M341" i="1"/>
  <c r="M339" i="1" s="1"/>
  <c r="L341" i="1"/>
  <c r="L339" i="1" s="1"/>
  <c r="K341" i="1"/>
  <c r="K339" i="1" s="1"/>
  <c r="J341" i="1"/>
  <c r="J339" i="1" s="1"/>
  <c r="I341" i="1"/>
  <c r="I339" i="1" s="1"/>
  <c r="H341" i="1"/>
  <c r="H339" i="1" s="1"/>
  <c r="G341" i="1"/>
  <c r="G339" i="1" s="1"/>
  <c r="M189" i="1"/>
  <c r="M185" i="1" s="1"/>
  <c r="L189" i="1"/>
  <c r="L185" i="1" s="1"/>
  <c r="K189" i="1"/>
  <c r="K185" i="1" s="1"/>
  <c r="J189" i="1"/>
  <c r="J185" i="1" s="1"/>
  <c r="I189" i="1"/>
  <c r="I185" i="1" s="1"/>
  <c r="H189" i="1"/>
  <c r="H185" i="1" s="1"/>
  <c r="G189" i="1"/>
  <c r="G185" i="1" s="1"/>
  <c r="M176" i="1"/>
  <c r="M172" i="1" s="1"/>
  <c r="L176" i="1"/>
  <c r="L172" i="1" s="1"/>
  <c r="K176" i="1"/>
  <c r="K172" i="1" s="1"/>
  <c r="J176" i="1"/>
  <c r="J172" i="1" s="1"/>
  <c r="I176" i="1"/>
  <c r="I172" i="1" s="1"/>
  <c r="H176" i="1"/>
  <c r="H172" i="1" s="1"/>
  <c r="G176" i="1"/>
  <c r="G172" i="1" s="1"/>
  <c r="M160" i="1"/>
  <c r="M156" i="1" s="1"/>
  <c r="L160" i="1"/>
  <c r="L156" i="1" s="1"/>
  <c r="K160" i="1"/>
  <c r="K156" i="1" s="1"/>
  <c r="J160" i="1"/>
  <c r="J156" i="1" s="1"/>
  <c r="I160" i="1"/>
  <c r="I156" i="1" s="1"/>
  <c r="H160" i="1"/>
  <c r="H156" i="1" s="1"/>
  <c r="G160" i="1"/>
  <c r="G156" i="1" s="1"/>
  <c r="M137" i="1"/>
  <c r="L137" i="1"/>
  <c r="K137" i="1"/>
  <c r="J137" i="1"/>
  <c r="I137" i="1"/>
  <c r="H137" i="1"/>
  <c r="G137" i="1"/>
  <c r="M136" i="1"/>
  <c r="L136" i="1"/>
  <c r="K136" i="1"/>
  <c r="J136" i="1"/>
  <c r="I136" i="1"/>
  <c r="H136" i="1"/>
  <c r="G136" i="1"/>
  <c r="M134" i="1"/>
  <c r="L134" i="1"/>
  <c r="L130" i="1" s="1"/>
  <c r="K134" i="1"/>
  <c r="K130" i="1" s="1"/>
  <c r="J134" i="1"/>
  <c r="J130" i="1" s="1"/>
  <c r="I134" i="1"/>
  <c r="H134" i="1"/>
  <c r="H130" i="1" s="1"/>
  <c r="G134" i="1"/>
  <c r="G130" i="1" s="1"/>
  <c r="M108" i="1"/>
  <c r="L108" i="1"/>
  <c r="K108" i="1"/>
  <c r="J108" i="1"/>
  <c r="I108" i="1"/>
  <c r="H108" i="1"/>
  <c r="G108" i="1"/>
  <c r="M79" i="1"/>
  <c r="M77" i="1" s="1"/>
  <c r="L79" i="1"/>
  <c r="L77" i="1" s="1"/>
  <c r="K79" i="1"/>
  <c r="K77" i="1" s="1"/>
  <c r="J79" i="1"/>
  <c r="J77" i="1" s="1"/>
  <c r="I79" i="1"/>
  <c r="I77" i="1" s="1"/>
  <c r="H79" i="1"/>
  <c r="H77" i="1" s="1"/>
  <c r="G79" i="1"/>
  <c r="G77" i="1" s="1"/>
  <c r="M39" i="1"/>
  <c r="L39" i="1"/>
  <c r="K39" i="1"/>
  <c r="J39" i="1"/>
  <c r="I39" i="1"/>
  <c r="H39" i="1"/>
  <c r="G39" i="1"/>
  <c r="M650" i="1" l="1"/>
  <c r="M655" i="1" s="1"/>
  <c r="L655" i="1"/>
  <c r="I813" i="1"/>
  <c r="G813" i="1"/>
  <c r="H813" i="1"/>
  <c r="L813" i="1"/>
  <c r="I375" i="1"/>
  <c r="M375" i="1"/>
  <c r="M575" i="1"/>
  <c r="H610" i="1"/>
  <c r="L610" i="1"/>
  <c r="G623" i="1"/>
  <c r="K813" i="1"/>
  <c r="M813" i="1"/>
  <c r="H664" i="1"/>
  <c r="G575" i="1"/>
  <c r="K575" i="1"/>
  <c r="H575" i="1"/>
  <c r="L575" i="1"/>
  <c r="M623" i="1"/>
  <c r="J813" i="1"/>
  <c r="H427" i="1"/>
  <c r="K638" i="1"/>
  <c r="J508" i="1"/>
  <c r="I638" i="1"/>
  <c r="M638" i="1"/>
  <c r="M652" i="1"/>
  <c r="G427" i="1"/>
  <c r="K427" i="1"/>
  <c r="J623" i="1"/>
  <c r="M664" i="1"/>
  <c r="G477" i="1"/>
  <c r="K477" i="1"/>
  <c r="H477" i="1"/>
  <c r="J477" i="1"/>
  <c r="M559" i="1"/>
  <c r="H597" i="1"/>
  <c r="L597" i="1"/>
  <c r="I623" i="1"/>
  <c r="L668" i="1"/>
  <c r="J668" i="1"/>
  <c r="J666" i="1" s="1"/>
  <c r="L427" i="1"/>
  <c r="J427" i="1"/>
  <c r="J575" i="1"/>
  <c r="G610" i="1"/>
  <c r="K610" i="1"/>
  <c r="K623" i="1"/>
  <c r="H638" i="1"/>
  <c r="L638" i="1"/>
  <c r="G664" i="1"/>
  <c r="K664" i="1"/>
  <c r="G405" i="1"/>
  <c r="K405" i="1"/>
  <c r="I575" i="1"/>
  <c r="J610" i="1"/>
  <c r="L652" i="1"/>
  <c r="J375" i="1"/>
  <c r="L477" i="1"/>
  <c r="I508" i="1"/>
  <c r="M508" i="1"/>
  <c r="G597" i="1"/>
  <c r="K597" i="1"/>
  <c r="J638" i="1"/>
  <c r="G638" i="1"/>
  <c r="I664" i="1"/>
  <c r="J597" i="1"/>
  <c r="G666" i="1"/>
  <c r="I666" i="1"/>
  <c r="G652" i="1"/>
  <c r="K652" i="1"/>
  <c r="I652" i="1"/>
  <c r="H375" i="1"/>
  <c r="L375" i="1"/>
  <c r="I405" i="1"/>
  <c r="M405" i="1"/>
  <c r="I427" i="1"/>
  <c r="M427" i="1"/>
  <c r="G508" i="1"/>
  <c r="K508" i="1"/>
  <c r="H508" i="1"/>
  <c r="L508" i="1"/>
  <c r="I597" i="1"/>
  <c r="M597" i="1"/>
  <c r="I610" i="1"/>
  <c r="M610" i="1"/>
  <c r="H623" i="1"/>
  <c r="L623" i="1"/>
  <c r="J405" i="1"/>
  <c r="M477" i="1"/>
  <c r="G375" i="1"/>
  <c r="K375" i="1"/>
  <c r="H405" i="1"/>
  <c r="L405" i="1"/>
  <c r="J138" i="1"/>
  <c r="G105" i="1"/>
  <c r="K105" i="1"/>
  <c r="I105" i="1"/>
  <c r="M105" i="1"/>
  <c r="J139" i="1"/>
  <c r="I479" i="1"/>
  <c r="I477" i="1" s="1"/>
  <c r="H138" i="1"/>
  <c r="L138" i="1"/>
  <c r="J105" i="1"/>
  <c r="G139" i="1"/>
  <c r="K139" i="1"/>
  <c r="I138" i="1"/>
  <c r="M138" i="1"/>
  <c r="H139" i="1"/>
  <c r="L139" i="1"/>
  <c r="H105" i="1"/>
  <c r="L105" i="1"/>
  <c r="I139" i="1"/>
  <c r="M139" i="1"/>
  <c r="G138" i="1"/>
  <c r="K138" i="1"/>
  <c r="I130" i="1"/>
  <c r="M130" i="1"/>
  <c r="M555" i="1" l="1"/>
  <c r="L664" i="1"/>
  <c r="M135" i="1"/>
  <c r="H135" i="1"/>
  <c r="J135" i="1"/>
  <c r="K135" i="1"/>
  <c r="G135" i="1"/>
  <c r="I135" i="1"/>
  <c r="L135" i="1"/>
  <c r="H822" i="1" l="1"/>
  <c r="I822" i="1"/>
  <c r="J822" i="1"/>
  <c r="K822" i="1"/>
  <c r="L822" i="1"/>
  <c r="M822" i="1"/>
  <c r="G822" i="1"/>
  <c r="H821" i="1" l="1"/>
  <c r="I821" i="1"/>
  <c r="J821" i="1"/>
  <c r="K821" i="1"/>
  <c r="M829" i="1" l="1"/>
  <c r="I829" i="1"/>
  <c r="L829" i="1"/>
  <c r="H829" i="1"/>
  <c r="K829" i="1"/>
  <c r="J829" i="1"/>
  <c r="H819" i="1"/>
  <c r="J820" i="1"/>
  <c r="L820" i="1"/>
  <c r="J819" i="1"/>
  <c r="H820" i="1"/>
  <c r="I820" i="1"/>
  <c r="K819" i="1"/>
  <c r="L819" i="1"/>
  <c r="G820" i="1"/>
  <c r="K820" i="1"/>
  <c r="M819" i="1"/>
  <c r="I819" i="1"/>
  <c r="M820" i="1"/>
  <c r="G821" i="1"/>
  <c r="G819" i="1"/>
  <c r="I818" i="1" l="1"/>
  <c r="H818" i="1"/>
  <c r="J818" i="1"/>
  <c r="K818" i="1"/>
  <c r="G818" i="1"/>
  <c r="H207" i="1" l="1"/>
  <c r="I207" i="1"/>
  <c r="J207" i="1"/>
  <c r="K207" i="1"/>
  <c r="L207" i="1"/>
  <c r="M207" i="1"/>
  <c r="G207" i="1"/>
  <c r="H206" i="1"/>
  <c r="I206" i="1"/>
  <c r="J206" i="1"/>
  <c r="K206" i="1"/>
  <c r="L206" i="1"/>
  <c r="M206" i="1"/>
  <c r="G206" i="1"/>
  <c r="G829" i="1" l="1"/>
  <c r="L821" i="1" l="1"/>
  <c r="L818" i="1" s="1"/>
  <c r="M821" i="1" l="1"/>
  <c r="M818" i="1" s="1"/>
  <c r="H208" i="1" l="1"/>
  <c r="I208" i="1"/>
  <c r="J208" i="1"/>
  <c r="K208" i="1"/>
  <c r="L208" i="1"/>
  <c r="M208" i="1"/>
  <c r="G208" i="1"/>
  <c r="H55" i="1" l="1"/>
  <c r="I55" i="1"/>
  <c r="J55" i="1"/>
  <c r="K55" i="1"/>
  <c r="L55" i="1"/>
  <c r="M55" i="1"/>
  <c r="G55" i="1"/>
  <c r="G51" i="1" l="1"/>
  <c r="G60" i="1"/>
  <c r="J51" i="1"/>
  <c r="J60" i="1"/>
  <c r="M51" i="1"/>
  <c r="M60" i="1"/>
  <c r="I51" i="1"/>
  <c r="I60" i="1"/>
  <c r="L51" i="1"/>
  <c r="L60" i="1"/>
  <c r="H51" i="1"/>
  <c r="H60" i="1"/>
  <c r="K51" i="1"/>
  <c r="K60" i="1"/>
  <c r="K56" i="1" l="1"/>
  <c r="I56" i="1"/>
  <c r="J56" i="1"/>
  <c r="H56" i="1"/>
  <c r="M56" i="1"/>
  <c r="G56" i="1"/>
  <c r="L56" i="1"/>
  <c r="L205" i="1"/>
  <c r="I205" i="1"/>
  <c r="G205" i="1"/>
  <c r="M205" i="1"/>
  <c r="K205" i="1"/>
  <c r="H205" i="1"/>
  <c r="J205" i="1"/>
  <c r="M589" i="1"/>
  <c r="M661" i="1" s="1"/>
  <c r="M657" i="1" s="1"/>
  <c r="L589" i="1"/>
  <c r="L661" i="1" s="1"/>
  <c r="L657" i="1" s="1"/>
  <c r="K589" i="1"/>
  <c r="K661" i="1" s="1"/>
  <c r="J589" i="1"/>
  <c r="I589" i="1"/>
  <c r="I661" i="1" s="1"/>
  <c r="I657" i="1" s="1"/>
  <c r="H589" i="1"/>
  <c r="H661" i="1" s="1"/>
  <c r="M588" i="1"/>
  <c r="L588" i="1"/>
  <c r="K588" i="1"/>
  <c r="K660" i="1" s="1"/>
  <c r="J588" i="1"/>
  <c r="J660" i="1" s="1"/>
  <c r="I588" i="1"/>
  <c r="H588" i="1"/>
  <c r="H660" i="1" s="1"/>
  <c r="M587" i="1"/>
  <c r="L587" i="1"/>
  <c r="K587" i="1"/>
  <c r="J587" i="1"/>
  <c r="I587" i="1"/>
  <c r="H587" i="1"/>
  <c r="H658" i="1" s="1"/>
  <c r="G589" i="1"/>
  <c r="G661" i="1" s="1"/>
  <c r="G588" i="1"/>
  <c r="G587" i="1"/>
  <c r="H657" i="1" l="1"/>
  <c r="K657" i="1"/>
  <c r="H204" i="1"/>
  <c r="M204" i="1"/>
  <c r="I204" i="1"/>
  <c r="J204" i="1"/>
  <c r="K204" i="1"/>
  <c r="L204" i="1"/>
  <c r="G204" i="1"/>
  <c r="I586" i="1"/>
  <c r="M586" i="1"/>
  <c r="L586" i="1"/>
  <c r="K586" i="1"/>
  <c r="H586" i="1"/>
  <c r="J586" i="1"/>
  <c r="G586" i="1"/>
  <c r="H825" i="1" l="1"/>
  <c r="I825" i="1"/>
  <c r="J825" i="1"/>
  <c r="K825" i="1"/>
  <c r="L825" i="1"/>
  <c r="M825" i="1"/>
  <c r="G825" i="1"/>
  <c r="L830" i="1" l="1"/>
  <c r="H830" i="1"/>
  <c r="K830" i="1"/>
  <c r="G830" i="1"/>
  <c r="J830" i="1"/>
  <c r="M830" i="1"/>
  <c r="I830" i="1"/>
  <c r="G824" i="1"/>
  <c r="I824" i="1"/>
  <c r="M824" i="1"/>
  <c r="J824" i="1"/>
  <c r="L824" i="1"/>
  <c r="H824" i="1"/>
  <c r="K824" i="1"/>
  <c r="L827" i="1" l="1"/>
  <c r="H827" i="1"/>
  <c r="K827" i="1"/>
  <c r="I827" i="1"/>
  <c r="M827" i="1"/>
  <c r="Q712" i="1" l="1"/>
  <c r="I826" i="1" l="1"/>
  <c r="L826" i="1"/>
  <c r="M826" i="1"/>
  <c r="M823" i="1" s="1"/>
  <c r="K826" i="1" l="1"/>
  <c r="K823" i="1" s="1"/>
  <c r="J823" i="1"/>
  <c r="H826" i="1"/>
  <c r="G826" i="1" l="1"/>
  <c r="G823" i="1" s="1"/>
</calcChain>
</file>

<file path=xl/sharedStrings.xml><?xml version="1.0" encoding="utf-8"?>
<sst xmlns="http://schemas.openxmlformats.org/spreadsheetml/2006/main" count="4170" uniqueCount="1069">
  <si>
    <t>4.</t>
  </si>
  <si>
    <t>3.</t>
  </si>
  <si>
    <t>2.</t>
  </si>
  <si>
    <t>1.</t>
  </si>
  <si>
    <t>5.</t>
  </si>
  <si>
    <t>6.</t>
  </si>
  <si>
    <t>7.</t>
  </si>
  <si>
    <t>8.</t>
  </si>
  <si>
    <t>11.</t>
  </si>
  <si>
    <t>12.</t>
  </si>
  <si>
    <t>15.</t>
  </si>
  <si>
    <t>16.</t>
  </si>
  <si>
    <t>17.</t>
  </si>
  <si>
    <t>18.</t>
  </si>
  <si>
    <t>20.</t>
  </si>
  <si>
    <t>21.</t>
  </si>
  <si>
    <t>22.</t>
  </si>
  <si>
    <t>23.</t>
  </si>
  <si>
    <t>24.</t>
  </si>
  <si>
    <t>25.</t>
  </si>
  <si>
    <t>26.</t>
  </si>
  <si>
    <t>13.</t>
  </si>
  <si>
    <t>-</t>
  </si>
  <si>
    <t>0,56</t>
  </si>
  <si>
    <t>БНС АСПР</t>
  </si>
  <si>
    <t>%</t>
  </si>
  <si>
    <t>РБ</t>
  </si>
  <si>
    <t>г.Риддер</t>
  </si>
  <si>
    <t>27.</t>
  </si>
  <si>
    <t>28.</t>
  </si>
  <si>
    <t>29.</t>
  </si>
  <si>
    <t>31.</t>
  </si>
  <si>
    <t>32.</t>
  </si>
  <si>
    <t>Ведомственная отчетность</t>
  </si>
  <si>
    <t>ОБ</t>
  </si>
  <si>
    <t>256068102,
256066000</t>
  </si>
  <si>
    <t>256 002,012,013,014,015</t>
  </si>
  <si>
    <t>001,018</t>
  </si>
  <si>
    <t>256113,
256053</t>
  </si>
  <si>
    <t>33.</t>
  </si>
  <si>
    <t>ДИ</t>
  </si>
  <si>
    <t>34.</t>
  </si>
  <si>
    <t>2)</t>
  </si>
  <si>
    <t>Заместитель акима по социальным вопросам, КГП на ПХВ "Риддерская городская больница"</t>
  </si>
  <si>
    <t>ГБ</t>
  </si>
  <si>
    <t>30.</t>
  </si>
  <si>
    <t>штат</t>
  </si>
  <si>
    <t>1 065</t>
  </si>
  <si>
    <t>2 518</t>
  </si>
  <si>
    <t>2 522</t>
  </si>
  <si>
    <t>2 525</t>
  </si>
  <si>
    <t>2 528</t>
  </si>
  <si>
    <t>0,57</t>
  </si>
  <si>
    <t>0,61</t>
  </si>
  <si>
    <t>0,51</t>
  </si>
  <si>
    <t>0,53</t>
  </si>
  <si>
    <t>0,59</t>
  </si>
  <si>
    <t xml:space="preserve">Улучшение архитектурного облика города Риддера. Реализация проекта положительно повлияет на санитарно-гигиенические, экологические условия и социально-экономическое развитие населенного пункта. </t>
  </si>
  <si>
    <t>Улучшение доступности и качества предоставляемых медицинских услуг</t>
  </si>
  <si>
    <t>№</t>
  </si>
  <si>
    <t>0,039</t>
  </si>
  <si>
    <t>0,044</t>
  </si>
  <si>
    <t>0,047</t>
  </si>
  <si>
    <t>0,055</t>
  </si>
  <si>
    <t>0,063</t>
  </si>
  <si>
    <t>0,50</t>
  </si>
  <si>
    <t>Шығыс Қазақстан облысының Риддер қаласын дамытудың 2026-2030 жылдарға арналған инвестициялық жоспары</t>
  </si>
  <si>
    <t>Атауы</t>
  </si>
  <si>
    <t>Жауапты орындаушы</t>
  </si>
  <si>
    <t>Ақпарат көзі</t>
  </si>
  <si>
    <t>Өлшем бірлігі</t>
  </si>
  <si>
    <t>Аяқтау нысаны</t>
  </si>
  <si>
    <t>Есепті 2024 жыл</t>
  </si>
  <si>
    <t>2025 жылғы                   жоспар (факт)</t>
  </si>
  <si>
    <t>Жоспарлы кезең</t>
  </si>
  <si>
    <t>2026 жыл</t>
  </si>
  <si>
    <t>2027 жыл</t>
  </si>
  <si>
    <t>2028 жыл</t>
  </si>
  <si>
    <t>2029 жыл</t>
  </si>
  <si>
    <t>2030 жыл</t>
  </si>
  <si>
    <t>Қаржыландыру көзі</t>
  </si>
  <si>
    <t>Бюджеттік бағдарлама коды</t>
  </si>
  <si>
    <t>Жобаны іске асырудан күтілетін нәтиже, оның ішінде:
құрылған жұмыс орындарының (тұрақты/уақытша) саны</t>
  </si>
  <si>
    <t>1-БАҒЫТ: ЭКОНОМИКАНЫҢ БЕРІК ІРГЕТАСЫ</t>
  </si>
  <si>
    <t>ТҰИ 2
Экономиканың нақты өсу қарқыны, %,
облыс бойынша</t>
  </si>
  <si>
    <t>Облыс әкімінің бірінші орынбасары, ЭБЖБ, КИИДБ, АШБ, ЭТҮКШБ басшылары</t>
  </si>
  <si>
    <t>СЖЖРА ҰСБ</t>
  </si>
  <si>
    <t>Есепті ақпарат</t>
  </si>
  <si>
    <t xml:space="preserve">ТҰИ 3
Еңбек өнімділігінің жинақталған өсу индексі, 2022=100, облыс бойынша </t>
  </si>
  <si>
    <t>Мақсат: Жалпы қосылған құнды арттыру есебінен еңбек өнімділігін арттыру</t>
  </si>
  <si>
    <t>Міндет: Технологиялық жаңғырту және инновациялық даму көрсеткіштерін жақсарту есебінен жалпы қосылған құнды арттыру</t>
  </si>
  <si>
    <t>Риддер қ. бойынша</t>
  </si>
  <si>
    <t>млн.теңге</t>
  </si>
  <si>
    <t>Статистикалық есептілік</t>
  </si>
  <si>
    <r>
      <rPr>
        <b/>
        <sz val="12"/>
        <rFont val="Times New Roman"/>
        <family val="1"/>
        <charset val="204"/>
      </rPr>
      <t xml:space="preserve">1-іс-шара. </t>
    </r>
    <r>
      <rPr>
        <sz val="12"/>
        <rFont val="Times New Roman"/>
        <family val="1"/>
        <charset val="204"/>
      </rPr>
      <t>Тишинск кенішінің тау-кен күрделі жұмыстары және құрылыс-монтаж жұмыстары</t>
    </r>
  </si>
  <si>
    <r>
      <rPr>
        <b/>
        <sz val="12"/>
        <rFont val="Times New Roman"/>
        <family val="1"/>
        <charset val="204"/>
      </rPr>
      <t xml:space="preserve">2-іс-шара. </t>
    </r>
    <r>
      <rPr>
        <sz val="12"/>
        <rFont val="Times New Roman"/>
        <family val="1"/>
        <charset val="204"/>
      </rPr>
      <t>Риддер-Сокольный кенішінің тау-кен күрделі жұмыстары және құрылыс-монтаж жұмыстары</t>
    </r>
  </si>
  <si>
    <r>
      <rPr>
        <b/>
        <sz val="12"/>
        <rFont val="Times New Roman"/>
        <family val="1"/>
        <charset val="204"/>
      </rPr>
      <t>3-іс-шара.</t>
    </r>
    <r>
      <rPr>
        <sz val="12"/>
        <rFont val="Times New Roman"/>
        <family val="1"/>
        <charset val="204"/>
      </rPr>
      <t xml:space="preserve"> Таловка қалдық қоймасын кеңейту</t>
    </r>
  </si>
  <si>
    <r>
      <rPr>
        <b/>
        <sz val="12"/>
        <rFont val="Times New Roman"/>
        <family val="1"/>
        <charset val="204"/>
      </rPr>
      <t xml:space="preserve">4-іс-шара. </t>
    </r>
    <r>
      <rPr>
        <sz val="12"/>
        <rFont val="Times New Roman"/>
        <family val="1"/>
        <charset val="204"/>
      </rPr>
      <t>Долинный кенішінің және Риддер-Сокольный кенішінің суы үшін тазартқыштарды кеңейту</t>
    </r>
  </si>
  <si>
    <r>
      <rPr>
        <b/>
        <sz val="12"/>
        <rFont val="Times New Roman"/>
        <family val="1"/>
        <charset val="204"/>
      </rPr>
      <t xml:space="preserve">5-іс-шара. </t>
    </r>
    <r>
      <rPr>
        <sz val="12"/>
        <rFont val="Times New Roman"/>
        <family val="1"/>
        <charset val="204"/>
      </rPr>
      <t>РМК-1 жуу жүйесінің құрылысы</t>
    </r>
  </si>
  <si>
    <r>
      <rPr>
        <b/>
        <sz val="12"/>
        <rFont val="Times New Roman"/>
        <family val="1"/>
        <charset val="204"/>
      </rPr>
      <t xml:space="preserve">6-іс-шара. </t>
    </r>
    <r>
      <rPr>
        <sz val="12"/>
        <rFont val="Times New Roman"/>
        <family val="1"/>
        <charset val="204"/>
      </rPr>
      <t>КС-к/у № 1 РМК пеш блогының құрылысы</t>
    </r>
  </si>
  <si>
    <r>
      <rPr>
        <b/>
        <sz val="12"/>
        <rFont val="Times New Roman"/>
        <family val="1"/>
        <charset val="204"/>
      </rPr>
      <t xml:space="preserve">7-іс-шара. </t>
    </r>
    <r>
      <rPr>
        <sz val="12"/>
        <rFont val="Times New Roman"/>
        <family val="1"/>
        <charset val="204"/>
      </rPr>
      <t>Шар өндіру учаскесін кеңейту</t>
    </r>
  </si>
  <si>
    <r>
      <rPr>
        <b/>
        <sz val="12"/>
        <rFont val="Times New Roman"/>
        <family val="1"/>
        <charset val="204"/>
      </rPr>
      <t xml:space="preserve">8-іс-шара. </t>
    </r>
    <r>
      <rPr>
        <sz val="12"/>
        <rFont val="Times New Roman"/>
        <family val="1"/>
        <charset val="204"/>
      </rPr>
      <t>Стрежанск кен орнының полиметалл және мыс-колчедан кендерін 425 метр көкжиекке дейін өнеркәсіптік игеру, өндірістік қуаты жылына 360 мың тонна кен</t>
    </r>
  </si>
  <si>
    <t xml:space="preserve">Риддер қ. әкімдігі, "РиддерПолиметалл" ЖШС </t>
  </si>
  <si>
    <t>Риддер қ. әкімдігі, "Казцинк" ЖШС</t>
  </si>
  <si>
    <t>Ведомстволық есептілік</t>
  </si>
  <si>
    <t>Ақпарат</t>
  </si>
  <si>
    <t>Өндірістік бағдарламаға сәйкес кендерді байыту процесінің жұмыс қабілеттілігін қамтамасыз ету.</t>
  </si>
  <si>
    <t>Риддер-Сокольный және Долинный кен орындарының шахталық суларын, сондай-ақ байыту фабрикасының айналым суын тазарту мүмкiндiгi үшiн жұмыс iстеп тұрған тазарту құрылыстарын кеңейту.</t>
  </si>
  <si>
    <t>№ 1 жуу жүйесін реконструкциялауды орындау нәтижесінде МК РМК өндірістік бағдарламасын орындау кезінде технологиялық процесті үздіксіз жүргізу үшін жағдай жасау.</t>
  </si>
  <si>
    <t>КС-к/у пешінің өнімділігін арттыру.</t>
  </si>
  <si>
    <t>Өнімділігі жылына 27,5 мың тоннаға Ø20-80 мм ұнтақтау шарлар шығару.</t>
  </si>
  <si>
    <t>2037 жылға дейін жобалық өндіру - жылына 360 000 тонна кен</t>
  </si>
  <si>
    <t>бірлік</t>
  </si>
  <si>
    <t>Риддер қаласы әкімінің орынбасары, КжТБ</t>
  </si>
  <si>
    <t>Риддер қ.</t>
  </si>
  <si>
    <t>Қаржы ресурстары</t>
  </si>
  <si>
    <t>ЖБ</t>
  </si>
  <si>
    <t>Мақсат. Ел экономикасының жылу және электр энергиясына өсіп келе жатқан қажеттілігін қамтамасыз ету, жаңартылатын энергия көздері мен атом энергетикасын дамыту үшін жағдайлар жасау</t>
  </si>
  <si>
    <t>Міндет. Елдің электр энергиясына қажеттіліктерін үздіксіз қамтамасыз ету</t>
  </si>
  <si>
    <t>Статистикалық ақпарат</t>
  </si>
  <si>
    <t xml:space="preserve">сағ.мың кВт </t>
  </si>
  <si>
    <t>Есеп</t>
  </si>
  <si>
    <t xml:space="preserve">АҚШ                  млн. долл. </t>
  </si>
  <si>
    <r>
      <t>Облыс әкімінің орынбасары, ӨКБ, АШБ басшылары</t>
    </r>
    <r>
      <rPr>
        <sz val="12"/>
        <rFont val="Times New Roman"/>
        <family val="1"/>
        <charset val="204"/>
      </rPr>
      <t>.</t>
    </r>
  </si>
  <si>
    <t>Электр энергиясына өсіп келе жатқан қажеттілікті қамтамасыз ету</t>
  </si>
  <si>
    <t>Мақсат. Шикізаттық емес тауарлар экспортын дамыту және ілгерілету, сауда-экономикалық ынтымақтастықты кеңейту, сондай-ақ тауарлар мен көрсетілетін қызметтердің сапасын арттыруға бағдарланған техникалық реттеу және метрология жүйесін жетілдіру</t>
  </si>
  <si>
    <t>Міндет. Өңдеу өнеркәсібі өнімдерінің экспорт көлемін ұлғайту</t>
  </si>
  <si>
    <t>Риддер қ. әкімдігі, "Компания "ЛК-ГЭС" ЖШС</t>
  </si>
  <si>
    <t>млн. теңге</t>
  </si>
  <si>
    <t>Ведомстволық деректер</t>
  </si>
  <si>
    <t>ӨКБ басшысы, «Риддер Полиметалл» ЖШС</t>
  </si>
  <si>
    <r>
      <rPr>
        <b/>
        <sz val="12"/>
        <rFont val="Times New Roman"/>
        <family val="1"/>
        <charset val="204"/>
      </rPr>
      <t>2-іс-шара.</t>
    </r>
    <r>
      <rPr>
        <sz val="12"/>
        <rFont val="Times New Roman"/>
        <family val="1"/>
        <charset val="204"/>
      </rPr>
      <t xml:space="preserve"> «Риддер Полиметалл» ЖШС қайта өңдеу зауытын салу</t>
    </r>
  </si>
  <si>
    <t>ҚБ</t>
  </si>
  <si>
    <t>1-бағыт бойынша жиыны</t>
  </si>
  <si>
    <t>2-БАҒЫТ: ЖАҢА ӨСУ НҮКТЕЛЕРІ</t>
  </si>
  <si>
    <t xml:space="preserve">Статистикалық есептілік </t>
  </si>
  <si>
    <t>Облыс әкімінің орынбасары, ӨКБ басшысы және т.б.</t>
  </si>
  <si>
    <t>Мақсат. Ұлттық инновациялық жүйені дамыту</t>
  </si>
  <si>
    <t>Әкімнің экономика жөніндегі орынбасары, ЭжәнеҚБ</t>
  </si>
  <si>
    <t>Міндет: Экономикада инновацияларды белсенді енгізу</t>
  </si>
  <si>
    <r>
      <rPr>
        <b/>
        <sz val="12"/>
        <rFont val="Times New Roman"/>
        <family val="1"/>
        <charset val="204"/>
      </rPr>
      <t xml:space="preserve">1-іс-шара. </t>
    </r>
    <r>
      <rPr>
        <sz val="12"/>
        <rFont val="Times New Roman"/>
        <family val="1"/>
        <charset val="204"/>
      </rPr>
      <t xml:space="preserve"> ҒЗТКЖ-ға арналған ішкі шығындар</t>
    </r>
  </si>
  <si>
    <t xml:space="preserve">Статистикалық ақпарат </t>
  </si>
  <si>
    <t xml:space="preserve">Есеп </t>
  </si>
  <si>
    <t>Мырыш өндірісін ұлғайту</t>
  </si>
  <si>
    <t>50 жаңа жұмыс орнын құру. Мыс концентраты - 15 мың тонна, мырыш концентраты - 35 мың тонна.</t>
  </si>
  <si>
    <t>Халықтың білім және мәдени деңгейін арттыру</t>
  </si>
  <si>
    <t>Мәдени-тарихи мұраны сақтау және беру</t>
  </si>
  <si>
    <t>Халықтың бос уақытын ұйымдастыру, жергілікті шығармашылық ұжымдар мен таланттарды қолдау, қаланың тартымдылығын арттыру</t>
  </si>
  <si>
    <t>Кітапханалардың жұмыс істеуін қамтамасыз ету</t>
  </si>
  <si>
    <t>Бутаково ауылын интернетпен қамтамасыз ету</t>
  </si>
  <si>
    <t>Халықтың барлық топтары үшін ақпаратқа тең қол жеткізу</t>
  </si>
  <si>
    <t>Облыс әкімінің орынбасары, ТБ басшысы</t>
  </si>
  <si>
    <t>Әкімнің ТҮКШ,ТҮКШ, ЖКжАЖБ бойынша орынбасары</t>
  </si>
  <si>
    <t>мың дана</t>
  </si>
  <si>
    <t>статистикалық деректер</t>
  </si>
  <si>
    <t>мың адам</t>
  </si>
  <si>
    <t>Әкiмнiң әлеуметтiк мәселелер жөнiндегi орынбасары, ІС, МТДжСБ</t>
  </si>
  <si>
    <r>
      <rPr>
        <b/>
        <sz val="12"/>
        <rFont val="Times New Roman"/>
        <family val="1"/>
        <charset val="204"/>
      </rPr>
      <t xml:space="preserve">4-іс-шара. </t>
    </r>
    <r>
      <rPr>
        <sz val="12"/>
        <rFont val="Times New Roman"/>
        <family val="1"/>
        <charset val="204"/>
      </rPr>
      <t>Риддер қаласы мұражайының жұмыс істеуін қамтамасыз ету</t>
    </r>
  </si>
  <si>
    <r>
      <rPr>
        <b/>
        <sz val="12"/>
        <rFont val="Times New Roman"/>
        <family val="1"/>
        <charset val="204"/>
      </rPr>
      <t>3-іс-шара.</t>
    </r>
    <r>
      <rPr>
        <sz val="12"/>
        <rFont val="Times New Roman"/>
        <family val="1"/>
        <charset val="204"/>
      </rPr>
      <t xml:space="preserve"> Мұражай экспонаттарының санын көбейту</t>
    </r>
  </si>
  <si>
    <r>
      <rPr>
        <b/>
        <sz val="12"/>
        <rFont val="Times New Roman"/>
        <family val="1"/>
        <charset val="204"/>
      </rPr>
      <t>2-іс-шара</t>
    </r>
    <r>
      <rPr>
        <sz val="12"/>
        <rFont val="Times New Roman"/>
        <family val="1"/>
        <charset val="204"/>
      </rPr>
      <t>. Мұражайларға келу</t>
    </r>
  </si>
  <si>
    <t>Мемлекеттік инвестициялық жобалар</t>
  </si>
  <si>
    <t xml:space="preserve">Мақсат.  Ішкі туризмді дамыту үшін қолайлы туристік ортаны қалыптастыру </t>
  </si>
  <si>
    <t xml:space="preserve">Міндет. Бәсекеге қабілетті туристік индустрияны қалыптастыру    </t>
  </si>
  <si>
    <t>млн. адам</t>
  </si>
  <si>
    <t>млн адам</t>
  </si>
  <si>
    <t>Әкімнің экономика жөніндегі орынбасары, КжәнеТБ</t>
  </si>
  <si>
    <t>Нөмірлік қорды 30 нөмірге ұлғайту және 15 жаңа жұмыс орнын құру.</t>
  </si>
  <si>
    <t>Нөмірлік қорды 8 нөмірге ұлғайту және 5 жаңа жұмыс орнын құру.</t>
  </si>
  <si>
    <t>Нөмірлік қорды 15 нөмірге ұлғайту және 15 жаңа жұмыс орнын құру.</t>
  </si>
  <si>
    <t>Нөмірлік қорды 20 нөмірге ұлғайту және 5 жаңа жұмыс орнын құру.</t>
  </si>
  <si>
    <t>ШҚО туризмінің шетелдік туристер арасында танымалдылығын арттыру</t>
  </si>
  <si>
    <t>ШҚО туристік мүмкіндіктерін ақпараттық жария ету</t>
  </si>
  <si>
    <t>Жолда туристердің туристік тартымдылығы мен жайлылығын арттыру</t>
  </si>
  <si>
    <t>ШҚО туризмінің ішкі және шетелдік туристер арасында танымалдылығын арттыру</t>
  </si>
  <si>
    <t>жыл бойғы экстремалды және қызықты туризм хабы</t>
  </si>
  <si>
    <t>Мәдени және оқиғалық туризмді тұрақты дамыту.</t>
  </si>
  <si>
    <t>ШҚО туризмін танымал ету</t>
  </si>
  <si>
    <t>Кірме жолдарды реконструкциялау туристік кластерлердің көліктік қолжетімділігін арттыруды, туристік ағынды ұлғайтуды, аумақтың инвестициялық тартымдылығын арттыруды және өңірдің туристік инфрақұрылымын орнықты дамытуды қамтамасыз етеді.</t>
  </si>
  <si>
    <t>Заманауи туристік тарту нүктесін құру. Нөмірлік қорды 50 нөмірге дейін ұлғайту, 20 жаңа жұмыс орнын құру.</t>
  </si>
  <si>
    <t>ведомстволық деректер</t>
  </si>
  <si>
    <t>Объектіні енгізу</t>
  </si>
  <si>
    <t>ЖК Загоруйко А.С., Риддер қ. әкімінің орынбасары,                     Риддер қ. КжТБ</t>
  </si>
  <si>
    <t>Риддер қ. әкімінің орынбасары,                     Риддер қ. КжТБ</t>
  </si>
  <si>
    <t>ТБ,Риддер қ. әкімінің орынбасары,                     Риддер қ. КжТБ</t>
  </si>
  <si>
    <t>ЖК Макеев П., Риддер қ. әкімінің орынбасары,                     Риддер қ. КжТБ</t>
  </si>
  <si>
    <t>"СкайТауРиддер" ЖШС, Риддер қ. әкімінің орынбасары,                     Риддер қ. КжТБ</t>
  </si>
  <si>
    <t>Демиденко Д.,                   Риддер қ. әкімінің орынбасары,                     Риддер қ. КжТБ</t>
  </si>
  <si>
    <t>Мақсат. Қазақстанның сақтандыру туристік брендін қалыптастыру және оның оң имиджін қалыптастыру</t>
  </si>
  <si>
    <t>Міндет. Шетелдік туристерді тарту</t>
  </si>
  <si>
    <r>
      <rPr>
        <b/>
        <sz val="12"/>
        <rFont val="Times New Roman"/>
        <family val="1"/>
        <charset val="204"/>
      </rPr>
      <t xml:space="preserve">2-іс-шара. </t>
    </r>
    <r>
      <rPr>
        <sz val="12"/>
        <rFont val="Times New Roman"/>
        <family val="1"/>
        <charset val="204"/>
      </rPr>
      <t xml:space="preserve">Риддер қаласында ақылы балық аулау қызметін ұйымдастыру (ЖК Закурдаева Т.). </t>
    </r>
  </si>
  <si>
    <t>ЖК Закурдаева Т.Ф., Риддер қ. әкімінің орынбасары,                     Риддер қ. КжТБ</t>
  </si>
  <si>
    <r>
      <rPr>
        <b/>
        <sz val="12"/>
        <rFont val="Times New Roman"/>
        <family val="1"/>
        <charset val="204"/>
      </rPr>
      <t xml:space="preserve">3-іс-шара. </t>
    </r>
    <r>
      <rPr>
        <sz val="12"/>
        <rFont val="Times New Roman"/>
        <family val="1"/>
        <charset val="204"/>
      </rPr>
      <t xml:space="preserve">Эдельвейс тау шаңғысы базасын реконструкциялау ("СкайТауРиддер" ЖШС). </t>
    </r>
  </si>
  <si>
    <r>
      <rPr>
        <b/>
        <sz val="12"/>
        <rFont val="Times New Roman"/>
        <family val="1"/>
        <charset val="204"/>
      </rPr>
      <t xml:space="preserve">4-іс-шара. </t>
    </r>
    <r>
      <rPr>
        <sz val="12"/>
        <rFont val="Times New Roman"/>
        <family val="1"/>
        <charset val="204"/>
      </rPr>
      <t>"Cabana de Poрerechnoe" қонақ үйінің құрылысы ЖК Макеев П.</t>
    </r>
  </si>
  <si>
    <r>
      <rPr>
        <b/>
        <sz val="12"/>
        <rFont val="Times New Roman"/>
        <family val="1"/>
        <charset val="204"/>
      </rPr>
      <t>5-іс-шара.</t>
    </r>
    <r>
      <rPr>
        <sz val="12"/>
        <rFont val="Times New Roman"/>
        <family val="1"/>
        <charset val="204"/>
      </rPr>
      <t xml:space="preserve">
Туроператорлар мен блогерлер үшін ақпараттық тур ұйымдастыру</t>
    </r>
  </si>
  <si>
    <r>
      <rPr>
        <b/>
        <sz val="12"/>
        <rFont val="Times New Roman"/>
        <family val="1"/>
        <charset val="204"/>
      </rPr>
      <t>6-іс-шара.</t>
    </r>
    <r>
      <rPr>
        <sz val="12"/>
        <rFont val="Times New Roman"/>
        <family val="1"/>
        <charset val="204"/>
      </rPr>
      <t xml:space="preserve">
Жазғы және қысқы жөнсілтерлерді дайындау</t>
    </r>
  </si>
  <si>
    <r>
      <rPr>
        <b/>
        <sz val="12"/>
        <rFont val="Times New Roman"/>
        <family val="1"/>
        <charset val="204"/>
      </rPr>
      <t>7-іс-шара.</t>
    </r>
    <r>
      <rPr>
        <sz val="12"/>
        <rFont val="Times New Roman"/>
        <family val="1"/>
        <charset val="204"/>
      </rPr>
      <t xml:space="preserve">
Санитариялық-гигиеналық тораптарды сатып алу, орнату және қамтамасыз ету</t>
    </r>
  </si>
  <si>
    <r>
      <rPr>
        <b/>
        <sz val="12"/>
        <rFont val="Times New Roman"/>
        <family val="1"/>
        <charset val="204"/>
      </rPr>
      <t xml:space="preserve">8-іс-шара. </t>
    </r>
    <r>
      <rPr>
        <sz val="12"/>
        <rFont val="Times New Roman"/>
        <family val="1"/>
        <charset val="204"/>
      </rPr>
      <t xml:space="preserve">
ШҚО туралы қысқы бейнефильм, жазғы бейнеролик, брошюралар және туристік брендті ілгерілету үшін өнімдер дайындау жөніндегі қызметтер</t>
    </r>
  </si>
  <si>
    <r>
      <rPr>
        <b/>
        <sz val="12"/>
        <rFont val="Times New Roman"/>
        <family val="1"/>
        <charset val="204"/>
      </rPr>
      <t>10-іс-шара.</t>
    </r>
    <r>
      <rPr>
        <sz val="12"/>
        <rFont val="Times New Roman"/>
        <family val="1"/>
        <charset val="204"/>
      </rPr>
      <t xml:space="preserve"> "Убинские распевы" этно-мәдени фестивалін өткізу</t>
    </r>
  </si>
  <si>
    <r>
      <t xml:space="preserve">16-іс-шара. </t>
    </r>
    <r>
      <rPr>
        <sz val="12"/>
        <rFont val="Times New Roman"/>
        <family val="1"/>
        <charset val="204"/>
      </rPr>
      <t>Шаравка ауданы «Восточный полюс» ЖШС туристік базасының құрылысы</t>
    </r>
  </si>
  <si>
    <r>
      <t>14-іс-шара.</t>
    </r>
    <r>
      <rPr>
        <sz val="12"/>
        <rFont val="Times New Roman"/>
        <family val="1"/>
        <charset val="204"/>
      </rPr>
      <t xml:space="preserve"> «Алтай Kompas» компаниясы туристік кешенінің құрылысы</t>
    </r>
  </si>
  <si>
    <r>
      <rPr>
        <b/>
        <sz val="12"/>
        <rFont val="Times New Roman"/>
        <family val="1"/>
        <charset val="204"/>
      </rPr>
      <t xml:space="preserve">13-іс-шара. </t>
    </r>
    <r>
      <rPr>
        <sz val="12"/>
        <rFont val="Times New Roman"/>
        <family val="1"/>
        <charset val="204"/>
      </rPr>
      <t>Туристік кластерлер мен объектілерге кірме жолдарды реконструкциялау</t>
    </r>
  </si>
  <si>
    <r>
      <rPr>
        <b/>
        <sz val="12"/>
        <rFont val="Times New Roman"/>
        <family val="1"/>
        <charset val="204"/>
      </rPr>
      <t xml:space="preserve">12-іс-шара. </t>
    </r>
    <r>
      <rPr>
        <sz val="12"/>
        <rFont val="Times New Roman"/>
        <family val="1"/>
        <charset val="204"/>
      </rPr>
      <t xml:space="preserve">
ШҚО әкімі мен шетелдік делегациялардың қатысуымен Дүниежүзілік туризм күні</t>
    </r>
  </si>
  <si>
    <r>
      <rPr>
        <b/>
        <sz val="12"/>
        <rFont val="Times New Roman"/>
        <family val="1"/>
        <charset val="204"/>
      </rPr>
      <t xml:space="preserve">11-іс-шара. </t>
    </r>
    <r>
      <rPr>
        <sz val="12"/>
        <rFont val="Times New Roman"/>
        <family val="1"/>
        <charset val="204"/>
      </rPr>
      <t xml:space="preserve">
Халықаралық туризм күні іс-араларын өткізу</t>
    </r>
  </si>
  <si>
    <t xml:space="preserve">Мақсат. Сауда саласындағы көлеңкелі экономиканың төмендеуі </t>
  </si>
  <si>
    <t>Міндет. Әлеуметтік маңызы бар азық-түлік тауарларының бағасын тежеу</t>
  </si>
  <si>
    <t>Әкімнің экономика жөніндегі орынбасары, ЖҚжәнеАШБ</t>
  </si>
  <si>
    <t>дана</t>
  </si>
  <si>
    <t>Азық-түлік себетіне инфляциялық қысымның төмендеуі, әсіресе бағаның маусымдық өсуі кезеңдерінде.</t>
  </si>
  <si>
    <t>Мақсат. АӨК субъектілерінің бәсекеге қабілеттілігін арттыру үшін жағдайлар жасау</t>
  </si>
  <si>
    <t>Міндет. Ауыл шаруашылығы шикізатын қайта өңдеу өнімдерін өндіру үшін тауарлардың, жұмыстар мен көрсетілетін қызметтердің экономикалық қолжетімділігін арттыру</t>
  </si>
  <si>
    <t>Риддер қаласы</t>
  </si>
  <si>
    <t xml:space="preserve">Облыс әкімінің орынбасары, АШБ басшысы </t>
  </si>
  <si>
    <t>Инвестициялық жобалар</t>
  </si>
  <si>
    <r>
      <rPr>
        <b/>
        <sz val="12"/>
        <rFont val="Times New Roman"/>
        <family val="1"/>
        <charset val="204"/>
      </rPr>
      <t xml:space="preserve">1-іс-шара.
</t>
    </r>
    <r>
      <rPr>
        <sz val="12"/>
        <rFont val="Times New Roman"/>
        <family val="1"/>
        <charset val="204"/>
      </rPr>
      <t>Ет өндірісі (тірі салмақта)</t>
    </r>
  </si>
  <si>
    <t>тонна</t>
  </si>
  <si>
    <t>Әкімнің ТҮКШ жөніндегі орынбасары, "Риддер қ. ЖҚжАШБ" ММ</t>
  </si>
  <si>
    <t>БК</t>
  </si>
  <si>
    <r>
      <rPr>
        <b/>
        <sz val="12"/>
        <rFont val="Times New Roman"/>
        <family val="1"/>
        <charset val="204"/>
      </rPr>
      <t xml:space="preserve">1-іс-шара. </t>
    </r>
    <r>
      <rPr>
        <sz val="12"/>
        <rFont val="Times New Roman"/>
        <family val="1"/>
        <charset val="204"/>
      </rPr>
      <t>Мырыш өндірісі, тонна</t>
    </r>
  </si>
  <si>
    <r>
      <rPr>
        <b/>
        <sz val="12"/>
        <rFont val="Times New Roman"/>
        <family val="1"/>
        <charset val="204"/>
      </rPr>
      <t>3-іс-шара. "</t>
    </r>
    <r>
      <rPr>
        <sz val="12"/>
        <rFont val="Times New Roman"/>
        <family val="1"/>
        <charset val="204"/>
      </rPr>
      <t>Отарбаева А." ш/қ 100 басқа арналған бордақылау алаңының құрылысы</t>
    </r>
  </si>
  <si>
    <t>Ет өндіру көлемін ұлғайту</t>
  </si>
  <si>
    <t>Сүт өндіру көлемін ұлғайту</t>
  </si>
  <si>
    <t>ШҚ, "Риддер қ. ЖҚжАШБ" ММ</t>
  </si>
  <si>
    <r>
      <rPr>
        <b/>
        <sz val="12"/>
        <rFont val="Times New Roman"/>
        <family val="1"/>
        <charset val="204"/>
      </rPr>
      <t xml:space="preserve">2-іс-шара. </t>
    </r>
    <r>
      <rPr>
        <sz val="12"/>
        <rFont val="Times New Roman"/>
        <family val="1"/>
        <charset val="204"/>
      </rPr>
      <t>«Дудкин А.С.» шаруа қожалығының базасында 240 басқа арналған бұзауқора құрылысы</t>
    </r>
  </si>
  <si>
    <r>
      <rPr>
        <b/>
        <sz val="12"/>
        <rFont val="Times New Roman"/>
        <family val="1"/>
        <charset val="204"/>
      </rPr>
      <t xml:space="preserve">1-іс-шара. </t>
    </r>
    <r>
      <rPr>
        <sz val="12"/>
        <rFont val="Times New Roman"/>
        <family val="1"/>
        <charset val="204"/>
      </rPr>
      <t>Шаруашылықтың барлық түріндегі сүт өндірісі</t>
    </r>
  </si>
  <si>
    <r>
      <rPr>
        <b/>
        <sz val="12"/>
        <rFont val="Times New Roman"/>
        <family val="1"/>
        <charset val="204"/>
      </rPr>
      <t xml:space="preserve">2-іс-шара. </t>
    </r>
    <r>
      <rPr>
        <sz val="12"/>
        <rFont val="Times New Roman"/>
        <family val="1"/>
        <charset val="204"/>
      </rPr>
      <t>Асыл тұқымды мал сатып алу 2024 жылы - 54 бас, 2028 жылы - 65 бас</t>
    </r>
  </si>
  <si>
    <t>2-бағыт бойынша жиыны:</t>
  </si>
  <si>
    <t>3-БАҒЫТ: ЭКОНОМИКА МЕН ҚОҒАМНЫҢ ТҮПКІЛІКТІ ӨЗГЕРІСТЕРІ</t>
  </si>
  <si>
    <t>Облыс әкімінің орынбасары, КӨБ басшысы</t>
  </si>
  <si>
    <t>Мақсат. Кәсіпкерлердің өсуін жеделдету</t>
  </si>
  <si>
    <t>Міндет. Кәсіпкерлікті мемлекеттік қолдау шараларына қол жеткізуді қамтамасыз ету</t>
  </si>
  <si>
    <t>Мақсаты. Орта бизнестің тұрақты қабатын өсіру</t>
  </si>
  <si>
    <t>Міндет. Бәсекеге қабілетті орта кәсіпкерлік субъектілері үшін қаржыландырудың қолжетімділігін арттыру</t>
  </si>
  <si>
    <t>Әкімнің әлеуметтік мәселелер жөніндегі орынбасары, ЖҚӘББ, Мансап орталығы</t>
  </si>
  <si>
    <t>Риддер қаласы әкімінің орынбасары, КжТБ, СҚҚжҚБ</t>
  </si>
  <si>
    <r>
      <t xml:space="preserve">1-іс-шара. </t>
    </r>
    <r>
      <rPr>
        <sz val="12"/>
        <rFont val="Times New Roman"/>
        <family val="1"/>
        <charset val="204"/>
      </rPr>
      <t>Риддер қаласы бойынша халықтың әлеуметтік осал топтарына жаңа бизнес-идеяларды іске асыруға 400 АЕК дейін гранттар беру</t>
    </r>
  </si>
  <si>
    <r>
      <t xml:space="preserve">2-іс-шара 2. </t>
    </r>
    <r>
      <rPr>
        <sz val="12"/>
        <rFont val="Times New Roman"/>
        <family val="1"/>
        <charset val="204"/>
      </rPr>
      <t>«SteakKing» еттен жасалатын жартылай фабрикаттар цехын жаңғырту (ЖК Ситников В.А.)</t>
    </r>
  </si>
  <si>
    <r>
      <t xml:space="preserve">3-іс-шара. </t>
    </r>
    <r>
      <rPr>
        <sz val="12"/>
        <rFont val="Times New Roman"/>
        <family val="1"/>
        <charset val="204"/>
      </rPr>
      <t>Дәретхана қағазын өндіру цехын ашу (ЖК Ж.П. Мержанов)</t>
    </r>
  </si>
  <si>
    <r>
      <rPr>
        <b/>
        <sz val="12"/>
        <rFont val="Times New Roman"/>
        <family val="1"/>
        <charset val="204"/>
      </rPr>
      <t>4-іс-шара.</t>
    </r>
    <r>
      <rPr>
        <sz val="12"/>
        <rFont val="Times New Roman"/>
        <family val="1"/>
        <charset val="204"/>
      </rPr>
      <t xml:space="preserve"> Қоғамдық кеңістігі бар автокөлік жуу кешенін салу</t>
    </r>
  </si>
  <si>
    <t>Шағын және орта бизнесті қолдау, жергілікті өндірісті дамыту, тауар айналымын арттыру және өңірдің әлеуметтік және сауда тартымдылығын арттыру.</t>
  </si>
  <si>
    <t>Жәрмеңкелер, көрмелер мен сауда алаңдарын ұйымдастыру шағын және орта бизнесті қолдауды, жергілікті өндірісті дамытуды, тауар айналымының өсуін және өңірдің әлеуметтік және туристік тартымдылығын арттыруды қамтамасыз етеді.</t>
  </si>
  <si>
    <t>Жаңа жұмыс орындарын құру - 5 бірлік</t>
  </si>
  <si>
    <t>Дәретхана қағазын өндіру цехын ашу жұмыс орындарын құруды, қайта өңдеу өнеркәсібін дамытуды, импортты алмастыруды және халықты бірінші кезекте қажетті өнімдермен тұрақты қамтамасыз етуді қамтамасыз етеді. 1 жұмыс орнын құру.</t>
  </si>
  <si>
    <t>Еттен жасалатын жартылай фабрикаттар цехын жаңғырту жобасын іске асыру өндіріс көлемін ұлғайтуды, өнімнің сапасы мен қауіпсіздігін арттыруды, жұмыс орындарын құруды қамтамасыз етеді. 3 жұмыс орындарын құру</t>
  </si>
  <si>
    <t>ШОБ жаңа субъектілерін құру, жаңа жұмыс орындарын құру</t>
  </si>
  <si>
    <t>Облыс әкімінің орынбасары, КӨБ, ТБ басшылары</t>
  </si>
  <si>
    <t>Әкімнің экономика жөніндегі орынбасары,ЭжәнеҚБ, КжәнеТБ</t>
  </si>
  <si>
    <r>
      <t>Статистикалық есептілік</t>
    </r>
    <r>
      <rPr>
        <sz val="12"/>
        <rFont val="Calibri"/>
        <family val="2"/>
        <charset val="204"/>
      </rPr>
      <t xml:space="preserve"> </t>
    </r>
  </si>
  <si>
    <r>
      <t xml:space="preserve">ТҰИ 33
</t>
    </r>
    <r>
      <rPr>
        <sz val="12"/>
        <rFont val="Times New Roman"/>
        <family val="1"/>
        <charset val="204"/>
      </rPr>
      <t>Тікелей шетелдік инвестициялардың жалпы ағыны, млрд АҚШ долл., облыс бойынша</t>
    </r>
    <r>
      <rPr>
        <b/>
        <sz val="12"/>
        <rFont val="Times New Roman"/>
        <family val="1"/>
      </rPr>
      <t xml:space="preserve">
</t>
    </r>
  </si>
  <si>
    <t>Облыс әкімінің орынбасары, ТБ, КӨБ басшылары</t>
  </si>
  <si>
    <t>ҚР ҰБ статистикалық деректері</t>
  </si>
  <si>
    <t>млн АҚШ долл.</t>
  </si>
  <si>
    <t>Мақсат: Инвестицияларды тарту және облыстың инвестициялық тартымдылығын арттыру үшін тұтас экожүйені қалыптастыру</t>
  </si>
  <si>
    <t>Міндет 1: Экономиканың инвестициялық әлеуетін ашу</t>
  </si>
  <si>
    <t>Міндет 2: Бюджеттік инвестициялар және мемлекеттік-жекешелік әріптестікті дамыту жөніндегі мемлекеттік саясатты іске асыру</t>
  </si>
  <si>
    <t>Міндет 3. Инвестициялар тарту экожүйесін одан әрі дамыту</t>
  </si>
  <si>
    <r>
      <rPr>
        <b/>
        <sz val="12"/>
        <rFont val="Times New Roman"/>
        <family val="1"/>
        <charset val="204"/>
      </rPr>
      <t xml:space="preserve">1-іс-шара. </t>
    </r>
    <r>
      <rPr>
        <sz val="12"/>
        <rFont val="Times New Roman"/>
        <family val="1"/>
        <charset val="204"/>
      </rPr>
      <t>«Казцинк» ЖШС РМК ең озық қолжетімді технологиялар</t>
    </r>
  </si>
  <si>
    <t xml:space="preserve">Риддер қаласының әкімдігі,                 «Казцинк» ЖШС </t>
  </si>
  <si>
    <t xml:space="preserve">Риддер қаласының әкімдігі,                        «Казцинк» ЖШС </t>
  </si>
  <si>
    <t>Облыс әкімінің орынбасары, ТРТПРБ басшысы</t>
  </si>
  <si>
    <t xml:space="preserve">ТҮКШ, ТҮКШ, ЖКжәнеАЖБ бойынша әкімнің орынбасары </t>
  </si>
  <si>
    <t>Міндет. Қалдықтарды басқару секторынан метан шығарындыларын азайту</t>
  </si>
  <si>
    <t>Ішкі инвестицияларды тарту, ҚР кодексінің экологиялық талаптарын сақтауды қамтамасыз ету үшін жағдай жасау.</t>
  </si>
  <si>
    <t>Iшкi инвестицияларды тарту, ғимараттарды қауiпсiз пайдалануды қамтамасыз ету және жаңа жерде Ұста-Қазандық цехының жаңа ғимаратын (1955 ж.ж. ескi ғимарат) салу нәтижесiнде персоналдың еңбегiне қолайлы жағдайлар жасау үшiн жағдайлар жасау.</t>
  </si>
  <si>
    <r>
      <rPr>
        <b/>
        <sz val="12"/>
        <rFont val="Times New Roman"/>
        <family val="1"/>
        <charset val="204"/>
      </rPr>
      <t xml:space="preserve">2-іс-шара. </t>
    </r>
    <r>
      <rPr>
        <sz val="12"/>
        <rFont val="Times New Roman"/>
        <family val="1"/>
        <charset val="204"/>
      </rPr>
      <t>Ұста-қазандық цехының құрылысы</t>
    </r>
  </si>
  <si>
    <r>
      <rPr>
        <b/>
        <sz val="12"/>
        <rFont val="Times New Roman"/>
        <family val="1"/>
        <charset val="204"/>
      </rPr>
      <t xml:space="preserve">1-іс-шара. </t>
    </r>
    <r>
      <rPr>
        <sz val="12"/>
        <rFont val="Times New Roman"/>
        <family val="1"/>
        <charset val="204"/>
      </rPr>
      <t>Түскен қалдықтардың көлемі, тонна</t>
    </r>
  </si>
  <si>
    <t>Әкімнің экономика жөніндегі орынбасары, «Казцинк» ЖШС</t>
  </si>
  <si>
    <t xml:space="preserve">Риддер қаласының әкімдігі, «Казцинк» ЖШС </t>
  </si>
  <si>
    <r>
      <rPr>
        <b/>
        <sz val="12"/>
        <rFont val="Times New Roman"/>
        <family val="1"/>
        <charset val="204"/>
      </rPr>
      <t xml:space="preserve">4-іс-шара. </t>
    </r>
    <r>
      <rPr>
        <sz val="12"/>
        <rFont val="Times New Roman"/>
        <family val="1"/>
        <charset val="204"/>
      </rPr>
      <t>РМК вельц пештерінің скрубберін салу</t>
    </r>
  </si>
  <si>
    <r>
      <rPr>
        <b/>
        <sz val="12"/>
        <rFont val="Times New Roman"/>
        <family val="1"/>
        <charset val="204"/>
      </rPr>
      <t xml:space="preserve">3-іс-шара. </t>
    </r>
    <r>
      <rPr>
        <sz val="12"/>
        <rFont val="Times New Roman"/>
        <family val="1"/>
        <charset val="204"/>
      </rPr>
      <t>РМК ФСО сүзгі-престерін орнату</t>
    </r>
  </si>
  <si>
    <r>
      <rPr>
        <b/>
        <sz val="12"/>
        <rFont val="Times New Roman"/>
        <family val="1"/>
        <charset val="204"/>
      </rPr>
      <t>2-іс-шара.</t>
    </r>
    <r>
      <rPr>
        <sz val="12"/>
        <rFont val="Times New Roman"/>
        <family val="1"/>
        <charset val="204"/>
      </rPr>
      <t xml:space="preserve"> Қайта өңделген қалдықтардың көлемі, тонна</t>
    </r>
  </si>
  <si>
    <t>Көмуге жіберілетін қалдықтар көлемінің оларды сұрыптау және қайта өңдеу есебінен төмендеуі. Қайталама ресурстарды (пластик, қағаз, металл және т.б.) қайта пайдалану деңгейін арттыру. Жобаны іске асыру аумағындағы қоршаған ортаға теріс әсерді төмендету және экологиялық жағдайды жақсарту</t>
  </si>
  <si>
    <t>Өз ресурсын аяқтаған ескірген жабдықты қазіргі заманғы сүзгіш жабдыққа ауыстыру</t>
  </si>
  <si>
    <t>Экологиялық міндеттемелерді орындай отырып, ММ ЖМК-ға мырышты үздіксіз шығару бойынша жағдайлар жасау.</t>
  </si>
  <si>
    <t>Қоғамдық-саяси өмірде әйелдердің рөлін арттыру, іске асыру үшін тең жағдайлар жасау</t>
  </si>
  <si>
    <t>Әкімнің әлеуметтік мәселелер жөніндегі орынбасары,                             ІС, МТДжСБ</t>
  </si>
  <si>
    <r>
      <rPr>
        <b/>
        <sz val="12"/>
        <rFont val="Times New Roman"/>
        <family val="1"/>
        <charset val="204"/>
      </rPr>
      <t xml:space="preserve">1-іс-шара. </t>
    </r>
    <r>
      <rPr>
        <sz val="12"/>
        <rFont val="Times New Roman"/>
        <family val="1"/>
        <charset val="204"/>
      </rPr>
      <t>Дөңгелек үстелдер, жастармен интерактивті кездесулер, психологиялық тренингтер, көше акцияларын өткізу, ақпараттық материалдарды тарату, гендерлік стереотиптерді түсіндіру және тең мүмкіндіктер қағидаттарын ілгерілету.</t>
    </r>
  </si>
  <si>
    <t>Мақсат. Қоғамдық өмірдің барлық салаларындағы тең жағдайлар мен мүмкiндiктер және азаматтық қоғамды дамыту</t>
  </si>
  <si>
    <t>Міндет. Гендерлік теңдік институтын нығайту</t>
  </si>
  <si>
    <t>Мақсат: Мемлекеттік қызметтер көрсетудің және мемлекеттік органдардың жұмысының тиімділігін арттыру</t>
  </si>
  <si>
    <t>Міндет 1. Мемлекеттік аппарат жұмысының қағидаттары мен құрылымын жаңғырту, мемлекеттік органдар жұмысының сервистік моделін одан әрі дамыту</t>
  </si>
  <si>
    <t>Міндет 2. Бұқаралық ақпарат құралдарында ұсынылған мемлекеттік саясат туралы ақпараттың сапасына, толықтығына, ашықтығына және қолжетімділігіне азаматтардың қанағаттану деңгейін арттыру.</t>
  </si>
  <si>
    <t>Мемлекеттік бағдарламалар, көрсетілетін қызметтер және бағдарламалық құжаттар туралы халықтың хабардар болу деңгейіне қол жеткізу</t>
  </si>
  <si>
    <t>3-бағыт бойынша жиыны</t>
  </si>
  <si>
    <t>4-БАҒЫТ: ӨМІРДІҢ ЖОҒАРЫ САПАСЫ</t>
  </si>
  <si>
    <r>
      <t xml:space="preserve">ТҰИ 6
</t>
    </r>
    <r>
      <rPr>
        <sz val="12"/>
        <rFont val="Times New Roman"/>
        <family val="1"/>
        <charset val="204"/>
      </rPr>
      <t>Туғандағы күтілетін өмір сүру ұзақтығы, жылдар, облыс бойынша</t>
    </r>
    <r>
      <rPr>
        <b/>
        <sz val="12"/>
        <rFont val="Times New Roman"/>
        <family val="1"/>
      </rPr>
      <t xml:space="preserve">
</t>
    </r>
  </si>
  <si>
    <t>Облыс әкімінің орынбасары, ДСБ басшысы және басқалар</t>
  </si>
  <si>
    <t>жылдар саны</t>
  </si>
  <si>
    <t>Мақсат. Денсаулық сақтау саласындағы тиімді профилактиканы қамтамасыз ету және халықтың салауатты өмір салтына бейімділігін қалыптастыру</t>
  </si>
  <si>
    <t>ДСМ әкімшілік деректері</t>
  </si>
  <si>
    <t>100 мың тұрғынға</t>
  </si>
  <si>
    <t>Риддер қ.бойынша</t>
  </si>
  <si>
    <t>Әкімнің әлеуметтік мәселелер жөніндегі орынбасары, «Риддер қалалық ауруханасы» ШЖҚ МКК</t>
  </si>
  <si>
    <t>Әкімшілік деректер</t>
  </si>
  <si>
    <t>100 мың адамға шаққанда 0 - 14 жас</t>
  </si>
  <si>
    <t>іс-шаралар саны</t>
  </si>
  <si>
    <t>саны</t>
  </si>
  <si>
    <t>2-міндет. Жұқпалы аурулардың алдын алу үшін мінез-құлық қауіп факторларының төмендеуі</t>
  </si>
  <si>
    <r>
      <rPr>
        <b/>
        <sz val="12"/>
        <rFont val="Times New Roman"/>
        <family val="1"/>
        <charset val="204"/>
      </rPr>
      <t xml:space="preserve">3-іс-шара. </t>
    </r>
    <r>
      <rPr>
        <sz val="12"/>
        <rFont val="Times New Roman"/>
        <family val="1"/>
        <charset val="204"/>
      </rPr>
      <t>БАҚ-та және әлеуметтік желілерде нашақорлықтың, маскүнемдіктің алдын алу, салауатты өмір салтын насихаттау бойынша аудио-бейнероликтер жариялау</t>
    </r>
  </si>
  <si>
    <r>
      <rPr>
        <b/>
        <sz val="12"/>
        <rFont val="Times New Roman"/>
        <family val="1"/>
        <charset val="204"/>
      </rPr>
      <t xml:space="preserve">1-іс-шара. </t>
    </r>
    <r>
      <rPr>
        <sz val="12"/>
        <rFont val="Times New Roman"/>
        <family val="1"/>
        <charset val="204"/>
      </rPr>
      <t>Салауатты өмір салтын насихаттау</t>
    </r>
  </si>
  <si>
    <r>
      <t xml:space="preserve">1-іс-шара. </t>
    </r>
    <r>
      <rPr>
        <sz val="12"/>
        <rFont val="Times New Roman"/>
        <family val="1"/>
        <charset val="204"/>
      </rPr>
      <t>Салауатты өмір салты бойынша ата-аналар мен балалар арасында ақпараттық-түсіндіру жұмысын жүргізу</t>
    </r>
  </si>
  <si>
    <r>
      <rPr>
        <b/>
        <sz val="12"/>
        <rFont val="Times New Roman"/>
        <family val="1"/>
        <charset val="204"/>
      </rPr>
      <t xml:space="preserve">Іс-шара 2.
</t>
    </r>
    <r>
      <rPr>
        <sz val="12"/>
        <rFont val="Times New Roman"/>
        <family val="1"/>
        <charset val="204"/>
      </rPr>
      <t>Темекі мен алкогольді тұтынуға байланысты зиянды болдырмау және азайту бойынша ақпараттық-түсіндіру жұмыстарын жүргізу</t>
    </r>
  </si>
  <si>
    <t>1000 жұқтырмаған халыққа шаққанда</t>
  </si>
  <si>
    <t>адамдар саны</t>
  </si>
  <si>
    <r>
      <rPr>
        <b/>
        <sz val="12"/>
        <rFont val="Times New Roman"/>
        <family val="1"/>
        <charset val="204"/>
      </rPr>
      <t xml:space="preserve">1-іс-шара. </t>
    </r>
    <r>
      <rPr>
        <sz val="12"/>
        <rFont val="Times New Roman"/>
        <family val="1"/>
        <charset val="204"/>
      </rPr>
      <t>АИТВ инфекциясының алдын алу бойынша санитариялық-ағарту жұмыстарын жүргізу</t>
    </r>
  </si>
  <si>
    <r>
      <rPr>
        <b/>
        <sz val="12"/>
        <rFont val="Times New Roman"/>
        <family val="1"/>
        <charset val="204"/>
      </rPr>
      <t xml:space="preserve">2-іс-шара. </t>
    </r>
    <r>
      <rPr>
        <sz val="12"/>
        <rFont val="Times New Roman"/>
        <family val="1"/>
        <charset val="204"/>
      </rPr>
      <t xml:space="preserve">
Халықты АИТВ инфекциясына тексерумен қамту </t>
    </r>
  </si>
  <si>
    <r>
      <rPr>
        <b/>
        <sz val="12"/>
        <rFont val="Times New Roman"/>
        <family val="1"/>
        <charset val="204"/>
      </rPr>
      <t>4-іс-шара.</t>
    </r>
    <r>
      <rPr>
        <sz val="12"/>
        <rFont val="Times New Roman"/>
        <family val="1"/>
        <charset val="204"/>
      </rPr>
      <t xml:space="preserve">                                                                                                                                Халық арасында В гепатитінің алдын алу шаралары туралы санитариялық-ағарту жұмыстарын жүргізу</t>
    </r>
  </si>
  <si>
    <r>
      <rPr>
        <b/>
        <sz val="12"/>
        <rFont val="Times New Roman"/>
        <family val="1"/>
        <charset val="204"/>
      </rPr>
      <t xml:space="preserve">3-іс-шара. </t>
    </r>
    <r>
      <rPr>
        <sz val="12"/>
        <rFont val="Times New Roman"/>
        <family val="1"/>
        <charset val="204"/>
      </rPr>
      <t xml:space="preserve">
В жіті вирустық гепатитінің ошақтарын тексеру</t>
    </r>
  </si>
  <si>
    <r>
      <t xml:space="preserve">1-іс-шара.
</t>
    </r>
    <r>
      <rPr>
        <sz val="12"/>
        <rFont val="Times New Roman"/>
        <family val="1"/>
        <charset val="204"/>
      </rPr>
      <t>1 жасқа дейінгі балаларды В вирустық гепатитіне қарсы вакцинациялаумен қамту</t>
    </r>
  </si>
  <si>
    <r>
      <rPr>
        <b/>
        <sz val="12"/>
        <rFont val="Times New Roman"/>
        <family val="1"/>
        <charset val="204"/>
      </rPr>
      <t xml:space="preserve">2-іс-шара.
</t>
    </r>
    <r>
      <rPr>
        <sz val="12"/>
        <rFont val="Times New Roman"/>
        <family val="1"/>
        <charset val="204"/>
      </rPr>
      <t>В вирусты гепатитімен ауыратын науқастарды емдеумен қамту</t>
    </r>
  </si>
  <si>
    <t>Денсаулық сақтау саласындағы тиімді профилактиканы қамтамасыз ету және халықтың салауатты өмір салтына бейімділігін қалыптастыру</t>
  </si>
  <si>
    <t>Жұқпалы аурулардың алдын алу</t>
  </si>
  <si>
    <t>Мақсат. Көрсетілетін медициналық қызметтердің қолжетімділігі мен сапасын жақсарту</t>
  </si>
  <si>
    <t>1000 адамға</t>
  </si>
  <si>
    <t xml:space="preserve">1-міндет. Өлім-жітімнің негізгі түрлерінің себептерін азайту
</t>
  </si>
  <si>
    <r>
      <t xml:space="preserve">Нәтиже көрсеткіші 1.1
</t>
    </r>
    <r>
      <rPr>
        <sz val="12"/>
        <rFont val="Times New Roman"/>
        <family val="1"/>
        <charset val="204"/>
      </rPr>
      <t>Облыс бойынша қан айналымы жүйесі ауруларынан болатын өлім-жітімнің стандартталған коэффициентінің төмендеуі</t>
    </r>
    <r>
      <rPr>
        <b/>
        <sz val="12"/>
        <rFont val="Times New Roman"/>
        <family val="1"/>
      </rPr>
      <t xml:space="preserve">
</t>
    </r>
  </si>
  <si>
    <r>
      <rPr>
        <b/>
        <sz val="12"/>
        <rFont val="Times New Roman"/>
        <family val="1"/>
        <charset val="204"/>
      </rPr>
      <t xml:space="preserve">1-іс-шара </t>
    </r>
    <r>
      <rPr>
        <sz val="12"/>
        <rFont val="Times New Roman"/>
        <family val="1"/>
        <charset val="204"/>
      </rPr>
      <t xml:space="preserve">
СЖЖ бар пациенттерде (диспансерлік және СЖЖ бар алғаш анықталған пациенттер) жүрек жетіспеушілігін анықтау үшін NT proBNP диагностикасын жүргізуді қамтамасыз ету</t>
    </r>
  </si>
  <si>
    <t>Зерттеулер</t>
  </si>
  <si>
    <r>
      <rPr>
        <b/>
        <sz val="12"/>
        <rFont val="Times New Roman"/>
        <family val="1"/>
        <charset val="204"/>
      </rPr>
      <t xml:space="preserve">2-іс-шара.                                                                          </t>
    </r>
    <r>
      <rPr>
        <sz val="12"/>
        <rFont val="Times New Roman"/>
        <family val="1"/>
        <charset val="204"/>
      </rPr>
      <t>Амбулаториялық буында артериялық гипертония, жүректің ишемиялық ауруы, СЖӘ, липидтік алмасудың бұзылуы және атеросклерозды ерте анықтау мәніне скрининг ұйымдастыру және өткізу</t>
    </r>
  </si>
  <si>
    <r>
      <t xml:space="preserve">Нәтиже көрсеткіші 1.2
</t>
    </r>
    <r>
      <rPr>
        <sz val="12"/>
        <rFont val="Times New Roman"/>
        <family val="1"/>
        <charset val="204"/>
      </rPr>
      <t>Облыс бойынша қатерлі аурулардан болатын өлім-жітімнің стандартталған коэффициентінің төмендеуі</t>
    </r>
    <r>
      <rPr>
        <b/>
        <sz val="12"/>
        <rFont val="Times New Roman"/>
        <family val="1"/>
      </rPr>
      <t xml:space="preserve">
</t>
    </r>
  </si>
  <si>
    <t xml:space="preserve">адам </t>
  </si>
  <si>
    <r>
      <t xml:space="preserve">Нәтиже көрсеткіші 1.3
</t>
    </r>
    <r>
      <rPr>
        <sz val="12"/>
        <rFont val="Times New Roman"/>
        <family val="1"/>
        <charset val="204"/>
      </rPr>
      <t>Облыс бойынша 0-I сатысында анықталған бастапқы қатерлі ісіктердің үлес салмағының өсуі (ерте диагностика деңгейі)</t>
    </r>
    <r>
      <rPr>
        <b/>
        <sz val="12"/>
        <rFont val="Times New Roman"/>
        <family val="1"/>
      </rPr>
      <t xml:space="preserve">
</t>
    </r>
  </si>
  <si>
    <r>
      <rPr>
        <b/>
        <sz val="12"/>
        <rFont val="Times New Roman"/>
        <family val="1"/>
        <charset val="204"/>
      </rPr>
      <t xml:space="preserve">1-іс-шара. </t>
    </r>
    <r>
      <rPr>
        <sz val="12"/>
        <rFont val="Times New Roman"/>
        <family val="1"/>
        <charset val="204"/>
      </rPr>
      <t>Жекелеген скринингтік тексерулерді (жатыр мойны обыры, сүт безі обыры, колоректальды обыр) жүргізу кезінде нысаналы топтарды қамтуды қамтамасыз ету</t>
    </r>
  </si>
  <si>
    <t>Пациенттерді қамту</t>
  </si>
  <si>
    <t xml:space="preserve">   </t>
  </si>
  <si>
    <t>іс-шаралар</t>
  </si>
  <si>
    <r>
      <rPr>
        <b/>
        <sz val="12"/>
        <rFont val="Times New Roman"/>
        <family val="1"/>
        <charset val="204"/>
      </rPr>
      <t xml:space="preserve">1-іс-шара. </t>
    </r>
    <r>
      <rPr>
        <sz val="12"/>
        <rFont val="Times New Roman"/>
        <family val="1"/>
        <charset val="204"/>
      </rPr>
      <t>Тексеру кабинеттеріндегі алғашқы пациенттерді тексеру</t>
    </r>
  </si>
  <si>
    <r>
      <t xml:space="preserve">2-іс-шара.                                                                           </t>
    </r>
    <r>
      <rPr>
        <sz val="12"/>
        <rFont val="Times New Roman"/>
        <family val="1"/>
        <charset val="204"/>
      </rPr>
      <t>Скринингтік тексеріп-қарауға жататынхалықты қамту</t>
    </r>
  </si>
  <si>
    <r>
      <rPr>
        <b/>
        <sz val="12"/>
        <rFont val="Times New Roman"/>
        <family val="1"/>
        <charset val="204"/>
      </rPr>
      <t xml:space="preserve">3-іс-шара.
</t>
    </r>
    <r>
      <rPr>
        <sz val="12"/>
        <rFont val="Times New Roman"/>
        <family val="1"/>
        <charset val="204"/>
      </rPr>
      <t>Онкологиялық аурулардың алдын алу және емдеу бойынша халықтың хабардар болуын арттыру жөніндегі іс-шараларды өткізуді қамтамасыз ету (онкүндіктер, айлықтар, семинарлар, дәрістер, дөңгелек үстелдер, БАҚ-та және әлеуметтік желілерде сөз сөйлеу)</t>
    </r>
  </si>
  <si>
    <r>
      <rPr>
        <b/>
        <sz val="12"/>
        <rFont val="Times New Roman"/>
        <family val="1"/>
        <charset val="204"/>
      </rPr>
      <t xml:space="preserve">1-іс-шара. </t>
    </r>
    <r>
      <rPr>
        <sz val="12"/>
        <rFont val="Times New Roman"/>
        <family val="1"/>
        <charset val="204"/>
      </rPr>
      <t>Тәуекел тобын флюорографиялық тексерулермен қамту 100%</t>
    </r>
  </si>
  <si>
    <r>
      <rPr>
        <b/>
        <sz val="12"/>
        <rFont val="Times New Roman"/>
        <family val="1"/>
        <charset val="204"/>
      </rPr>
      <t xml:space="preserve">2-іс-шара. </t>
    </r>
    <r>
      <rPr>
        <sz val="12"/>
        <rFont val="Times New Roman"/>
        <family val="1"/>
        <charset val="204"/>
      </rPr>
      <t xml:space="preserve">
Жаңа туған нәрестелерді БЦЖ вакцинациясымен кемінде 95% қамтуды қамтамасыз ету</t>
    </r>
  </si>
  <si>
    <r>
      <rPr>
        <b/>
        <sz val="12"/>
        <rFont val="Times New Roman"/>
        <family val="1"/>
        <charset val="204"/>
      </rPr>
      <t xml:space="preserve">3-іс-шара. </t>
    </r>
    <r>
      <rPr>
        <sz val="12"/>
        <rFont val="Times New Roman"/>
        <family val="1"/>
        <charset val="204"/>
      </rPr>
      <t>Санитариялық-ағарту жұмыстары (дәрістер, әңгімелер, денсаулық бұрыштары, ақпараттық материалдарды тарату, бейнероликтер, семинарлар, газетке мақалалар) жүргізіледі.</t>
    </r>
  </si>
  <si>
    <t>Көрсетілетін медициналық қызметтердің қолжетімділігі мен сапасын жақсарту</t>
  </si>
  <si>
    <t>Міндет 2. Ана мен баланың денсаулығын қорғауды қамтамасыз ету</t>
  </si>
  <si>
    <t>1000 тірі туылғанға</t>
  </si>
  <si>
    <t>оқытылғандар саны</t>
  </si>
  <si>
    <r>
      <rPr>
        <b/>
        <sz val="12"/>
        <rFont val="Times New Roman"/>
        <family val="1"/>
        <charset val="204"/>
      </rPr>
      <t xml:space="preserve">1-іс-шара. </t>
    </r>
    <r>
      <rPr>
        <sz val="12"/>
        <rFont val="Times New Roman"/>
        <family val="1"/>
        <charset val="204"/>
      </rPr>
      <t>Неонатолог дәрігердің біліктілігін арттыру</t>
    </r>
  </si>
  <si>
    <r>
      <t xml:space="preserve">2 -іс-шара. </t>
    </r>
    <r>
      <rPr>
        <sz val="12"/>
        <rFont val="Times New Roman"/>
        <family val="1"/>
        <charset val="204"/>
      </rPr>
      <t>Учаскелік қызмет, перзентхана қызметкерлерін шұғыл көмек бойынша тұрақты оқыту.</t>
    </r>
  </si>
  <si>
    <r>
      <rPr>
        <b/>
        <sz val="12"/>
        <rFont val="Times New Roman"/>
        <family val="1"/>
        <charset val="204"/>
      </rPr>
      <t xml:space="preserve">3-іс-шара. </t>
    </r>
    <r>
      <rPr>
        <sz val="12"/>
        <rFont val="Times New Roman"/>
        <family val="1"/>
        <charset val="204"/>
      </rPr>
      <t>Жүкті әйелдердің пренаталдық скринингін өткізу</t>
    </r>
  </si>
  <si>
    <r>
      <t xml:space="preserve">Нәтиже көрсеткіші 2.4
</t>
    </r>
    <r>
      <rPr>
        <sz val="12"/>
        <rFont val="Times New Roman"/>
        <family val="1"/>
        <charset val="204"/>
      </rPr>
      <t>Облыс бойынша бес жасқа дейінгі балалардың өлім-жітім коэффициенті (ОДМ ұлттық индикаторы 3.2.1)</t>
    </r>
    <r>
      <rPr>
        <b/>
        <sz val="12"/>
        <rFont val="Times New Roman"/>
        <family val="1"/>
      </rPr>
      <t xml:space="preserve">
</t>
    </r>
  </si>
  <si>
    <t xml:space="preserve">Нәтиже көрсеткіші 2.5
Облыс бойынша аналар өлім-жітімін төмендету (ОДМ ұлттық индикаторы 3.1.1)
</t>
  </si>
  <si>
    <r>
      <rPr>
        <b/>
        <sz val="12"/>
        <rFont val="Times New Roman"/>
        <family val="1"/>
        <charset val="204"/>
      </rPr>
      <t xml:space="preserve">1-іс-шара. </t>
    </r>
    <r>
      <rPr>
        <sz val="12"/>
        <rFont val="Times New Roman"/>
        <family val="1"/>
        <charset val="204"/>
      </rPr>
      <t>МСАК ұйымдарының аумақтық учаскелерін патронаждық медбикелермен жасақтауды арттыру</t>
    </r>
  </si>
  <si>
    <t>100 мың тірі туылғанға</t>
  </si>
  <si>
    <r>
      <rPr>
        <b/>
        <sz val="12"/>
        <rFont val="Times New Roman"/>
        <family val="1"/>
        <charset val="204"/>
      </rPr>
      <t xml:space="preserve">1-іс-шара. </t>
    </r>
    <r>
      <rPr>
        <sz val="12"/>
        <rFont val="Times New Roman"/>
        <family val="1"/>
        <charset val="204"/>
      </rPr>
      <t>Уақтылы диагностикалау, ЭМС емдеу және босанғанға дейінгі бақылаудың жеке жоспарын жасау үшін жүкті әйелдерді есепке алуды 12 аптаға дейін қамту</t>
    </r>
  </si>
  <si>
    <r>
      <rPr>
        <b/>
        <sz val="12"/>
        <rFont val="Times New Roman"/>
        <family val="1"/>
        <charset val="204"/>
      </rPr>
      <t xml:space="preserve">2-іс-шара. </t>
    </r>
    <r>
      <rPr>
        <sz val="12"/>
        <rFont val="Times New Roman"/>
        <family val="1"/>
        <charset val="204"/>
      </rPr>
      <t>Учаскелік дәрігердің 15-49 жастағы әйелдерге профилактикалық тексеру жүргізуі</t>
    </r>
  </si>
  <si>
    <r>
      <t xml:space="preserve">Нәтиже көрсеткіші 2.6
</t>
    </r>
    <r>
      <rPr>
        <sz val="12"/>
        <rFont val="Times New Roman"/>
        <family val="1"/>
        <charset val="204"/>
      </rPr>
      <t>Облыс бойынша әйелдерді прегравидарлық даярлықпен қамтуды ұлғайту</t>
    </r>
    <r>
      <rPr>
        <b/>
        <sz val="12"/>
        <rFont val="Times New Roman"/>
        <family val="1"/>
      </rPr>
      <t xml:space="preserve">
</t>
    </r>
  </si>
  <si>
    <r>
      <rPr>
        <b/>
        <sz val="12"/>
        <rFont val="Times New Roman"/>
        <family val="1"/>
        <charset val="204"/>
      </rPr>
      <t xml:space="preserve">1-іс-шара. </t>
    </r>
    <r>
      <rPr>
        <sz val="12"/>
        <rFont val="Times New Roman"/>
        <family val="1"/>
        <charset val="204"/>
      </rPr>
      <t>Ұрпақты болу денсаулығы бойынша санитариялық-ағарту жұмыстарын жүргізу</t>
    </r>
  </si>
  <si>
    <t>Ана мен бала денсаулығын қорғауды қамтамасыз ету, көрсетілетін медициналық қызметтердің қолжетімділігі мен сапасын жақсарту</t>
  </si>
  <si>
    <t>Халықтың санитарлық-эпидемиологиялық салауаттылығын қамтамасыз ету, көрсетілетін медициналық қызметтердің қолжетімділігі мен сапасын жақсарту</t>
  </si>
  <si>
    <r>
      <t xml:space="preserve">Нәтиже көрсеткіші 2.7
</t>
    </r>
    <r>
      <rPr>
        <sz val="12"/>
        <rFont val="Times New Roman"/>
        <family val="1"/>
        <charset val="204"/>
      </rPr>
      <t>Облыс бойынша бала көтеретін жастағы әйелдерді (15-49 жас) заманауи контрацепциямен қамту</t>
    </r>
    <r>
      <rPr>
        <b/>
        <sz val="12"/>
        <rFont val="Times New Roman"/>
        <family val="1"/>
      </rPr>
      <t xml:space="preserve">
</t>
    </r>
  </si>
  <si>
    <r>
      <rPr>
        <b/>
        <sz val="12"/>
        <rFont val="Times New Roman"/>
        <family val="1"/>
        <charset val="204"/>
      </rPr>
      <t xml:space="preserve">1-іс-шара. </t>
    </r>
    <r>
      <rPr>
        <sz val="12"/>
        <rFont val="Times New Roman"/>
        <family val="1"/>
        <charset val="204"/>
      </rPr>
      <t>Учаскелік дәрігер мен акушер-гинекологтың ФЖӘ профилактикалық тексеріп-қарауды жүргізуі</t>
    </r>
  </si>
  <si>
    <t>адам</t>
  </si>
  <si>
    <r>
      <rPr>
        <b/>
        <sz val="12"/>
        <rFont val="Times New Roman"/>
        <family val="1"/>
        <charset val="204"/>
      </rPr>
      <t xml:space="preserve">2-іс-шара.
</t>
    </r>
    <r>
      <rPr>
        <sz val="12"/>
        <rFont val="Times New Roman"/>
        <family val="1"/>
        <charset val="204"/>
      </rPr>
      <t>Отбасын жоспарлау кабинеттерінің жұмысын жетілдіру, ФЖӘ контрацепциясымен қамту</t>
    </r>
  </si>
  <si>
    <r>
      <t xml:space="preserve">Нәтиже көрсеткіші 2.8
</t>
    </r>
    <r>
      <rPr>
        <sz val="12"/>
        <rFont val="Times New Roman"/>
        <family val="1"/>
        <charset val="204"/>
      </rPr>
      <t>Облыс бойынша 15-17 жас аралығындағы 1000 қызға жасөспірімдер арасында туудың төмендеуі</t>
    </r>
  </si>
  <si>
    <t>1000 тиісті халыққа, 15-17 жас аралығындағы жасөспірім қыздарға</t>
  </si>
  <si>
    <r>
      <rPr>
        <b/>
        <sz val="12"/>
        <rFont val="Times New Roman"/>
        <family val="1"/>
        <charset val="204"/>
      </rPr>
      <t xml:space="preserve">1-іс-шара. </t>
    </r>
    <r>
      <rPr>
        <sz val="12"/>
        <rFont val="Times New Roman"/>
        <family val="1"/>
        <charset val="204"/>
      </rPr>
      <t>15-17 жастағы қыздар арасында репродуктивті денсаулық, контрацепция әдістері туралы санитариялық-ағарту жұмыстарын жүргізу</t>
    </r>
  </si>
  <si>
    <r>
      <rPr>
        <b/>
        <sz val="12"/>
        <rFont val="Times New Roman"/>
        <family val="1"/>
        <charset val="204"/>
      </rPr>
      <t xml:space="preserve">2-іс-шара. </t>
    </r>
    <r>
      <rPr>
        <sz val="12"/>
        <rFont val="Times New Roman"/>
        <family val="1"/>
        <charset val="204"/>
      </rPr>
      <t>Жастар денсаулық орталықтарында репродуктивті және психикалық денсаулықты сақтау мәселелері бойынша балалар мен жасөспірімдерге консультация беруді ұйымдастыру</t>
    </r>
  </si>
  <si>
    <t>консультация берілгендер саны</t>
  </si>
  <si>
    <t>ДСМ есепті ақпарат</t>
  </si>
  <si>
    <r>
      <rPr>
        <b/>
        <sz val="12"/>
        <rFont val="Times New Roman"/>
        <family val="1"/>
        <charset val="204"/>
      </rPr>
      <t xml:space="preserve">1-іс-шара. </t>
    </r>
    <r>
      <rPr>
        <sz val="12"/>
        <rFont val="Times New Roman"/>
        <family val="1"/>
        <charset val="204"/>
      </rPr>
      <t>Экстрагениталды патологияны уақтылы анықтай және емдей отырып, ФЖӘ профилактикалық тексеріп-қарауды жүргізу</t>
    </r>
  </si>
  <si>
    <r>
      <t>3-і</t>
    </r>
    <r>
      <rPr>
        <b/>
        <sz val="12"/>
        <rFont val="Times New Roman"/>
        <family val="1"/>
        <charset val="204"/>
      </rPr>
      <t xml:space="preserve">с-шара.
</t>
    </r>
    <r>
      <rPr>
        <sz val="12"/>
        <rFont val="Times New Roman"/>
        <family val="1"/>
        <charset val="204"/>
      </rPr>
      <t>Тиісті жастағы 1000 қызға шаққанда жасөспірімдер (15-17 жас) арасындағы түсік түсіруді азайту жөнінде шаралар қабылдау</t>
    </r>
  </si>
  <si>
    <t>тиісті жастағы 1000 қызға түсік жасау коэффициенті</t>
  </si>
  <si>
    <t>Міндет 3. Халықтың санитариялық-эпидемиологиялық саламаттылығын қамтамасыз ету</t>
  </si>
  <si>
    <t>Міндет 4. Медицина кадрларын даярлау сапасын арттыру және медицина ғылымын дамыту</t>
  </si>
  <si>
    <t xml:space="preserve">Нәтиже көрсеткіші 4.1
Облыс бойынша өңірлердің медицина  қызметкерлерімен қамтамасыз етудің ең төменгі нормативтеріне сәйкес ауыл халқының медицина қызметкерлерімен қамтамасыз етілу деңгейін көтеру
</t>
  </si>
  <si>
    <t>10000 ауыл халқына шаққанда</t>
  </si>
  <si>
    <r>
      <rPr>
        <b/>
        <sz val="12"/>
        <rFont val="Times New Roman"/>
        <family val="1"/>
        <charset val="204"/>
      </rPr>
      <t>1-іс-шара</t>
    </r>
    <r>
      <rPr>
        <sz val="12"/>
        <rFont val="Times New Roman"/>
        <family val="1"/>
        <charset val="204"/>
      </rPr>
      <t>. Ұлттық егу күнтізбесіне сәйкес иммундау қажеттілігі туралы халықпен санитариялық-ағарту жұмыстарын жүргізу</t>
    </r>
  </si>
  <si>
    <r>
      <rPr>
        <b/>
        <sz val="12"/>
        <rFont val="Times New Roman"/>
        <family val="1"/>
        <charset val="204"/>
      </rPr>
      <t xml:space="preserve">1-іс-шара. </t>
    </r>
    <r>
      <rPr>
        <sz val="12"/>
        <rFont val="Times New Roman"/>
        <family val="1"/>
        <charset val="204"/>
      </rPr>
      <t>Ауылдық елді мекендерді медицина қызметкерлерімен қамтамасыз ету</t>
    </r>
  </si>
  <si>
    <t>мөлшерлемелер саны</t>
  </si>
  <si>
    <t>Міндет 1. Медициналық қызметтер көлемін жоспарлауды және тарифтік саясатты жетілдіру</t>
  </si>
  <si>
    <t xml:space="preserve">Нәтиже көрсеткіші 1.1
Облыс бойынша МӘМС жүйесінде халықты қамту деңгейі
</t>
  </si>
  <si>
    <t>ДСМ, ӘМСҚ</t>
  </si>
  <si>
    <t xml:space="preserve">СЖЖРА ҰСБ
Saqtandyrý ақпараттық жүйесінен түсіру
</t>
  </si>
  <si>
    <r>
      <rPr>
        <b/>
        <sz val="12"/>
        <rFont val="Times New Roman"/>
        <family val="1"/>
        <charset val="204"/>
      </rPr>
      <t xml:space="preserve">1-іс-шара. </t>
    </r>
    <r>
      <rPr>
        <sz val="12"/>
        <rFont val="Times New Roman"/>
        <family val="1"/>
        <charset val="204"/>
      </rPr>
      <t>МӘМС жүйесінде сақтандыру мәртебесін алу қажеттілігі бойынша халық арасында ақпараттық-түсіндіру жұмысын жүргізу</t>
    </r>
  </si>
  <si>
    <t>Міндет 2. Денсаулық сақтау жүйесін цифрландыру, дәрілік қамтамасыз етуді жақсарту және денсаулық сақтау ұйымының материалдық-техникалық базасы арқылы медициналық көмек көрсетудің қолжетімділігін қамтамасыз ету</t>
  </si>
  <si>
    <r>
      <t xml:space="preserve">Нәтиже көрсеткіші 2.5
</t>
    </r>
    <r>
      <rPr>
        <sz val="12"/>
        <rFont val="Times New Roman"/>
        <family val="1"/>
        <charset val="204"/>
      </rPr>
      <t>Облыс бойынша медициналық ұйымдар ғимараттарының тозу деңгейін төмендету</t>
    </r>
    <r>
      <rPr>
        <b/>
        <sz val="12"/>
        <rFont val="Times New Roman"/>
        <family val="1"/>
      </rPr>
      <t xml:space="preserve">
</t>
    </r>
  </si>
  <si>
    <r>
      <rPr>
        <b/>
        <sz val="12"/>
        <rFont val="Times New Roman"/>
        <family val="1"/>
        <charset val="204"/>
      </rPr>
      <t xml:space="preserve">1-іс-шара. </t>
    </r>
    <r>
      <rPr>
        <sz val="12"/>
        <rFont val="Times New Roman"/>
        <family val="1"/>
        <charset val="204"/>
      </rPr>
      <t>Денсаулық сақтау мекемелерін күрделі жөндеу</t>
    </r>
  </si>
  <si>
    <t>Пайдалануға беру актісі</t>
  </si>
  <si>
    <r>
      <rPr>
        <b/>
        <sz val="12"/>
        <rFont val="Times New Roman"/>
        <family val="1"/>
        <charset val="204"/>
      </rPr>
      <t>2-іс-шара.</t>
    </r>
    <r>
      <rPr>
        <sz val="12"/>
        <rFont val="Times New Roman"/>
        <family val="1"/>
        <charset val="204"/>
      </rPr>
      <t xml:space="preserve"> Бутаково және Поперечное ауылдарындағы медициналық пункттердің ғимараттарын күрделі жөндеу</t>
    </r>
  </si>
  <si>
    <r>
      <t xml:space="preserve">ТҰИ 7,8,9
</t>
    </r>
    <r>
      <rPr>
        <sz val="12"/>
        <rFont val="Times New Roman"/>
        <family val="1"/>
        <charset val="204"/>
      </rPr>
      <t>PISA тестілеу негізінде орта білім беру нәтижелерінің сапасы, (оқу сауаттылығы), облыс бойынша</t>
    </r>
    <r>
      <rPr>
        <b/>
        <sz val="12"/>
        <rFont val="Times New Roman"/>
        <family val="1"/>
      </rPr>
      <t xml:space="preserve">
</t>
    </r>
  </si>
  <si>
    <t>ЭЫДҰ есебі</t>
  </si>
  <si>
    <t>балл</t>
  </si>
  <si>
    <t>Оқу сауаттылығы</t>
  </si>
  <si>
    <t>Математикалық сауаттылық</t>
  </si>
  <si>
    <t>Жаратылыстану-ғылыми сауаттылық</t>
  </si>
  <si>
    <t>Мақсат. Мектепке дейінгі жастағы балалардың іскерлігі мен дағдыларын дамыту деңгейін арттыру</t>
  </si>
  <si>
    <t>Міндет 1. Тәрбиеленушілердің іскерлігі мен дағдыларын дамыту деңгейін арттыру</t>
  </si>
  <si>
    <t>ББ, Әкімнің әлеуметтік мәселелер жөніндегі орынбасары, ББ</t>
  </si>
  <si>
    <t>әкімшілік деректері</t>
  </si>
  <si>
    <t>орын</t>
  </si>
  <si>
    <t>Облыс әкімінің орынбасары, ББ басшысы және басқалары</t>
  </si>
  <si>
    <t>ЖАО ресми деректері</t>
  </si>
  <si>
    <r>
      <t xml:space="preserve">Нәтиже көрсеткіші  1.1. 
</t>
    </r>
    <r>
      <rPr>
        <sz val="12"/>
        <rFont val="Times New Roman"/>
        <family val="1"/>
        <charset val="204"/>
      </rPr>
      <t>Облыс бойынша балалардың мектепалды даярлық деңгейі</t>
    </r>
    <r>
      <rPr>
        <b/>
        <sz val="12"/>
        <rFont val="Times New Roman"/>
        <family val="1"/>
      </rPr>
      <t xml:space="preserve">
</t>
    </r>
  </si>
  <si>
    <t>МБҰ әкімшілік деректері</t>
  </si>
  <si>
    <r>
      <rPr>
        <b/>
        <sz val="12"/>
        <rFont val="Times New Roman"/>
        <family val="1"/>
        <charset val="204"/>
      </rPr>
      <t xml:space="preserve">2-іс-шара. </t>
    </r>
    <r>
      <rPr>
        <sz val="12"/>
        <rFont val="Times New Roman"/>
        <family val="1"/>
        <charset val="204"/>
      </rPr>
      <t>Мемлекеттік мектепке дейінгі ұйымдарда мемлекеттік білім беру тапсырысын орналастыру</t>
    </r>
  </si>
  <si>
    <r>
      <rPr>
        <b/>
        <sz val="12"/>
        <rFont val="Times New Roman"/>
        <family val="1"/>
        <charset val="204"/>
      </rPr>
      <t xml:space="preserve">3-іс-шара. </t>
    </r>
    <r>
      <rPr>
        <sz val="12"/>
        <rFont val="Times New Roman"/>
        <family val="1"/>
        <charset val="204"/>
      </rPr>
      <t>Жеке меншік мектепке дейінгі ұйымдарда мемлекеттік білім беру тапсырысын орналастыру</t>
    </r>
  </si>
  <si>
    <t>Міндет 1. Мектепке дейінгі білім беру жүйесінің кадрлық әлеуетін оларды даярлау, біліктілігін арттыру жүйесін жетілдіру жолымен күшейту</t>
  </si>
  <si>
    <r>
      <t xml:space="preserve">Нәтиже көрсеткіші  1.1
</t>
    </r>
    <r>
      <rPr>
        <sz val="12"/>
        <rFont val="Times New Roman"/>
        <family val="1"/>
        <charset val="204"/>
      </rPr>
      <t>Облыс бойынша мектепке дейінгі ұйымдар басшыларының, әдіскерлерінің, тәрбиешілерінің жалпы санынан бейінді білімі бар педагогтердің үлесі</t>
    </r>
    <r>
      <rPr>
        <b/>
        <sz val="12"/>
        <rFont val="Times New Roman"/>
        <family val="1"/>
      </rPr>
      <t xml:space="preserve">
</t>
    </r>
  </si>
  <si>
    <t>Консультациялық пункттер</t>
  </si>
  <si>
    <t>педагогтар саны</t>
  </si>
  <si>
    <r>
      <rPr>
        <b/>
        <sz val="12"/>
        <rFont val="Times New Roman"/>
        <family val="1"/>
        <charset val="204"/>
      </rPr>
      <t>Нәтиже көрсеткіші  1.2</t>
    </r>
    <r>
      <rPr>
        <sz val="12"/>
        <rFont val="Times New Roman"/>
        <family val="1"/>
        <charset val="204"/>
      </rPr>
      <t xml:space="preserve">
Облыс бойынша біліктілікті арттыру курстарынан өткен мектепке дейінгі ұйымдар педагогтерінің үлесі</t>
    </r>
  </si>
  <si>
    <t>МБҰ әкімшілік деректері МП</t>
  </si>
  <si>
    <t>Мақсат. Заманауи материалдық-техникалық базасы бар эргономикалық және қауіпсіз орта құру</t>
  </si>
  <si>
    <t>Міндет 1. Мектептерді жайлы, қауіпсіз және заманауи білім беру ортасымен қамтамасыз ету</t>
  </si>
  <si>
    <r>
      <rPr>
        <b/>
        <sz val="12"/>
        <rFont val="Times New Roman"/>
        <family val="1"/>
        <charset val="204"/>
      </rPr>
      <t xml:space="preserve">1-іс-шара. </t>
    </r>
    <r>
      <rPr>
        <sz val="12"/>
        <rFont val="Times New Roman"/>
        <family val="1"/>
        <charset val="204"/>
      </rPr>
      <t>Бейінді білімі бар педагогтардың саны</t>
    </r>
  </si>
  <si>
    <r>
      <rPr>
        <b/>
        <sz val="12"/>
        <rFont val="Times New Roman"/>
        <family val="1"/>
        <charset val="204"/>
      </rPr>
      <t xml:space="preserve">4-іс-шара. </t>
    </r>
    <r>
      <rPr>
        <sz val="12"/>
        <rFont val="Times New Roman"/>
        <family val="1"/>
        <charset val="204"/>
      </rPr>
      <t>Сапаны бағалау нәтижелерінің негізінде мектепке дейінгі ұйымдардағы тәрбие-білім беру процесінің сапасын арттыру</t>
    </r>
  </si>
  <si>
    <r>
      <rPr>
        <b/>
        <sz val="12"/>
        <rFont val="Times New Roman"/>
        <family val="1"/>
        <charset val="204"/>
      </rPr>
      <t xml:space="preserve">4-іс-шара. </t>
    </r>
    <r>
      <rPr>
        <sz val="12"/>
        <rFont val="Times New Roman"/>
        <family val="1"/>
        <charset val="204"/>
      </rPr>
      <t>Мектепке дейінгі ұйымдарды тәрбие мен оқыту сапасын бағалау өлшемдеріне сәйкестігін қамтамасыз ету бойынша әдістемелік сүйемелдеу.</t>
    </r>
  </si>
  <si>
    <r>
      <t xml:space="preserve">Нәтиже көрсеткіші  1.1
</t>
    </r>
    <r>
      <rPr>
        <sz val="12"/>
        <rFont val="Times New Roman"/>
        <family val="1"/>
        <charset val="204"/>
      </rPr>
      <t xml:space="preserve">Облыс бойынша физика, химия, биология, робототехника, STEM пәндік кабинеттерімен қамтамасыз етілген негізгі және орта мектептердің үлесі (ОДМ ұлттық индикаторы 4.a.1.1)
</t>
    </r>
  </si>
  <si>
    <t>ББ, әкімнің әлеуметтік мәселелер жөніндегі орынбасары, ББ</t>
  </si>
  <si>
    <r>
      <rPr>
        <b/>
        <sz val="12"/>
        <rFont val="Times New Roman"/>
        <family val="1"/>
        <charset val="204"/>
      </rPr>
      <t xml:space="preserve">1-іс-шара. </t>
    </r>
    <r>
      <rPr>
        <sz val="12"/>
        <rFont val="Times New Roman"/>
        <family val="1"/>
        <charset val="204"/>
      </rPr>
      <t>Мектептерді пәндік кабиенттермен жарақтандыру (физика, биология, химия, роботтехника, STEM)</t>
    </r>
  </si>
  <si>
    <t>ЖАО әкімшілік деректері</t>
  </si>
  <si>
    <r>
      <t xml:space="preserve">Нәтиже көрсеткіші  1.2
</t>
    </r>
    <r>
      <rPr>
        <sz val="12"/>
        <rFont val="Times New Roman"/>
        <family val="1"/>
        <charset val="204"/>
      </rPr>
      <t>Облыс бойынша жоғары жылдамдықты интернетпен қамтылған мектептердің үлесі</t>
    </r>
    <r>
      <rPr>
        <b/>
        <sz val="12"/>
        <rFont val="Times New Roman"/>
        <family val="1"/>
      </rPr>
      <t xml:space="preserve">
</t>
    </r>
  </si>
  <si>
    <t>интернетпен қамтылған мектептер саны</t>
  </si>
  <si>
    <r>
      <rPr>
        <b/>
        <sz val="12"/>
        <rFont val="Times New Roman"/>
        <family val="1"/>
        <charset val="204"/>
      </rPr>
      <t xml:space="preserve">1-іс-шара. </t>
    </r>
    <r>
      <rPr>
        <sz val="12"/>
        <rFont val="Times New Roman"/>
        <family val="1"/>
        <charset val="204"/>
      </rPr>
      <t>Жоғары жылдамдықты Интернетке қосылудың техникалық шарттарын қамтамасыз ету, Интернет жылдамдығын арттыру мәселелерін пысықтау</t>
    </r>
  </si>
  <si>
    <r>
      <rPr>
        <b/>
        <sz val="12"/>
        <rFont val="Times New Roman"/>
        <family val="1"/>
        <charset val="204"/>
      </rPr>
      <t xml:space="preserve">2-іс-шара. </t>
    </r>
    <r>
      <rPr>
        <sz val="12"/>
        <rFont val="Times New Roman"/>
        <family val="1"/>
        <charset val="204"/>
      </rPr>
      <t>Интерактивті жабдықтармен жарақтандырылған мектептер саны</t>
    </r>
  </si>
  <si>
    <t xml:space="preserve">ББ, Әкімнің әлеуметтік мәселелер жөніндегі орынбасары, ББ </t>
  </si>
  <si>
    <t>Педагогтар мен оқушылардың цифрлық сауаттылығын арттыру</t>
  </si>
  <si>
    <t>Интерактивті жабдықтармен жабдықталған мектептер санының артуы білім беру процесіне цифрлық технологияларды енгізуге және оның тиімділігін арттыруға ықпал етеді.</t>
  </si>
  <si>
    <t>Педагог қызметкерлердің жалпы санында біліктілікті арттыру курстарынан өткен педагогтардың үлесін арттыру, бұл кәсіптік білімді жаңартуға және білім беру процесінің сапасын арттыруға ықпал етеді.</t>
  </si>
  <si>
    <t>Қазіргі заманғы кабинеттермен жарақтандырылған мектептер санын ұлғайту</t>
  </si>
  <si>
    <t>Көрсеткіш меншік нысанына қарамастан мектепке дейінгі ұйымдардың тәрбие мен оқыту сапасының талаптарына сәйкестік дәрежесін сипаттайды.</t>
  </si>
  <si>
    <t>Мектепке дейінгі ұйымдардың және мектеп алдындағы сыныптардың, лицейлер мен гимназиялардың педагогтарының біліктілігін арттыруды қамтамасыз ету</t>
  </si>
  <si>
    <t>Оқу-тәрбие процесiнiң сапасын қамтамасыз ету үшiн бiлiм беру ұйымдарында бейiндi педагогикалық бiлiмi бар педагогтардың үлесiн арттыру.</t>
  </si>
  <si>
    <t>Риддер қаласының барлық мектепке дейінгі білім беру мекемелерінде (МБД) мектепке дейінгі тәрбиемен және оқытумен қамтылмаған балалардың ата-аналарына арналған консультациялық пункттер жұмыс істейді; пункттердің жұмысы білікті мамандармен қамтамасыз етілген.</t>
  </si>
  <si>
    <t>Мемлекеттік мектепке дейінгі ұйымдарда 2 жастан 6 жасқа дейінгі балаларды мектепке дейінгі тәрбиемен және оқытумен қамтуды арттыру</t>
  </si>
  <si>
    <t>Міндет: Балалардың шығармашылық және зияткерлік әлеуетін дамыту объектілерінің желісін кеңейту</t>
  </si>
  <si>
    <r>
      <rPr>
        <b/>
        <sz val="12"/>
        <rFont val="Times New Roman"/>
        <family val="1"/>
        <charset val="204"/>
      </rPr>
      <t xml:space="preserve">1-іс-шара. </t>
    </r>
    <r>
      <rPr>
        <sz val="12"/>
        <rFont val="Times New Roman"/>
        <family val="1"/>
        <charset val="204"/>
      </rPr>
      <t>Риддер қаласы бойынша мемлекеттік шығармашылық тапсырысты жан басына қаржыландыру</t>
    </r>
  </si>
  <si>
    <t>Облыс әкімінің орынбасары, ЖҚӘБҮБ басшысы және басқалары</t>
  </si>
  <si>
    <t>Мақсат. Халықты жұмыспен қамтуға жәрдемдесу және әлеуметтік қолдаудың атаулылығын күшейту</t>
  </si>
  <si>
    <t>Міндет 1. 3,3 млн. астам азаматты жұмысқа орналастыру, оның ішінде жастар – 2,3 млн. адамнан кем емес</t>
  </si>
  <si>
    <t>оның ішінде жастар</t>
  </si>
  <si>
    <t>ЖҚӘБҮБ, Әкімнің әлеуметтік мәселелер жөніндегі орынбасары, ЖҚӘББ, Мансап орталығы</t>
  </si>
  <si>
    <t>ЖҚӘБҮБ әкімшілік деректері</t>
  </si>
  <si>
    <t>Әкімшілік                          деректер</t>
  </si>
  <si>
    <t>Міндет 2. Атаулы әлеуметтік көмектің тиімділігін арттыру</t>
  </si>
  <si>
    <t>Статистистикалық ақпарат</t>
  </si>
  <si>
    <r>
      <t>6-іс-шара.</t>
    </r>
    <r>
      <rPr>
        <sz val="12"/>
        <rFont val="Times New Roman"/>
        <family val="1"/>
        <charset val="204"/>
      </rPr>
      <t xml:space="preserve"> Риддер қаласы бойынша жұмыспен қамтуға жәрдемдесу шараларын әзірлеу және іске асыру</t>
    </r>
  </si>
  <si>
    <r>
      <rPr>
        <b/>
        <sz val="12"/>
        <rFont val="Times New Roman"/>
        <family val="1"/>
        <charset val="204"/>
      </rPr>
      <t xml:space="preserve">5-іс-шара. </t>
    </r>
    <r>
      <rPr>
        <sz val="12"/>
        <rFont val="Times New Roman"/>
        <family val="1"/>
        <charset val="204"/>
      </rPr>
      <t>Риддер қаласы бойынша квотаға енгізілген өңіраралық еңбек мобильділігі (Оңтүстік-Солтүстік) шеңберінде қоныс аударушылар мен кандастарды тарту</t>
    </r>
  </si>
  <si>
    <r>
      <rPr>
        <b/>
        <sz val="12"/>
        <rFont val="Times New Roman"/>
        <family val="1"/>
        <charset val="204"/>
      </rPr>
      <t>4-іс-шара.</t>
    </r>
    <r>
      <rPr>
        <sz val="12"/>
        <rFont val="Times New Roman"/>
        <family val="1"/>
        <charset val="204"/>
      </rPr>
      <t xml:space="preserve"> Риддер қаласы бойынша 1 айдан 3 айға дейінгі мерзімге жұмыс берушілердің өтінімдері бойынша оқу ұйымдарында еңбек нарығында талап етілетін дағдылар бойынша жұмыссыз азаматтарды кәсіптік оқыту</t>
    </r>
  </si>
  <si>
    <r>
      <rPr>
        <b/>
        <sz val="12"/>
        <rFont val="Times New Roman"/>
        <family val="1"/>
        <charset val="204"/>
      </rPr>
      <t>3-іс-шара.</t>
    </r>
    <r>
      <rPr>
        <sz val="12"/>
        <rFont val="Times New Roman"/>
        <family val="1"/>
        <charset val="204"/>
      </rPr>
      <t xml:space="preserve"> Риддер қаласы бойынша халықтың әлеуметтік осал топтарына жаңа бизнес-идеяларды іске асыруға 400 АЕК дейін гранттар беру</t>
    </r>
  </si>
  <si>
    <r>
      <rPr>
        <b/>
        <sz val="12"/>
        <rFont val="Times New Roman"/>
        <family val="1"/>
        <charset val="204"/>
      </rPr>
      <t xml:space="preserve">2-іс-шара. </t>
    </r>
    <r>
      <rPr>
        <sz val="12"/>
        <rFont val="Times New Roman"/>
        <family val="1"/>
        <charset val="204"/>
      </rPr>
      <t>Риддер қаласы бойынша субсидияланатын жұмыс орындарына жұмыссыз азаматтарды жұмысқа орналастыру</t>
    </r>
  </si>
  <si>
    <r>
      <rPr>
        <b/>
        <sz val="12"/>
        <rFont val="Times New Roman"/>
        <family val="1"/>
        <charset val="204"/>
      </rPr>
      <t xml:space="preserve">1-іс-шара. </t>
    </r>
    <r>
      <rPr>
        <sz val="12"/>
        <rFont val="Times New Roman"/>
        <family val="1"/>
        <charset val="204"/>
      </rPr>
      <t>Риддер қаласы бойынша жұмыссыздық деңгейі</t>
    </r>
  </si>
  <si>
    <t>2030 жылға қарай жұмыссыздық деңгейін 4,0 дейін төмендету</t>
  </si>
  <si>
    <t>Балалардың шығармашылық дағдыларын дамыту</t>
  </si>
  <si>
    <r>
      <rPr>
        <b/>
        <sz val="12"/>
        <rFont val="Times New Roman"/>
        <family val="1"/>
        <charset val="204"/>
      </rPr>
      <t>1-іс-шара.</t>
    </r>
    <r>
      <rPr>
        <sz val="12"/>
        <rFont val="Times New Roman"/>
        <family val="1"/>
        <charset val="204"/>
      </rPr>
      <t xml:space="preserve"> Риддер қаласы бойынша атаулы және белсенді әлеуметтік қолдау шараларын көрсету</t>
    </r>
  </si>
  <si>
    <r>
      <rPr>
        <b/>
        <sz val="12"/>
        <rFont val="Times New Roman"/>
        <family val="1"/>
        <charset val="204"/>
      </rPr>
      <t xml:space="preserve">2-іс-шара. </t>
    </r>
    <r>
      <rPr>
        <sz val="12"/>
        <rFont val="Times New Roman"/>
        <family val="1"/>
        <charset val="204"/>
      </rPr>
      <t>Риддер қаласы бойынша атаулы әлеуметтік көмек тағайындау кезеңінде 1 жастан 6 жасқа дейінгі балаларға ай сайынғы қосымша төлем көрсету</t>
    </r>
  </si>
  <si>
    <t>Міндет 3. Мемлекеттің әлеуметтік кепілдіктерін қамтамасыз ету</t>
  </si>
  <si>
    <t>Халықтың әлеуметтік осал топтарына көмек</t>
  </si>
  <si>
    <t>Үкіметтік емес ұйымдардың әлеуметтік қызмет көрсетуі</t>
  </si>
  <si>
    <t>Азаматтардың кейбір санаттарына әлеуметтік көмек көрсету</t>
  </si>
  <si>
    <t>Мүгедектігі бар адамдарды оңалтудың техникалық құралдарымен және әлеуметтік қызметтермен қамтамасыз ету</t>
  </si>
  <si>
    <t>ЖҚӘБҮБ, Әкімнің әлеуметтік мәселелер жөніндегі орынбасары, ЖҚӘББ</t>
  </si>
  <si>
    <r>
      <rPr>
        <b/>
        <sz val="12"/>
        <rFont val="Times New Roman"/>
        <family val="1"/>
        <charset val="204"/>
      </rPr>
      <t xml:space="preserve">1-іс-шара. </t>
    </r>
    <r>
      <rPr>
        <sz val="12"/>
        <rFont val="Times New Roman"/>
        <family val="1"/>
        <charset val="204"/>
      </rPr>
      <t>Риддер қаласы бойынша мұқтаж адамдарға стационар, жартылай стационарлық жағдайда арнаулы әлеуметтік қызметтер көрсету</t>
    </r>
  </si>
  <si>
    <t>Стационарлық жағдайда арнаулы әлеуметтік қызмет көрсету</t>
  </si>
  <si>
    <t> Ведомстволық есептілік</t>
  </si>
  <si>
    <r>
      <t xml:space="preserve">4-іс-шара. </t>
    </r>
    <r>
      <rPr>
        <sz val="12"/>
        <rFont val="Times New Roman"/>
        <family val="1"/>
        <charset val="204"/>
      </rPr>
      <t>Риддер қаласы бойынша мүгедектігі бар адамдарды техникалық оңалту құралдарымен және әлеуметтік қызметтермен қамтамасыз ету</t>
    </r>
  </si>
  <si>
    <r>
      <t xml:space="preserve">3-іс-шара. </t>
    </r>
    <r>
      <rPr>
        <sz val="12"/>
        <rFont val="Times New Roman"/>
        <family val="1"/>
        <charset val="204"/>
      </rPr>
      <t>Риддер қаласы бойынша атаулы күндер мен мереке күндеріне азаматтардың кейбір санаттарына әлеуметтік көмек көрсету</t>
    </r>
  </si>
  <si>
    <r>
      <rPr>
        <b/>
        <sz val="12"/>
        <rFont val="Times New Roman"/>
        <family val="1"/>
        <charset val="204"/>
      </rPr>
      <t xml:space="preserve">2-іс-шара. </t>
    </r>
    <r>
      <rPr>
        <sz val="12"/>
        <rFont val="Times New Roman"/>
        <family val="1"/>
        <charset val="204"/>
      </rPr>
      <t xml:space="preserve">Үкіметтік емес ұйымдардың (қарттар мен МБА үшін жартылай стационарлық/үйде күтім көрсету және адам саудасының құрбандарына), иппотерапия және бейімделген мініп жүру бойынша әлеуметтік қызметтер көрсетуі, көп балалы және аз қамтылған отбасылардың, мүгедектігі бар адамдардың, Риддер қаласы бойынша пробация қызметінің есебінде тұрған көп балалы және аз қамтылған отбасылардың, мүгедектігі бар адамдардың біліктілігін арттыруға, кәсіпкерлік бастамаларын дамытуға жәрдемдесу үшін қызметтер көрсету </t>
    </r>
  </si>
  <si>
    <t>ОМО</t>
  </si>
  <si>
    <t xml:space="preserve">ТҰИ 12
Өңірлік стандарттар жүйесіне сәйкес әлеуметтік игіліктермен және қызметтермен қамтамасыз ету деңгейі, қала, облыс бойынша
</t>
  </si>
  <si>
    <t>ҰЭМ</t>
  </si>
  <si>
    <t xml:space="preserve">ТҰИ 13
Өңірлік стандарттар жүйесіне сәйкес әлеуметтік игіліктермен және қызметтермен қамтамасыз ету деңгейі, ауыл, облыс бойынша
</t>
  </si>
  <si>
    <t>Мақсат. Шығыс Қазақстан облысы елді мекендерінің типіне (қаласына, ауылына) және мөлшеріне (халық санына) байланысты объектілер мен көрсетілетін қызметтердің (игіліктердің) халыққа қолжетімділігінің ең төмен міндетті деңгейін қамтамасыз ету</t>
  </si>
  <si>
    <r>
      <t xml:space="preserve">1-іс-шара. </t>
    </r>
    <r>
      <rPr>
        <sz val="12"/>
        <rFont val="Times New Roman"/>
        <family val="1"/>
        <charset val="204"/>
      </rPr>
      <t>Риддер қаласында Киров көшесі, 1 учаске бойынша 600 оқушыға арналған мектеп салу</t>
    </r>
  </si>
  <si>
    <r>
      <rPr>
        <b/>
        <sz val="12"/>
        <rFont val="Times New Roman"/>
        <family val="1"/>
        <charset val="204"/>
      </rPr>
      <t xml:space="preserve">2-іс-шара. </t>
    </r>
    <r>
      <rPr>
        <sz val="12"/>
        <rFont val="Times New Roman"/>
        <family val="1"/>
        <charset val="204"/>
      </rPr>
      <t xml:space="preserve">5-ықшамаудан, 12 а учаскесі мекенжайы бойынша 600 оқушыға арналған жалпы білім беретін мектептің құрылысы («Казцинк» ЖШС Меморандумы) </t>
    </r>
  </si>
  <si>
    <t>Риддер қ. мектептер құрылысы - 2 жоба</t>
  </si>
  <si>
    <t>ББ, ҚСҚҚБ басшылары,Риддер қаласы әкімінің әлеуметтік мәселелер жөніндегі орынбасары,  ББ</t>
  </si>
  <si>
    <t>ББ, ҚСҚҚБ басшылары,Риддер қаласы әкімінің әлеуметтік мәселелер жөніндегі орынбасары,  ББ, "Казцинк" ЖШС</t>
  </si>
  <si>
    <t>Риддер қаласындағы мектептерді күрделі жөндеу - 4 жоба</t>
  </si>
  <si>
    <t>Жаңа модификациядағы қазіргі заманғы пәндік кабинеттер ашу, оның ішінде:</t>
  </si>
  <si>
    <r>
      <t xml:space="preserve">7-іс-шара. </t>
    </r>
    <r>
      <rPr>
        <sz val="12"/>
        <rFont val="Times New Roman"/>
        <family val="1"/>
        <charset val="204"/>
      </rPr>
      <t>Риддер қ. жаңа модификациядағы пәндік кабинеттерін ашу (15 кабинет)</t>
    </r>
  </si>
  <si>
    <t>Риддер қ. колледжде МТБ нығайту - 1 колледж</t>
  </si>
  <si>
    <r>
      <rPr>
        <b/>
        <sz val="12"/>
        <rFont val="Times New Roman"/>
        <family val="1"/>
        <charset val="204"/>
      </rPr>
      <t xml:space="preserve">8-іс-шара. </t>
    </r>
    <r>
      <rPr>
        <sz val="12"/>
        <rFont val="Times New Roman"/>
        <family val="1"/>
        <charset val="204"/>
      </rPr>
      <t>«Риддер колледжі» КМҚК материалдық-техникалық базасын нығайту</t>
    </r>
  </si>
  <si>
    <t>ББ, Әкімнің әлеуметтік мәселелер жөніндегі орынбасары, "Риддер колледжі" КМҚК</t>
  </si>
  <si>
    <t>Оқушылардың бос уақытын ұйымдастыру</t>
  </si>
  <si>
    <t>Колледждерде МТБ нығайту</t>
  </si>
  <si>
    <t>Бекітілген нормативтерге сәйкес келетін мектептер санын ұлғайту</t>
  </si>
  <si>
    <t xml:space="preserve">Нәтиже көрсеткіші  2.1 
Облыс бойынша бекітілген нормативтерге сәйкес келетін медициналық ұйымдардың санын ұлғайту
</t>
  </si>
  <si>
    <t>Облыс әкімінің орынбасары, ДСБ, ҚСҚҚБ басшылары, қалалар мен аудандардың әкімдіктері және басқалар</t>
  </si>
  <si>
    <t>Риддер қ. денсаулық сақтау мекемелерінің құрылысы - 1 жоба</t>
  </si>
  <si>
    <r>
      <rPr>
        <b/>
        <sz val="12"/>
        <rFont val="Times New Roman"/>
        <family val="1"/>
        <charset val="204"/>
      </rPr>
      <t xml:space="preserve">1-іс-шара. </t>
    </r>
    <r>
      <rPr>
        <sz val="12"/>
        <rFont val="Times New Roman"/>
        <family val="1"/>
        <charset val="204"/>
      </rPr>
      <t>Риддер қаласында ауысымда 500 адам қабылдайтын емханасы және 200 төсектік стационары бар көп бейінді аурухана кешенінің құрылысы</t>
    </r>
  </si>
  <si>
    <t>ҚСҚҚБ, ДСБ, Әкімнің әлеуметтік мәселелер жөніндегі орынбасары, «Риддер қалалық ауруханасы» КМК</t>
  </si>
  <si>
    <t>Риддер қаласындағы денсаулық сақтау мекемелерін күрделі жөндеу - 2 жоба</t>
  </si>
  <si>
    <r>
      <t xml:space="preserve">2-іс-шара. </t>
    </r>
    <r>
      <rPr>
        <sz val="12"/>
        <rFont val="Times New Roman"/>
        <family val="1"/>
        <charset val="204"/>
      </rPr>
      <t>Тоқтаров көшесі,  4А бойынша патология-анатомиялық корпус ғимаратын күрделі жөндеу</t>
    </r>
  </si>
  <si>
    <r>
      <rPr>
        <b/>
        <sz val="12"/>
        <rFont val="Times New Roman"/>
        <family val="1"/>
        <charset val="204"/>
      </rPr>
      <t xml:space="preserve">3-іс-шара. </t>
    </r>
    <r>
      <rPr>
        <sz val="12"/>
        <rFont val="Times New Roman"/>
        <family val="1"/>
        <charset val="204"/>
      </rPr>
      <t>7-ауданының дәрігерлік амбулаториясын күрделі жөндеу</t>
    </r>
  </si>
  <si>
    <r>
      <rPr>
        <b/>
        <sz val="12"/>
        <rFont val="Times New Roman"/>
        <family val="1"/>
        <charset val="204"/>
      </rPr>
      <t xml:space="preserve">4-іс-шара. </t>
    </r>
    <r>
      <rPr>
        <sz val="12"/>
        <rFont val="Times New Roman"/>
        <family val="1"/>
        <charset val="204"/>
      </rPr>
      <t>Бутаково ауылындағы медициналық пункт ғимаратын күрделі жөндеу</t>
    </r>
  </si>
  <si>
    <r>
      <rPr>
        <b/>
        <sz val="12"/>
        <rFont val="Times New Roman"/>
        <family val="1"/>
        <charset val="204"/>
      </rPr>
      <t xml:space="preserve">5-іс-шара. </t>
    </r>
    <r>
      <rPr>
        <sz val="12"/>
        <rFont val="Times New Roman"/>
        <family val="1"/>
        <charset val="204"/>
      </rPr>
      <t>Поперечное ауылындағы медициналық пункт ғимаратын күрделі жөндеу</t>
    </r>
  </si>
  <si>
    <r>
      <rPr>
        <b/>
        <sz val="12"/>
        <rFont val="Times New Roman"/>
        <family val="1"/>
        <charset val="204"/>
      </rPr>
      <t xml:space="preserve">6-іс-шара. </t>
    </r>
    <r>
      <rPr>
        <sz val="12"/>
        <rFont val="Times New Roman"/>
        <family val="1"/>
        <charset val="204"/>
      </rPr>
      <t>Риддер қаласының денсаулық сақтау мекемелерінің материалдық-техникалық базасын жинақтау</t>
    </r>
  </si>
  <si>
    <t>Денсаулық сақтау мекемелерін материалдық-техникалық базамен жинақтау</t>
  </si>
  <si>
    <t>ЖӘБҮБ, Әкімнің әлеуметтік мәселелер жөніндегі орынбасары, Риддер қ. ЖҚӘББ,  «Риддер арнайы әлеуметтік қызмет көрсету орталығы» КММ</t>
  </si>
  <si>
    <r>
      <rPr>
        <b/>
        <sz val="12"/>
        <rFont val="Times New Roman"/>
        <family val="1"/>
        <charset val="204"/>
      </rPr>
      <t xml:space="preserve">2-іс-шара. </t>
    </r>
    <r>
      <rPr>
        <sz val="12"/>
        <rFont val="Times New Roman"/>
        <family val="1"/>
        <charset val="204"/>
      </rPr>
      <t>Риддер арнайы әлеуметтік қызмет көрсету орталығы КММ үшін қызмет алушыларды жеткізу үшін Газель сатып алу</t>
    </r>
  </si>
  <si>
    <t>мәдени объектілер құрылысы</t>
  </si>
  <si>
    <t>жөндеу және ағымдағы жөндеу</t>
  </si>
  <si>
    <t>Облыс әкімінің орынбасары,МБ басшысы, қалалар мен аудандардың әкімдіктері және басқалар</t>
  </si>
  <si>
    <t>МБ, Әкімнің әлеуметтік мәселелер жөніндегі орынбасары, ІСБ, МТДжәнеСБ</t>
  </si>
  <si>
    <t>Халық үшін мәдени қызметтердің қолжетімділігін арттыру</t>
  </si>
  <si>
    <t>Сапалы арнаулы әлеуметтік қызметтер көрсету</t>
  </si>
  <si>
    <t>Медициналық көмектің қолжетімділігі мен сапасын жақсарту</t>
  </si>
  <si>
    <t>Облыс әкімінің орынбасары, ДШСБ басшысы, қалалар мен аудандардың әкімдіктері және басқалар</t>
  </si>
  <si>
    <r>
      <rPr>
        <b/>
        <sz val="12"/>
        <rFont val="Times New Roman"/>
        <family val="1"/>
        <charset val="204"/>
      </rPr>
      <t xml:space="preserve">1-іс-шара. </t>
    </r>
    <r>
      <rPr>
        <sz val="12"/>
        <rFont val="Times New Roman"/>
        <family val="1"/>
        <charset val="204"/>
      </rPr>
      <t>Риддер қаласында ауысымда 100 адам қабылдайтын дене шынықтыру-сауықтыру кешенінің құрылысы</t>
    </r>
  </si>
  <si>
    <t>Облыс әкімінің орынбасары, ЭТҮКШБ басшысы, қалалар мен аудандардың әкімдіктері және басқалар</t>
  </si>
  <si>
    <t>Халықтың спорттық инфрақұрылыммен қамтамасыз етілуі. Бұқаралық спорт үшін жағдай жасау, дене шынықтырумен және спортпен айналысатын халықты көбейту</t>
  </si>
  <si>
    <t>Риддер қаласы тұрғындарының демалуы үшін ойын-сауық және демалыс саябақтарын/скверлерді/бульварларды/бақтарды салу - 7 жоба</t>
  </si>
  <si>
    <r>
      <rPr>
        <b/>
        <sz val="12"/>
        <rFont val="Times New Roman"/>
        <family val="1"/>
        <charset val="204"/>
      </rPr>
      <t xml:space="preserve">1-іс-шара. </t>
    </r>
    <r>
      <rPr>
        <sz val="12"/>
        <rFont val="Times New Roman"/>
        <family val="1"/>
        <charset val="204"/>
      </rPr>
      <t>Риддер қаласының орталық бөлігінің инфрақұрылымын реконструкциялау</t>
    </r>
  </si>
  <si>
    <r>
      <rPr>
        <b/>
        <sz val="12"/>
        <rFont val="Times New Roman"/>
        <family val="1"/>
        <charset val="204"/>
      </rPr>
      <t xml:space="preserve">2-іс-шара. </t>
    </r>
    <r>
      <rPr>
        <sz val="12"/>
        <rFont val="Times New Roman"/>
        <family val="1"/>
        <charset val="204"/>
      </rPr>
      <t>Риддер қаласының Тәуелсіздік даңғылы бойындағы инфрақұрылымды реконструкциялау</t>
    </r>
  </si>
  <si>
    <r>
      <rPr>
        <b/>
        <sz val="12"/>
        <rFont val="Times New Roman"/>
        <family val="1"/>
        <charset val="204"/>
      </rPr>
      <t xml:space="preserve">3-іс-шара. </t>
    </r>
    <r>
      <rPr>
        <sz val="12"/>
        <rFont val="Times New Roman"/>
        <family val="1"/>
        <charset val="204"/>
      </rPr>
      <t>Риддер қаласындағы «Соколок» қалалық саябағының құрылысы</t>
    </r>
  </si>
  <si>
    <r>
      <rPr>
        <b/>
        <sz val="12"/>
        <rFont val="Times New Roman"/>
        <family val="1"/>
        <charset val="204"/>
      </rPr>
      <t xml:space="preserve">4-іс-шара. </t>
    </r>
    <r>
      <rPr>
        <sz val="12"/>
        <rFont val="Times New Roman"/>
        <family val="1"/>
        <charset val="204"/>
      </rPr>
      <t>Риддер қаласының шыға берісінде қарау алаңын орнату</t>
    </r>
  </si>
  <si>
    <r>
      <rPr>
        <b/>
        <sz val="12"/>
        <rFont val="Times New Roman"/>
        <family val="1"/>
        <charset val="204"/>
      </rPr>
      <t xml:space="preserve">5-іс-шара. </t>
    </r>
    <r>
      <rPr>
        <sz val="12"/>
        <rFont val="Times New Roman"/>
        <family val="1"/>
        <charset val="204"/>
      </rPr>
      <t>Риддер қаласы Киров көшесіндегі жайлы мектеп ауданында саябақ аймағын салу</t>
    </r>
  </si>
  <si>
    <r>
      <t>6-іс-шара.</t>
    </r>
    <r>
      <rPr>
        <sz val="12"/>
        <rFont val="Times New Roman"/>
        <family val="1"/>
        <charset val="204"/>
      </rPr>
      <t xml:space="preserve"> Риддер қаласында балалар алаңдарын орнатумен аула аумақтарын абаттандыру</t>
    </r>
  </si>
  <si>
    <t>ТҮКШ,ТҮКШ,ЖКжәнеАЖБ жөніндегі әкімнің орынбасары</t>
  </si>
  <si>
    <r>
      <rPr>
        <b/>
        <sz val="12"/>
        <rFont val="Times New Roman"/>
        <family val="1"/>
        <charset val="204"/>
      </rPr>
      <t xml:space="preserve">7-іс-шара. </t>
    </r>
    <r>
      <rPr>
        <sz val="12"/>
        <rFont val="Times New Roman"/>
        <family val="1"/>
        <charset val="204"/>
      </rPr>
      <t>Риддер қ. Гоголь көшесінің айналмасын абаттандыру</t>
    </r>
  </si>
  <si>
    <t>Риддер қаласының сәулеттік келбетін жақсарту.</t>
  </si>
  <si>
    <t>Балалардың бос уақыты мен дене бітімінің дамуы үшін қауіпсіз жағдайлар жасау</t>
  </si>
  <si>
    <t>Халықтың бос уақытын ұйымдастыру</t>
  </si>
  <si>
    <t>Қалаға кіре берісте алаң орнату қаланың туристік тартымдылығына ықпал етеді және ол визит карточкасы болып табылады.</t>
  </si>
  <si>
    <t>Риддер қаласының сәулеттік келбетін жақсарту. Жобаны іске асыру елді мекеннің санитарлық-гигиеналық, экологиялық жағдайына және әлеуметтік-экономикалық дамуына оң әсерін тигізеді.</t>
  </si>
  <si>
    <t>Риддер қаласының қалаішілік жолдарын салу және реконструкциялау - 7 жоба</t>
  </si>
  <si>
    <r>
      <rPr>
        <b/>
        <sz val="12"/>
        <rFont val="Times New Roman"/>
        <family val="1"/>
        <charset val="204"/>
      </rPr>
      <t xml:space="preserve">1-іс-шара. </t>
    </r>
    <r>
      <rPr>
        <sz val="12"/>
        <rFont val="Times New Roman"/>
        <family val="1"/>
        <charset val="204"/>
      </rPr>
      <t>Ұзындығы 10,7 км жол инфрақұрылымын салу</t>
    </r>
  </si>
  <si>
    <r>
      <rPr>
        <b/>
        <sz val="12"/>
        <rFont val="Times New Roman"/>
        <family val="1"/>
        <charset val="204"/>
      </rPr>
      <t xml:space="preserve">2-іс-шара. </t>
    </r>
    <r>
      <rPr>
        <sz val="12"/>
        <rFont val="Times New Roman"/>
        <family val="1"/>
        <charset val="204"/>
      </rPr>
      <t>Громотуха өзені арқылы өтетін автожол көпірін реконструкциялау</t>
    </r>
  </si>
  <si>
    <r>
      <rPr>
        <b/>
        <sz val="12"/>
        <rFont val="Times New Roman"/>
        <family val="1"/>
        <charset val="204"/>
      </rPr>
      <t xml:space="preserve">3-іс-шара. </t>
    </r>
    <r>
      <rPr>
        <sz val="12"/>
        <rFont val="Times New Roman"/>
        <family val="1"/>
        <charset val="204"/>
      </rPr>
      <t>Ботаника үшінші тұрғын ауданында көпір салу</t>
    </r>
  </si>
  <si>
    <r>
      <t xml:space="preserve">4-іс-шара. </t>
    </r>
    <r>
      <rPr>
        <sz val="12"/>
        <rFont val="Times New Roman"/>
        <family val="1"/>
        <charset val="204"/>
      </rPr>
      <t>Риддер қаласы бойынша жаяу жүргіншілер жолын салу</t>
    </r>
  </si>
  <si>
    <r>
      <t xml:space="preserve">5-іс-шара. </t>
    </r>
    <r>
      <rPr>
        <sz val="12"/>
        <rFont val="Times New Roman"/>
        <family val="1"/>
        <charset val="204"/>
      </rPr>
      <t>Быструха өзені арқылы өтетін автомобиль көпірін реконструкциялау</t>
    </r>
  </si>
  <si>
    <r>
      <rPr>
        <b/>
        <sz val="12"/>
        <rFont val="Times New Roman"/>
        <family val="1"/>
        <charset val="204"/>
      </rPr>
      <t xml:space="preserve">6-іс-шара. </t>
    </r>
    <r>
      <rPr>
        <sz val="12"/>
        <rFont val="Times New Roman"/>
        <family val="1"/>
        <charset val="204"/>
      </rPr>
      <t>Хариузовка өзені арқылы өтетін автомобиль көпірін реконструкциялау</t>
    </r>
  </si>
  <si>
    <r>
      <rPr>
        <b/>
        <sz val="12"/>
        <rFont val="Times New Roman"/>
        <family val="1"/>
        <charset val="204"/>
      </rPr>
      <t xml:space="preserve">7-іс-шара. </t>
    </r>
    <r>
      <rPr>
        <sz val="12"/>
        <rFont val="Times New Roman"/>
        <family val="1"/>
        <charset val="204"/>
      </rPr>
      <t>Жол инфрақұрылымын реконструкциялау</t>
    </r>
  </si>
  <si>
    <t>Риддер қаласының қалаішілік жолдарын жөндеу (6 жоба)</t>
  </si>
  <si>
    <r>
      <rPr>
        <b/>
        <sz val="12"/>
        <rFont val="Times New Roman"/>
        <family val="1"/>
        <charset val="204"/>
      </rPr>
      <t>8-іс-шара.</t>
    </r>
    <r>
      <rPr>
        <sz val="12"/>
        <rFont val="Times New Roman"/>
        <family val="1"/>
        <charset val="204"/>
      </rPr>
      <t xml:space="preserve"> Риддер қаласы Абай даңғылының жүріс бөлігін орташа жөндеу</t>
    </r>
  </si>
  <si>
    <r>
      <rPr>
        <b/>
        <sz val="12"/>
        <rFont val="Times New Roman"/>
        <family val="1"/>
        <charset val="204"/>
      </rPr>
      <t xml:space="preserve">9-іс-шара. </t>
    </r>
    <r>
      <rPr>
        <sz val="12"/>
        <rFont val="Times New Roman"/>
        <family val="1"/>
        <charset val="204"/>
      </rPr>
      <t>Риддер қаласы Гоголь көшесі бойындағы жол инфрақұрылымын орташа жөндеу</t>
    </r>
  </si>
  <si>
    <t>Әзірлік паспорты</t>
  </si>
  <si>
    <r>
      <rPr>
        <b/>
        <sz val="12"/>
        <rFont val="Times New Roman"/>
        <family val="1"/>
        <charset val="204"/>
      </rPr>
      <t xml:space="preserve">10-іс-шара. </t>
    </r>
    <r>
      <rPr>
        <sz val="12"/>
        <rFont val="Times New Roman"/>
        <family val="1"/>
        <charset val="204"/>
      </rPr>
      <t>Риддер қаласының асфальт-бетон жабынын ағымдағы жөндеу</t>
    </r>
  </si>
  <si>
    <r>
      <rPr>
        <b/>
        <sz val="12"/>
        <rFont val="Times New Roman"/>
        <family val="1"/>
        <charset val="204"/>
      </rPr>
      <t xml:space="preserve">11-іс-шара. </t>
    </r>
    <r>
      <rPr>
        <sz val="12"/>
        <rFont val="Times New Roman"/>
        <family val="1"/>
        <charset val="204"/>
      </rPr>
      <t>Риддер қаласы жолдарының қиыршық тас төсемін ағымдағы жөндеу</t>
    </r>
  </si>
  <si>
    <r>
      <rPr>
        <b/>
        <sz val="12"/>
        <rFont val="Times New Roman"/>
        <family val="1"/>
        <charset val="204"/>
      </rPr>
      <t xml:space="preserve">12-іс-шара. </t>
    </r>
    <r>
      <rPr>
        <sz val="12"/>
        <rFont val="Times New Roman"/>
        <family val="1"/>
        <charset val="204"/>
      </rPr>
      <t>Риддер қаласының кварталішілік өтпе жолдарын ағымдағы жөндеу</t>
    </r>
  </si>
  <si>
    <r>
      <rPr>
        <b/>
        <sz val="12"/>
        <rFont val="Times New Roman"/>
        <family val="1"/>
        <charset val="204"/>
      </rPr>
      <t xml:space="preserve">13-іс-шара. </t>
    </r>
    <r>
      <rPr>
        <sz val="12"/>
        <rFont val="Times New Roman"/>
        <family val="1"/>
        <charset val="204"/>
      </rPr>
      <t>Риддер қаласының жолдарын ағымдағы жөндеу</t>
    </r>
  </si>
  <si>
    <t>Жол инфрақұрылымын жақсарту, қанағаттанарлықсыз жағдайдағы жолдар үлесін төмендету</t>
  </si>
  <si>
    <t xml:space="preserve">Жол инфрақұрылымын жақсарту, қанағаттанарлықсыз жағдайдағы жолдар үлесін төмендету </t>
  </si>
  <si>
    <t>1,7 км жолды орташа жөндеу. Жол инфрақұрылымын жақсарту. Қанағаттанарлықсыз жағдайдағы жолдар үлесінің төмендеуі</t>
  </si>
  <si>
    <t>4,5 км жолды орташа жөндеу. Қанағаттанарлықсыз жағдайдағы жолдар үлесінің төмендеуі</t>
  </si>
  <si>
    <t>Жол инфрақұрылымын жақсарту. Қанағаттанарлықсыз жағдайдағы жолдар үлесінің төмендеуі</t>
  </si>
  <si>
    <t>Жол инфрақұрылымын жақсарту</t>
  </si>
  <si>
    <t>Риддер қаласы көшелерінің бойына жарықтандыру салу - 2 жоба</t>
  </si>
  <si>
    <r>
      <rPr>
        <b/>
        <sz val="12"/>
        <rFont val="Times New Roman"/>
        <family val="1"/>
        <charset val="204"/>
      </rPr>
      <t>1-іс-шара.</t>
    </r>
    <r>
      <rPr>
        <sz val="12"/>
        <rFont val="Times New Roman"/>
        <family val="1"/>
        <charset val="204"/>
      </rPr>
      <t xml:space="preserve"> Риддер қ. Ливино а. көпірді ағымдағы жөндеу</t>
    </r>
  </si>
  <si>
    <t>Ауылдық жерлерде жол инфрақұрылымын жақсарту</t>
  </si>
  <si>
    <t>Риддер қаласы көшелерінің бойына жарықтандыру орнату - 6 жоба</t>
  </si>
  <si>
    <r>
      <rPr>
        <b/>
        <sz val="12"/>
        <rFont val="Times New Roman"/>
        <family val="1"/>
        <charset val="204"/>
      </rPr>
      <t xml:space="preserve">4-іс-шара. </t>
    </r>
    <r>
      <rPr>
        <sz val="12"/>
        <rFont val="Times New Roman"/>
        <family val="1"/>
        <charset val="204"/>
      </rPr>
      <t>Лениногорский Лесхоз с. көшелерін жарықтандыру құрылғысы (0,5 км, 10 тірек, 10 жарық нүктесі)</t>
    </r>
  </si>
  <si>
    <r>
      <rPr>
        <b/>
        <sz val="12"/>
        <rFont val="Times New Roman"/>
        <family val="1"/>
        <charset val="204"/>
      </rPr>
      <t xml:space="preserve">5-іс-шара. </t>
    </r>
    <r>
      <rPr>
        <sz val="12"/>
        <rFont val="Times New Roman"/>
        <family val="1"/>
        <charset val="204"/>
      </rPr>
      <t>Верхняя Хариузовка а. көшені жарықтандыру құрылғысы (3,2 км, 14 тірек, 47 жарық нүктесі)</t>
    </r>
  </si>
  <si>
    <r>
      <rPr>
        <b/>
        <sz val="12"/>
        <rFont val="Times New Roman"/>
        <family val="1"/>
        <charset val="204"/>
      </rPr>
      <t xml:space="preserve">6-іс-шара. </t>
    </r>
    <r>
      <rPr>
        <sz val="12"/>
        <rFont val="Times New Roman"/>
        <family val="1"/>
        <charset val="204"/>
      </rPr>
      <t>Лесное ауылы көшелерін жарықтандыру құрылғысы (0,9 км, 11 бағана, 26 жарық нүктесі)</t>
    </r>
  </si>
  <si>
    <r>
      <rPr>
        <b/>
        <sz val="12"/>
        <rFont val="Times New Roman"/>
        <family val="1"/>
        <charset val="204"/>
      </rPr>
      <t>7-іс-шара.</t>
    </r>
    <r>
      <rPr>
        <sz val="12"/>
        <rFont val="Times New Roman"/>
        <family val="1"/>
        <charset val="204"/>
      </rPr>
      <t xml:space="preserve"> Поперечное ауылында көшені жарықтандыру қондырғысы (1,2 км, 24 тірек, 24 жарық нүктесі)</t>
    </r>
  </si>
  <si>
    <r>
      <rPr>
        <b/>
        <sz val="12"/>
        <rFont val="Times New Roman"/>
        <family val="1"/>
        <charset val="204"/>
      </rPr>
      <t>9-іс-шара.</t>
    </r>
    <r>
      <rPr>
        <sz val="12"/>
        <rFont val="Times New Roman"/>
        <family val="1"/>
        <charset val="204"/>
      </rPr>
      <t xml:space="preserve"> Бутаково ауылында көшені жарықтандыру қондырғысы (0,5 км, 10 бағана, 10 жарық нүктесі)</t>
    </r>
  </si>
  <si>
    <r>
      <rPr>
        <b/>
        <sz val="12"/>
        <rFont val="Times New Roman"/>
        <family val="1"/>
        <charset val="204"/>
      </rPr>
      <t xml:space="preserve">8-іс-шара. </t>
    </r>
    <r>
      <rPr>
        <sz val="12"/>
        <rFont val="Times New Roman"/>
        <family val="1"/>
        <charset val="204"/>
      </rPr>
      <t>Коноваловка ауылының көшелерін жарықтандыру құрылғысы (0,6 км, 12 бағана, 12 жарық нүктесі)</t>
    </r>
  </si>
  <si>
    <t>- ауылда</t>
  </si>
  <si>
    <t>Риддер қаласының су құбыры желілерін салу - 3 жоба</t>
  </si>
  <si>
    <r>
      <rPr>
        <b/>
        <sz val="12"/>
        <rFont val="Times New Roman"/>
        <family val="1"/>
        <charset val="204"/>
      </rPr>
      <t xml:space="preserve">1-іс-шара. </t>
    </r>
    <r>
      <rPr>
        <sz val="12"/>
        <rFont val="Times New Roman"/>
        <family val="1"/>
        <charset val="204"/>
      </rPr>
      <t>Гавань ауданында сумен жабдықтау желілерін салу</t>
    </r>
  </si>
  <si>
    <r>
      <rPr>
        <b/>
        <sz val="12"/>
        <rFont val="Times New Roman"/>
        <family val="1"/>
        <charset val="204"/>
      </rPr>
      <t>2-іс-шара.</t>
    </r>
    <r>
      <rPr>
        <sz val="12"/>
        <rFont val="Times New Roman"/>
        <family val="1"/>
        <charset val="204"/>
      </rPr>
      <t xml:space="preserve"> Заводская көшесі, Заводская тұйық көшесі бойындағы сумен жабдықтау жүйесінің құрылысы</t>
    </r>
  </si>
  <si>
    <t>Ұзындығы 5,8 км. Гавань ауданының тұрғындарын сумен қамтамасыз ету 85 үй, 280 адам. Сумен жабдықтау бар, бірақ ол сапасыз. Қала тұрғындарының қауіпсіз ауыз сумен қамтамасыз етілуі - 100%. Су құбыры желілерінің тозуын төмендету</t>
  </si>
  <si>
    <t xml:space="preserve">Ұзындығы 4,3 км. Заводская көшесі мен Заводская тұйық көшесінің, 50 үйдің тұрғындарын сумен қамтамасыз ету 50, 210 адам. Сумен жабдықтау бар, бірақ ол сапасыз. Қала тұрғындарының қауіпсіз ауыз сумен қамтамасыз етілуі - 100%. Су құбыры желілерінің тозуын төмендету </t>
  </si>
  <si>
    <t>147 жер учаскесін сумен қамтамасыз ету, ұзындығы - 15 км. Қала тұрғындарының қауіпсіз ауыз сумен қамтамасыз етілуі - 100%. Су құбыры желілерінің тозуын төмендету</t>
  </si>
  <si>
    <r>
      <t xml:space="preserve">3-іс-шара. </t>
    </r>
    <r>
      <rPr>
        <sz val="12"/>
        <rFont val="Times New Roman"/>
        <family val="1"/>
        <charset val="204"/>
      </rPr>
      <t>Ботаника үшінші тұрғын ауданының сумен жабдықтау жүйесінің құрылысы</t>
    </r>
  </si>
  <si>
    <t>Риддер қаласындағы су құбыры желілерінің құрылысы - 2 жоба</t>
  </si>
  <si>
    <t>Риддер қ. ТҮКШ, СҚҚжҚБ бойынша әкімнің орынбасары, ТҮКШ,ЖКжәнеАЖБ</t>
  </si>
  <si>
    <t xml:space="preserve">Риддер қ. ТҮКШ, СҚҚжҚБбойынша әкімнің орынбасары, ТҮКШ,ЖКжәнеАЖБ </t>
  </si>
  <si>
    <t>Кәріз желілерінің тозуын төмендету</t>
  </si>
  <si>
    <t>5,795 км кәріз желілерін салу. Кәріз желілерінің тозуын төмендету</t>
  </si>
  <si>
    <t>Ливино селосы мен Ульбастрой станциясының тұрғындарының қауіпсіз ауыз сумен қамтамасыз етілуі - 100%.</t>
  </si>
  <si>
    <t>Сумен жабдықтау бар, бірақ ол сапасыз. Коноваловка селосы тұрғындарының қауіпсіз ауыз сумен қамтамасыз етілуі - 100%. Су құбыры желілерінің тозуын төмендету</t>
  </si>
  <si>
    <r>
      <rPr>
        <b/>
        <sz val="12"/>
        <rFont val="Times New Roman"/>
        <family val="1"/>
        <charset val="204"/>
      </rPr>
      <t xml:space="preserve">7-іс-шара. </t>
    </r>
    <r>
      <rPr>
        <sz val="12"/>
        <rFont val="Times New Roman"/>
        <family val="1"/>
        <charset val="204"/>
      </rPr>
      <t>Риддер қаласындағы кәріздік тазарту құрылыстарын реконструкциялау</t>
    </r>
  </si>
  <si>
    <t>ЕКДБ</t>
  </si>
  <si>
    <t>Риддер қ. электр желілерін салу - 4 жоба</t>
  </si>
  <si>
    <r>
      <rPr>
        <b/>
        <sz val="12"/>
        <rFont val="Times New Roman"/>
        <family val="1"/>
        <charset val="204"/>
      </rPr>
      <t xml:space="preserve">1-іс-шара. </t>
    </r>
    <r>
      <rPr>
        <sz val="12"/>
        <rFont val="Times New Roman"/>
        <family val="1"/>
        <charset val="204"/>
      </rPr>
      <t>Батыс Алтай мемлекеттік қорығына дейін ЭБЖ салу</t>
    </r>
  </si>
  <si>
    <t>Риддер қ. ТҮКШ, СҚҚжәнеҚБ жөніндегі әкім орынбасары, ТҮКШ, ЖКжәнеАЖБ</t>
  </si>
  <si>
    <t>Риддер қ. ТҮКШ, СҚҚжәнеҚБ жөніндегі әкім орынбасары</t>
  </si>
  <si>
    <r>
      <rPr>
        <b/>
        <sz val="12"/>
        <rFont val="Times New Roman"/>
        <family val="1"/>
        <charset val="204"/>
      </rPr>
      <t xml:space="preserve">2-іс-шара. </t>
    </r>
    <r>
      <rPr>
        <sz val="12"/>
        <rFont val="Times New Roman"/>
        <family val="1"/>
        <charset val="204"/>
      </rPr>
      <t>Ботаника үшінші тұрғын ауданын электрмен жабдықтау жүйесін салу</t>
    </r>
  </si>
  <si>
    <r>
      <rPr>
        <b/>
        <sz val="12"/>
        <rFont val="Times New Roman"/>
        <family val="1"/>
        <charset val="204"/>
      </rPr>
      <t xml:space="preserve">3-іс-шара. </t>
    </r>
    <r>
      <rPr>
        <sz val="12"/>
        <rFont val="Times New Roman"/>
        <family val="1"/>
        <charset val="204"/>
      </rPr>
      <t>6,7-ықшам аудандағы магистральдық электр желілері</t>
    </r>
  </si>
  <si>
    <t>Демалыс базаларын электрмен жабдықтауды қамтамасыз ету</t>
  </si>
  <si>
    <t>147 жер учаскесін электрмен қамтамасыз ету, ұзындығы-12,272 километр. Электр желілерінің тозуын азайту</t>
  </si>
  <si>
    <t>Ұзындығы 5 км. қуаты 6 кВт
Мақсаты: сапалы электрмен жабдықтауды қамтамасыз ету. Бүгінгі таңда қуат тапшылығы бар. Бұл ауданда тұрғын үйлердің белсенді құрылысы жүргізілуде. Электр желілерінің тозуын азайту</t>
  </si>
  <si>
    <t>Электрмен жабдықтау желілерінің авариясыз жұмысы</t>
  </si>
  <si>
    <t>Облыс әкімінің орынбасары ҚСҚҚБ басшысы, қалалар мен аудандардың әкімдіктері және басқалар</t>
  </si>
  <si>
    <t>үйлер</t>
  </si>
  <si>
    <r>
      <rPr>
        <b/>
        <sz val="12"/>
        <rFont val="Times New Roman"/>
        <family val="1"/>
        <charset val="204"/>
      </rPr>
      <t>1-іс-шара.</t>
    </r>
    <r>
      <rPr>
        <sz val="12"/>
        <rFont val="Times New Roman"/>
        <family val="1"/>
        <charset val="204"/>
      </rPr>
      <t xml:space="preserve"> Инженерлік желілерді салу, тұрғын үйлерді электрмен жабдықтау және абаттандыру</t>
    </r>
  </si>
  <si>
    <t>Салынып жатқан тұрғын үйлерді инженерлік желілермен, электрмен жабдықтаумен және абаттандырумен қамтамасыз ету. 2029-2030 жылдар - Риддер қаласындағы 148 жер учаскесіне арналған «Ботаника» 3-тұрғын ауданы аз қабатты құрылыстың перспективалы ауданына инженерлік-коммуникациялық инфрақұрылым салу</t>
  </si>
  <si>
    <t>Риддер қаласының елді мекеніндегі жылумен жабдықтау желілерін жөндеу - 2 жоба</t>
  </si>
  <si>
    <r>
      <rPr>
        <b/>
        <sz val="12"/>
        <rFont val="Times New Roman"/>
        <family val="1"/>
        <charset val="204"/>
      </rPr>
      <t>1-іс-шара.</t>
    </r>
    <r>
      <rPr>
        <sz val="12"/>
        <rFont val="Times New Roman"/>
        <family val="1"/>
        <charset val="204"/>
      </rPr>
      <t xml:space="preserve"> «Риддер ЖЭО» жылумен жабдықтау желілерін және технологиялық жабдықтарды күрделі жөндеу (қазандықтар 6 дана)</t>
    </r>
  </si>
  <si>
    <t>ТҮКШ, ТҮКШ, ЖКжәнеАЖБ жөніндегі әкім орынбасары</t>
  </si>
  <si>
    <t>Риддер ЖЭО-ның үздіксіз жұмысын қамтамасыз ету</t>
  </si>
  <si>
    <t>Риддер қаласының жылу желілерін ағымдағы жөндеу</t>
  </si>
  <si>
    <t>млн теңге</t>
  </si>
  <si>
    <t>Орындалған жұмыстар актісі</t>
  </si>
  <si>
    <t>Облыс әкімінің орынбасары, ПД бастығы және басқалар</t>
  </si>
  <si>
    <r>
      <rPr>
        <b/>
        <sz val="12"/>
        <rFont val="Times New Roman"/>
        <family val="1"/>
        <charset val="204"/>
      </rPr>
      <t xml:space="preserve">1-іс-шара. </t>
    </r>
    <r>
      <rPr>
        <sz val="12"/>
        <rFont val="Times New Roman"/>
        <family val="1"/>
        <charset val="204"/>
      </rPr>
      <t>Риддер қаласындағы жеті учаскелік полиция пунктін ағымдағы жөндеу</t>
    </r>
  </si>
  <si>
    <r>
      <rPr>
        <b/>
        <sz val="12"/>
        <rFont val="Times New Roman"/>
        <family val="1"/>
        <charset val="204"/>
      </rPr>
      <t xml:space="preserve">2-іс-шара. </t>
    </r>
    <r>
      <rPr>
        <sz val="12"/>
        <rFont val="Times New Roman"/>
        <family val="1"/>
        <charset val="204"/>
      </rPr>
      <t>Риддер қаласының полиция пункттерін МТБ жинақтау</t>
    </r>
  </si>
  <si>
    <t>ПБ бастығы, Риддер қаласының әкімдігі</t>
  </si>
  <si>
    <t>ҚТҚ полигонын салу (1 жоба)</t>
  </si>
  <si>
    <t>Тиістілік нормаларына дейін 7 УПП жеткізу</t>
  </si>
  <si>
    <r>
      <rPr>
        <b/>
        <sz val="12"/>
        <rFont val="Times New Roman"/>
        <family val="1"/>
        <charset val="204"/>
      </rPr>
      <t>3-іс-шара.</t>
    </r>
    <r>
      <rPr>
        <sz val="12"/>
        <rFont val="Times New Roman"/>
        <family val="1"/>
        <charset val="204"/>
      </rPr>
      <t xml:space="preserve"> Риддер қаласында полигон салу үшін ЖСҚ әзірлеу</t>
    </r>
  </si>
  <si>
    <t>ТҮКШ, ЖҚжәнеАШБ жөніндегі әкім орынбасары</t>
  </si>
  <si>
    <t>Рұқсат етілмеген полигондар мен топырақтың ластануын азайту, қоршаған ортаға теріс әсерді азайту</t>
  </si>
  <si>
    <t>Риддер қ. Риддер ауданында полигон салу</t>
  </si>
  <si>
    <t>Облыс әкімінің орынбасары,ОАУ басшысы, қалалар мен аудандардың әкімдіктері және басқалар</t>
  </si>
  <si>
    <t>Риддер қ. сауда объектілерін ашу - 4 жоба</t>
  </si>
  <si>
    <r>
      <rPr>
        <b/>
        <sz val="12"/>
        <rFont val="Times New Roman"/>
        <family val="1"/>
        <charset val="204"/>
      </rPr>
      <t>1-іс-шара.</t>
    </r>
    <r>
      <rPr>
        <sz val="12"/>
        <rFont val="Times New Roman"/>
        <family val="1"/>
        <charset val="204"/>
      </rPr>
      <t xml:space="preserve"> Қонаев көшесі, 23 мекенжайы бойынша ауданы 1300 м2 «Апельсин» аралас тауарлар дүкенінің құрылысы (ЖК Ковалев Д.)</t>
    </r>
  </si>
  <si>
    <r>
      <rPr>
        <b/>
        <sz val="12"/>
        <rFont val="Times New Roman"/>
        <family val="1"/>
        <charset val="204"/>
      </rPr>
      <t>2-іс-шара.</t>
    </r>
    <r>
      <rPr>
        <sz val="12"/>
        <rFont val="Times New Roman"/>
        <family val="1"/>
        <charset val="204"/>
      </rPr>
      <t xml:space="preserve"> Гоголь көшесі 45а сауда үйінің ашылуы, сауда алаңы 500 шаршы метрге дейін</t>
    </r>
  </si>
  <si>
    <r>
      <rPr>
        <b/>
        <sz val="12"/>
        <rFont val="Times New Roman"/>
        <family val="1"/>
        <charset val="204"/>
      </rPr>
      <t xml:space="preserve">3-іс-шара. </t>
    </r>
    <r>
      <rPr>
        <sz val="12"/>
        <rFont val="Times New Roman"/>
        <family val="1"/>
        <charset val="204"/>
      </rPr>
      <t>Үлбі кенті (4 аудан) мекенжайы бойынша аралас тауарлар дүкенінің құрылысы (ЖК Губернаторов Н.)</t>
    </r>
  </si>
  <si>
    <r>
      <rPr>
        <b/>
        <sz val="12"/>
        <rFont val="Times New Roman"/>
        <family val="1"/>
        <charset val="204"/>
      </rPr>
      <t>4-іс-шара.</t>
    </r>
    <r>
      <rPr>
        <sz val="12"/>
        <rFont val="Times New Roman"/>
        <family val="1"/>
        <charset val="204"/>
      </rPr>
      <t xml:space="preserve"> «Steak Kingn» супермаркетінің құрылысы</t>
    </r>
  </si>
  <si>
    <t>Ветеринариялық пункттер салу - 1 жоба</t>
  </si>
  <si>
    <t>20 жұмыс орнын құру</t>
  </si>
  <si>
    <t>6 жұмыс орнын құру</t>
  </si>
  <si>
    <t>30 жұмыс орнын құру</t>
  </si>
  <si>
    <t>22 жұмыс орнын құру</t>
  </si>
  <si>
    <r>
      <rPr>
        <b/>
        <sz val="12"/>
        <rFont val="Times New Roman"/>
        <family val="1"/>
        <charset val="204"/>
      </rPr>
      <t xml:space="preserve">5-іс-шара. </t>
    </r>
    <r>
      <rPr>
        <sz val="12"/>
        <rFont val="Times New Roman"/>
        <family val="1"/>
        <charset val="204"/>
      </rPr>
      <t>Риддер қаласында ветеринариялық пункт салу (1 бірлік)</t>
    </r>
  </si>
  <si>
    <t>Мал шаруашылығындағы аурулар мен мал өлімінен болатын ысырапты азайту</t>
  </si>
  <si>
    <t>Қаржы ресурстарының жиыны, млн. Теңге</t>
  </si>
  <si>
    <t>Мақсат. Коммуналдық секторды дамыту арқылы тұрғын үй-коммуналдық қызметтердің сапасын арттыру</t>
  </si>
  <si>
    <t>Міндет 1. Тұтынушыларға жылумен жабдықтау қызметтерін көрсету сенімділігін арттыру</t>
  </si>
  <si>
    <t>Міндет 2. Тұтынушыларға сумен жабдықтау қызметтерін көрсету сенімділігін арттыру</t>
  </si>
  <si>
    <t>Міндет 3. Тұтынушыларға су бұру қызметтерін көрсету сенімділігін арттыру</t>
  </si>
  <si>
    <t>ТҮКШ, ТҮКШ, ЖКжәнеЖКБ жөніндегі әкім орынбасары</t>
  </si>
  <si>
    <r>
      <rPr>
        <b/>
        <sz val="12"/>
        <rFont val="Times New Roman"/>
        <family val="1"/>
        <charset val="204"/>
      </rPr>
      <t>2-іс-шара.</t>
    </r>
    <r>
      <rPr>
        <sz val="12"/>
        <rFont val="Times New Roman"/>
        <family val="1"/>
        <charset val="204"/>
      </rPr>
      <t xml:space="preserve"> Риддер қаласының коммуналдық меншігіндегі жылу желілерін ағымдағы жөндеу</t>
    </r>
  </si>
  <si>
    <r>
      <rPr>
        <b/>
        <sz val="12"/>
        <rFont val="Times New Roman"/>
        <family val="1"/>
        <charset val="204"/>
      </rPr>
      <t xml:space="preserve">3-іс-шара. </t>
    </r>
    <r>
      <rPr>
        <sz val="12"/>
        <rFont val="Times New Roman"/>
        <family val="1"/>
        <charset val="204"/>
      </rPr>
      <t>Коммуналдық меншіктегі сумен жабдықтау және су бұру желілерін ағымдағы жөндеу</t>
    </r>
  </si>
  <si>
    <r>
      <rPr>
        <b/>
        <sz val="12"/>
        <rFont val="Times New Roman"/>
        <family val="1"/>
        <charset val="204"/>
      </rPr>
      <t xml:space="preserve">4-іс-шара. </t>
    </r>
    <r>
      <rPr>
        <sz val="12"/>
        <rFont val="Times New Roman"/>
        <family val="1"/>
        <charset val="204"/>
      </rPr>
      <t xml:space="preserve">Самоквитов және Абай 38,42 көшелеріндегі су бұру желілерін жөндеу </t>
    </r>
  </si>
  <si>
    <t>Риддер қ. - 1 жоба</t>
  </si>
  <si>
    <t>Жылу желілерінің тозуын азайту, жылумен жабдықтау желілерінің үздіксіз жұмысын қамтамасыз ету</t>
  </si>
  <si>
    <t>Сумен жабдықтау және су бұру желілерінің тозуын азайту</t>
  </si>
  <si>
    <t>Су бұру желілерінің тозуын азайту</t>
  </si>
  <si>
    <t>Кәріз желілерінің тозуын азайту</t>
  </si>
  <si>
    <t>ЕҚДБ</t>
  </si>
  <si>
    <r>
      <rPr>
        <b/>
        <sz val="12"/>
        <rFont val="Times New Roman"/>
        <family val="1"/>
        <charset val="204"/>
      </rPr>
      <t xml:space="preserve">5-іс-шара. </t>
    </r>
    <r>
      <rPr>
        <sz val="12"/>
        <rFont val="Times New Roman"/>
        <family val="1"/>
        <charset val="204"/>
      </rPr>
      <t>Риддер қаласындағы кәріз тазарту құрылыстарын реконструкциялау</t>
    </r>
  </si>
  <si>
    <t>Риддер қ. ТҮКШ, СҚҚжәнеҚБ жөніндегі әкім орынбасары, ТҮКШ, ЖКжәнеЖКБ</t>
  </si>
  <si>
    <t>ЭБЖМ, ЖАО</t>
  </si>
  <si>
    <t>ЖАП</t>
  </si>
  <si>
    <t>Мақсат. Орман ресурстарын, жануарлар дүниесі ресурстарын, табиғи-қорық қоры объектілерін сақтау, ұтымды пайдалану және молықтыру</t>
  </si>
  <si>
    <t>Міндет 1. Халықты экологиялық акциялар мен бастамаларға тарту</t>
  </si>
  <si>
    <t>Әкімнің ТҮКШ жөніндегі орынбасары, "Риддер орман шаруашылығы" КММ, "Пихта орман шаруашылығы" КММ</t>
  </si>
  <si>
    <t>акциялар саны</t>
  </si>
  <si>
    <r>
      <t xml:space="preserve">1-іс-шара. </t>
    </r>
    <r>
      <rPr>
        <sz val="12"/>
        <rFont val="Times New Roman"/>
        <family val="1"/>
        <charset val="204"/>
      </rPr>
      <t>Экологиялық акциялар өткізу</t>
    </r>
  </si>
  <si>
    <t>Міндет 2. Ормандылықтың артуы</t>
  </si>
  <si>
    <r>
      <rPr>
        <b/>
        <sz val="12"/>
        <rFont val="Times New Roman"/>
        <family val="1"/>
        <charset val="204"/>
      </rPr>
      <t xml:space="preserve">1-іс-шара. </t>
    </r>
    <r>
      <rPr>
        <sz val="12"/>
        <rFont val="Times New Roman"/>
        <family val="1"/>
        <charset val="204"/>
      </rPr>
      <t>Риддер қаласының аумағында екпелер отырғызу</t>
    </r>
  </si>
  <si>
    <t>Әкімнің ТҮКШ, ТҮКШ, ЖКжәнеАЖБ жөніндегі орынбасары</t>
  </si>
  <si>
    <t>Қоршаған ортаға жауапкершілікті қалыптастыру және халықты қоғамдық пайдалы қызметке тарту</t>
  </si>
  <si>
    <t xml:space="preserve">млн. теңге </t>
  </si>
  <si>
    <t>Облыс әкімінің орынбасары, ЭТҮКШБ басшысы,қалалар мен аудандардың әкімдіктері</t>
  </si>
  <si>
    <r>
      <rPr>
        <b/>
        <sz val="12"/>
        <rFont val="Times New Roman"/>
        <family val="1"/>
        <charset val="204"/>
      </rPr>
      <t xml:space="preserve">1-іс-шара. </t>
    </r>
    <r>
      <rPr>
        <sz val="12"/>
        <rFont val="Times New Roman"/>
        <family val="1"/>
        <charset val="204"/>
      </rPr>
      <t>Қоғамдық аумақтардан, табиғи қоқыс тастайтын жерлерден қоқыс шығару</t>
    </r>
  </si>
  <si>
    <r>
      <rPr>
        <b/>
        <sz val="12"/>
        <rFont val="Times New Roman"/>
        <family val="1"/>
        <charset val="204"/>
      </rPr>
      <t xml:space="preserve">2-іс-шара. </t>
    </r>
    <r>
      <rPr>
        <sz val="12"/>
        <rFont val="Times New Roman"/>
        <family val="1"/>
        <charset val="204"/>
      </rPr>
      <t>Контейнерлік алаңдарды жөндеу</t>
    </r>
  </si>
  <si>
    <t>Елді мекеннің тазалығын сақтау және абаттандыру</t>
  </si>
  <si>
    <t>АМҚ</t>
  </si>
  <si>
    <t>1-БАҒЫТ: 2030 ЖЫЛҒА ДЕЙІНГІ ОРНЫҚТЫ ДАМУ МАҚСАТТАРЫНЫҢ ҰЛТТЫҚ ИНДИКАТОРЛАРЫН ІСКЕ АСЫРУ</t>
  </si>
  <si>
    <t xml:space="preserve">             2. ӨЗГЕ ДЕ ЖОСПАРЛАУ ҚҰЖАТТАРЫН, МЕМЛЕКЕТТІК ФУНКЦИЯЛАРДЫ, ӨКІЛЕТТІКТЕРДІ ІСКЕ АСЫРУ ЖӘНЕ (НЕМЕСЕ) МЕМЛЕКЕТТІК ҚЫЗМЕТТЕР КӨРСЕТУ</t>
  </si>
  <si>
    <t>Мақсат 1. 2030 жылға дейінгі орнықты даму мақсаттарының индикаторларына қол жеткізу</t>
  </si>
  <si>
    <r>
      <t xml:space="preserve">Нысаналы индикатор   3.6.1.
</t>
    </r>
    <r>
      <rPr>
        <sz val="12"/>
        <rFont val="Times New Roman"/>
        <family val="1"/>
        <charset val="204"/>
      </rPr>
      <t>Облыс бойынша жол-көлік оқиғалары салдарынан болатын өлім-жітім</t>
    </r>
    <r>
      <rPr>
        <b/>
        <sz val="12"/>
        <rFont val="Times New Roman"/>
        <family val="1"/>
      </rPr>
      <t xml:space="preserve">
</t>
    </r>
  </si>
  <si>
    <t xml:space="preserve">ПД бастығы, облыс әкімінің орынбасары,  ДСБ басшысы және басқалар
қалалар мен аудандардың әкімдіктері
</t>
  </si>
  <si>
    <t>ІІМ әкімшілік деректері</t>
  </si>
  <si>
    <t>100 000 халыққа шаққанда</t>
  </si>
  <si>
    <t>есепті ақпарат</t>
  </si>
  <si>
    <r>
      <rPr>
        <b/>
        <sz val="12"/>
        <rFont val="Times New Roman"/>
        <family val="1"/>
        <charset val="204"/>
      </rPr>
      <t xml:space="preserve">1-іс-шара.
</t>
    </r>
    <r>
      <rPr>
        <sz val="12"/>
        <rFont val="Times New Roman"/>
        <family val="1"/>
        <charset val="204"/>
      </rPr>
      <t>ЖАІШ өткізу (Қауіпсіз жол, Қауіпті жүргізуші, Жаяу жүргінші, Назар аударыңыз - Балалар, Тасымалдаушы, Мас жүргізуші, Автобус, Мотоцикл, Заңсыз таксист)</t>
    </r>
  </si>
  <si>
    <t>ЖП ведомстволық деректері</t>
  </si>
  <si>
    <t>ақпарат</t>
  </si>
  <si>
    <t>авариялық қауіпті учаскелерді жою</t>
  </si>
  <si>
    <r>
      <rPr>
        <b/>
        <sz val="12"/>
        <rFont val="Times New Roman"/>
        <family val="1"/>
        <charset val="204"/>
      </rPr>
      <t xml:space="preserve">2-іс-шара.
</t>
    </r>
    <r>
      <rPr>
        <sz val="12"/>
        <rFont val="Times New Roman"/>
        <family val="1"/>
        <charset val="204"/>
      </rPr>
      <t>Көше-жол желісіндегі кемшіліктерді жою жөнінде тиісті шаралар қабылдай отырып, Қазавтожол АҚ ШҚОФ-мен бірлесіп жыл сайынғы автомобиль жолдарын тексеруді жүргізу, сондай-ақ облыстың жол инфрақұрылымын жақсарту жөнінде ұсыныстарды облыс әкімдігі мен прокуратурасына жолдау</t>
    </r>
  </si>
  <si>
    <t>Әкімнің ТҮКШ, ТҮКШ, ЖКжәне АЖБ жөніндегі орынбасары, ПБ бастығы</t>
  </si>
  <si>
    <r>
      <t xml:space="preserve">Нысаналы индикатор   4.5.1.1.
</t>
    </r>
    <r>
      <rPr>
        <sz val="12"/>
        <rFont val="Times New Roman"/>
        <family val="1"/>
        <charset val="204"/>
      </rPr>
      <t>Облыс бойынша инклюзивті білім беру үшін жағдай жасаған білім беру ұйымдарының үлесі</t>
    </r>
    <r>
      <rPr>
        <b/>
        <sz val="12"/>
        <rFont val="Times New Roman"/>
        <family val="1"/>
      </rPr>
      <t xml:space="preserve">
</t>
    </r>
  </si>
  <si>
    <t xml:space="preserve">Облыс әкімінің орынбасары,  ББ басшысы және басқалар
қалалар мен аудандардың әкімдіктері
</t>
  </si>
  <si>
    <t>Әкімнің әлеуметтік мәселелер жөніндегі орынбасары, ББ</t>
  </si>
  <si>
    <t>объектілер саны</t>
  </si>
  <si>
    <t>Міндет. Халықтың осал топтары, оның ішінде мүгедектігі бар адамдар үшін барлық деңгейлерде білім алу және кәсіптік-техникалық даярлау үшін тең мүмкіндіктерді қамтамасыз ету</t>
  </si>
  <si>
    <r>
      <rPr>
        <b/>
        <sz val="12"/>
        <rFont val="Times New Roman"/>
        <family val="1"/>
        <charset val="204"/>
      </rPr>
      <t>3-іс-шара.</t>
    </r>
    <r>
      <rPr>
        <sz val="12"/>
        <rFont val="Times New Roman"/>
        <family val="1"/>
        <charset val="204"/>
      </rPr>
      <t xml:space="preserve"> Жол қозғалысы қауіпсіздігін қамтамасыз ету</t>
    </r>
  </si>
  <si>
    <r>
      <rPr>
        <b/>
        <sz val="12"/>
        <rFont val="Times New Roman"/>
        <family val="1"/>
        <charset val="204"/>
      </rPr>
      <t xml:space="preserve">1-іс-шара.
</t>
    </r>
    <r>
      <rPr>
        <sz val="12"/>
        <rFont val="Times New Roman"/>
        <family val="1"/>
        <charset val="204"/>
      </rPr>
      <t>Даму мүмкіндіктері шектеулі балаларды арнайы психологиялық-педагогикалық қолдаумен және ерте түзетумен қамту</t>
    </r>
  </si>
  <si>
    <t>ведомстволық есептілік</t>
  </si>
  <si>
    <t>балалар саны</t>
  </si>
  <si>
    <r>
      <rPr>
        <b/>
        <sz val="12"/>
        <rFont val="Times New Roman"/>
        <family val="1"/>
        <charset val="204"/>
      </rPr>
      <t xml:space="preserve">2-іс-шара.
</t>
    </r>
    <r>
      <rPr>
        <sz val="12"/>
        <rFont val="Times New Roman"/>
        <family val="1"/>
        <charset val="204"/>
      </rPr>
      <t>Мүмкіндіктері шектеулі балаларға арналған арнайы білім беру ұйымдары жанынан ерте психологиялық-педагогикалық қолдау қызметтерін ашу</t>
    </r>
  </si>
  <si>
    <t>ертерек қолдау қызметтерінің саны</t>
  </si>
  <si>
    <t>кабинеттер саны</t>
  </si>
  <si>
    <t>ұйымдар саны</t>
  </si>
  <si>
    <r>
      <rPr>
        <b/>
        <sz val="12"/>
        <rFont val="Times New Roman"/>
        <family val="1"/>
        <charset val="204"/>
      </rPr>
      <t xml:space="preserve">6-іс-шара.
</t>
    </r>
    <r>
      <rPr>
        <sz val="12"/>
        <rFont val="Times New Roman"/>
        <family val="1"/>
        <charset val="204"/>
      </rPr>
      <t>Жетім баланы (жетім балаларды) және ата-аналарының қамқорынсыз қалған баланы (балаларды) күтіп-ұстауға асыраушыларына ай сайынғы ақшалай қаражат төлемдері</t>
    </r>
  </si>
  <si>
    <r>
      <rPr>
        <b/>
        <sz val="12"/>
        <rFont val="Times New Roman"/>
        <family val="1"/>
        <charset val="204"/>
      </rPr>
      <t xml:space="preserve">5-іс-шара.
</t>
    </r>
    <r>
      <rPr>
        <sz val="12"/>
        <rFont val="Times New Roman"/>
        <family val="1"/>
        <charset val="204"/>
      </rPr>
      <t>Жетім баланы (жетім балаларды) және ата-аналарының қамқорынсыз қалған баланы (балаларды) асырап алғаны үшін Қазақстан азаматтарына біржолғы ақша қаражатын төлеуді қамтамасыз ету</t>
    </r>
  </si>
  <si>
    <r>
      <rPr>
        <b/>
        <sz val="12"/>
        <rFont val="Times New Roman"/>
        <family val="1"/>
        <charset val="204"/>
      </rPr>
      <t xml:space="preserve">4-іс-шара.
</t>
    </r>
    <r>
      <rPr>
        <sz val="12"/>
        <rFont val="Times New Roman"/>
        <family val="1"/>
        <charset val="204"/>
      </rPr>
      <t>Балаларға тексеру, оңалту және психологиялық-медикопедагогикалық консультациялық көмек көрсету</t>
    </r>
  </si>
  <si>
    <r>
      <rPr>
        <b/>
        <sz val="12"/>
        <rFont val="Times New Roman"/>
        <family val="1"/>
        <charset val="204"/>
      </rPr>
      <t xml:space="preserve">3-іс-шара.
</t>
    </r>
    <r>
      <rPr>
        <sz val="12"/>
        <rFont val="Times New Roman"/>
        <family val="1"/>
        <charset val="204"/>
      </rPr>
      <t>Инклюзияны қолдау кабинеттерінің желісін кеңейту</t>
    </r>
  </si>
  <si>
    <t>ҰБДҚ ведомстволық есептілігі</t>
  </si>
  <si>
    <t>жетім балаларға арналған ұйымдарда тәрбиеленетін балалар санын қысқарту</t>
  </si>
  <si>
    <t>ПМПК-да ЕББҚ бар балалар санын азайту үшін балаларды қамту</t>
  </si>
  <si>
    <t>инклюзивті қолдау кабинеттерінің желісін кеңейту - 10 жұмыс орнын құру</t>
  </si>
  <si>
    <t>инклюзивті қолдау кабинеттерінің желісін кеңейту - 5 жұмыс орнын құру</t>
  </si>
  <si>
    <t xml:space="preserve"> білім беру қызметтерін дамытуда мүмкіндігі шектеулі балалар санын қысқарту</t>
  </si>
  <si>
    <t>ЖКО санын азайту</t>
  </si>
  <si>
    <r>
      <t xml:space="preserve">Нысаналы индикатор   4.5 .1.2 
</t>
    </r>
    <r>
      <rPr>
        <sz val="12"/>
        <rFont val="Times New Roman"/>
        <family val="1"/>
        <charset val="204"/>
      </rPr>
      <t xml:space="preserve">Облыс бойынша үш ауысымды мектептердің үлесі
</t>
    </r>
  </si>
  <si>
    <t>ҰБДҚ деректері</t>
  </si>
  <si>
    <t>Облыс әкімінің орынбасары, ББ басшысы және басқалар, қалалар мен аудандардың әкімдіктері</t>
  </si>
  <si>
    <r>
      <t xml:space="preserve">Нысаналы индикатор   4.5.1.3
</t>
    </r>
    <r>
      <rPr>
        <sz val="12"/>
        <rFont val="Times New Roman"/>
        <family val="1"/>
        <charset val="204"/>
      </rPr>
      <t>Облыс бойынша апатты жағдайдағы мектептердің үлесі, %</t>
    </r>
    <r>
      <rPr>
        <b/>
        <sz val="12"/>
        <rFont val="Times New Roman"/>
        <family val="1"/>
      </rPr>
      <t xml:space="preserve">
</t>
    </r>
  </si>
  <si>
    <t>Міндет. Балалардың мүдделерін, мүгедектердің ерекше қажеттіліктерін және гендерлік аспектілерді ескеретін оқу орындарын құру және жетілдіру, зорлық-зомбылықтан және әлеуметтік кедергілерден қауіпсіз және тиімді оқыту ортасын қамтамасыз ету</t>
  </si>
  <si>
    <t>мектептердің саны</t>
  </si>
  <si>
    <r>
      <t xml:space="preserve">1-іс-шара. 
</t>
    </r>
    <r>
      <rPr>
        <sz val="12"/>
        <rFont val="Times New Roman"/>
        <family val="1"/>
        <charset val="204"/>
      </rPr>
      <t>Жан басына қаржыландырумен қамтылған мектептер саны</t>
    </r>
  </si>
  <si>
    <r>
      <rPr>
        <b/>
        <sz val="12"/>
        <rFont val="Times New Roman"/>
        <family val="1"/>
        <charset val="204"/>
      </rPr>
      <t xml:space="preserve">3-іс-шара.
</t>
    </r>
    <r>
      <rPr>
        <sz val="12"/>
        <rFont val="Times New Roman"/>
        <family val="1"/>
        <charset val="204"/>
      </rPr>
      <t>Балаларды қосымша білім берумен қамту</t>
    </r>
  </si>
  <si>
    <r>
      <rPr>
        <b/>
        <sz val="12"/>
        <rFont val="Times New Roman"/>
        <family val="1"/>
        <charset val="204"/>
      </rPr>
      <t xml:space="preserve">4-іс-шара.
</t>
    </r>
    <r>
      <rPr>
        <sz val="12"/>
        <rFont val="Times New Roman"/>
        <family val="1"/>
        <charset val="204"/>
      </rPr>
      <t>Облыстық зияткерлік олимпиадаларды, спорттық және шығармашылық конкурстар мен жарыстарды өткізу және оларға қатысу</t>
    </r>
  </si>
  <si>
    <r>
      <rPr>
        <b/>
        <sz val="12"/>
        <rFont val="Times New Roman"/>
        <family val="1"/>
        <charset val="204"/>
      </rPr>
      <t xml:space="preserve">5-іс-шара. </t>
    </r>
    <r>
      <rPr>
        <sz val="12"/>
        <rFont val="Times New Roman"/>
        <family val="1"/>
        <charset val="204"/>
      </rPr>
      <t>Риддер қаласының білім беру мекемелерін МТБ жинақтау</t>
    </r>
  </si>
  <si>
    <t>Сапалы білім беру қызметтерін ұсыну</t>
  </si>
  <si>
    <t>талантты балаларды анықтау және қолдау.</t>
  </si>
  <si>
    <t>Тұлғаны жан-жақты дамыту, шығармашылық және зияткерлік әлеуетті ашу мақсатында балаларды қосымша біліммен қамтуды арттыру.</t>
  </si>
  <si>
    <t>Бюджет қаражатын пайдаланудың ашықтығы мен тиiмдiлiгiн арттыру, сондай-ақ бiлiм беру сапасын ынталандыру мақсатында жан басына шаққандағы қаржыландырумен қамтылған мектептердiң үлесiн ұлғайту.</t>
  </si>
  <si>
    <r>
      <t xml:space="preserve">Нысаналы индикатор   5.2.1.1
</t>
    </r>
    <r>
      <rPr>
        <sz val="12"/>
        <rFont val="Times New Roman"/>
        <family val="1"/>
        <charset val="204"/>
      </rPr>
      <t>Облыс бойынша отбасы-тұрмыстық саладағы әйелдер мен кәмелетке толмағандарға қатысты жасалған құқық бұзушылықтар саны</t>
    </r>
    <r>
      <rPr>
        <b/>
        <sz val="12"/>
        <rFont val="Times New Roman"/>
        <family val="1"/>
      </rPr>
      <t xml:space="preserve">
</t>
    </r>
  </si>
  <si>
    <t>Облыс әкімінің бірінші орынбасары, ПД бастығы және басқалар</t>
  </si>
  <si>
    <t>жағдайлар</t>
  </si>
  <si>
    <t>Міндет. Адам саудасын, жыныстық және қанаудың өзге де нысандарын қоса алғанда, қоғамдық және жеке салалардағы барлық әйелдер мен қыздарға қатысты зорлық-зомбылықтың барлық нысандарын жою</t>
  </si>
  <si>
    <t>Риддер қаласы әкімінің орынбасары, ПБ бастығы</t>
  </si>
  <si>
    <t>іс-шара</t>
  </si>
  <si>
    <r>
      <rPr>
        <b/>
        <sz val="12"/>
        <rFont val="Times New Roman"/>
        <family val="1"/>
        <charset val="204"/>
      </rPr>
      <t xml:space="preserve">1-іс-шара.
</t>
    </r>
    <r>
      <rPr>
        <sz val="12"/>
        <rFont val="Times New Roman"/>
        <family val="1"/>
        <charset val="204"/>
      </rPr>
      <t>Құқықтарды қамтамасыз етуге бағытталған алдын алу іс-шараларын жүргізу және тұрмыстық зорлық-зомбылық құрбандарының заңды мүдделерін қорғау мақсатында «Тұрмыс» ЖПІШ, «Отбасы» жедел алдын алу іс-шараларын, «Бақытты отбасы, бақытты ел» акциясын өткізу</t>
    </r>
  </si>
  <si>
    <r>
      <rPr>
        <b/>
        <sz val="12"/>
        <rFont val="Times New Roman"/>
        <family val="1"/>
        <charset val="204"/>
      </rPr>
      <t xml:space="preserve">2-іс-шара. </t>
    </r>
    <r>
      <rPr>
        <sz val="12"/>
        <rFont val="Times New Roman"/>
        <family val="1"/>
        <charset val="204"/>
      </rPr>
      <t>ЖПІШ, акциялар, семинарлар, дөңгелек үстелдер өткізу, Отбасылық-тұрмыстық қатынастар саласында жұмыс істейтін «Жанұя» отбасын қолдау орталығымен бірлесіп дөңгелек үстелдер өткізу</t>
    </r>
  </si>
  <si>
    <r>
      <t xml:space="preserve">Нысаналы индикатор   7.1.2
</t>
    </r>
    <r>
      <rPr>
        <sz val="12"/>
        <rFont val="Times New Roman"/>
        <family val="1"/>
        <charset val="204"/>
      </rPr>
      <t>Облыс бойынша халықты газдандыру деңгейі</t>
    </r>
    <r>
      <rPr>
        <b/>
        <sz val="12"/>
        <rFont val="Times New Roman"/>
        <family val="1"/>
      </rPr>
      <t xml:space="preserve">
</t>
    </r>
  </si>
  <si>
    <t>Облыс әкімінің орынбасары, ЭТҮКШБ басшысы және басқалар, қалалар мен аудандардың әкімдіктері</t>
  </si>
  <si>
    <t>Міндет. Газбен жабдықтау инфрақұрылымын дамыту</t>
  </si>
  <si>
    <r>
      <rPr>
        <b/>
        <sz val="12"/>
        <rFont val="Times New Roman"/>
        <family val="1"/>
        <charset val="204"/>
      </rPr>
      <t xml:space="preserve">1-іс-шара. </t>
    </r>
    <r>
      <rPr>
        <sz val="12"/>
        <rFont val="Times New Roman"/>
        <family val="1"/>
        <charset val="204"/>
      </rPr>
      <t>Риддер қаласының газбен жабдықтау және ГТҚ желілерін реконструкциялау</t>
    </r>
  </si>
  <si>
    <r>
      <t xml:space="preserve">Нысаналы индикатор   8.6.1 
</t>
    </r>
    <r>
      <rPr>
        <sz val="12"/>
        <rFont val="Times New Roman"/>
        <family val="1"/>
        <charset val="204"/>
      </rPr>
      <t>Облыс бойынша оқымайтын, жұмыс істемейтін және кәсіби дағдыларды игермейтін жастардың үлесі (15 пен 35 жас аралығындағы)</t>
    </r>
    <r>
      <rPr>
        <b/>
        <sz val="12"/>
        <rFont val="Times New Roman"/>
        <family val="1"/>
      </rPr>
      <t xml:space="preserve">
</t>
    </r>
  </si>
  <si>
    <t>Облыс әкімінің орынбасары, ІСБ басшысы және басқалар, қалалар мен аудандардың әкімдіктері</t>
  </si>
  <si>
    <t>Міндет. Жұмыс істемейтін, оқымайтын және кәсіби дағдыларды игермейтін жастардың үлесін айтарлықтай азайту</t>
  </si>
  <si>
    <r>
      <rPr>
        <b/>
        <sz val="12"/>
        <rFont val="Times New Roman"/>
        <family val="1"/>
        <charset val="204"/>
      </rPr>
      <t>1-іс-шара. "</t>
    </r>
    <r>
      <rPr>
        <sz val="12"/>
        <rFont val="Times New Roman"/>
        <family val="1"/>
        <charset val="204"/>
      </rPr>
      <t>Жастар ресурстық орталығы" КММ аппаратын күтіп ұстау</t>
    </r>
  </si>
  <si>
    <t>Отбасылық-тұрмыстық салада әйелдер мен кәмелетке толмағандарға қатысты жасалған құқық бұзушылықтар санын азайту</t>
  </si>
  <si>
    <t>Қала тұрғындарын газбен қамтамасыз ету</t>
  </si>
  <si>
    <r>
      <rPr>
        <b/>
        <sz val="12"/>
        <rFont val="Times New Roman"/>
        <family val="1"/>
        <charset val="204"/>
      </rPr>
      <t xml:space="preserve">2-іс-шара. </t>
    </r>
    <r>
      <rPr>
        <sz val="12"/>
        <rFont val="Times New Roman"/>
        <family val="1"/>
        <charset val="204"/>
      </rPr>
      <t>Риддер қаласы бойынша «Жасыл ел» жобасы шеңберінде жұмысқа орналастыру</t>
    </r>
  </si>
  <si>
    <t>Әкімнің әлеуметтік мәселелер жөніндегі орынбасары, ІС,МТДжәнеСБ</t>
  </si>
  <si>
    <t>Әкімнің әлеуметтік мәселелер жөніндегі орынбасары, ІС,МТДжәнеСБ, Мансап орталығы</t>
  </si>
  <si>
    <r>
      <rPr>
        <b/>
        <sz val="12"/>
        <rFont val="Times New Roman"/>
        <family val="1"/>
        <charset val="204"/>
      </rPr>
      <t xml:space="preserve">3-іс-шара. </t>
    </r>
    <r>
      <rPr>
        <sz val="12"/>
        <rFont val="Times New Roman"/>
        <family val="1"/>
        <charset val="204"/>
      </rPr>
      <t>ТжКБ ұйымдарын бітіргеннен кейінгі бірінші жылы жұмысқа орналастырылған түлектердің үлесі</t>
    </r>
  </si>
  <si>
    <r>
      <rPr>
        <b/>
        <sz val="12"/>
        <rFont val="Times New Roman"/>
        <family val="1"/>
        <charset val="204"/>
      </rPr>
      <t xml:space="preserve">4-іс-шара. </t>
    </r>
    <r>
      <rPr>
        <sz val="12"/>
        <rFont val="Times New Roman"/>
        <family val="1"/>
        <charset val="204"/>
      </rPr>
      <t>Жастарды сұранысқа ие кәсіптер бойынша колледждерде тегін оқытумен қамту</t>
    </r>
  </si>
  <si>
    <r>
      <rPr>
        <b/>
        <sz val="12"/>
        <rFont val="Times New Roman"/>
        <family val="1"/>
        <charset val="204"/>
      </rPr>
      <t xml:space="preserve">5-іс-шара. </t>
    </r>
    <r>
      <rPr>
        <sz val="12"/>
        <rFont val="Times New Roman"/>
        <family val="1"/>
        <charset val="204"/>
      </rPr>
      <t>Кәсіпорындардың өтінімдері бойынша ТжКБ-мен кадрлар даярлауға арналған мемлекеттік білім беру тапсырысын ұлғайту арқылы жастарды тегін ТжКБ-мен қамтуды кеңейту</t>
    </r>
  </si>
  <si>
    <r>
      <rPr>
        <b/>
        <sz val="12"/>
        <rFont val="Times New Roman"/>
        <family val="1"/>
        <charset val="204"/>
      </rPr>
      <t xml:space="preserve">6-іс-шара. </t>
    </r>
    <r>
      <rPr>
        <sz val="12"/>
        <rFont val="Times New Roman"/>
        <family val="1"/>
        <charset val="204"/>
      </rPr>
      <t>Құзыреті бойынша WorldSkills өңірлік кәсіби шеберлік чемпионатын өткізу</t>
    </r>
  </si>
  <si>
    <r>
      <rPr>
        <b/>
        <sz val="12"/>
        <rFont val="Times New Roman"/>
        <family val="1"/>
        <charset val="204"/>
      </rPr>
      <t xml:space="preserve">7-іс-шара. </t>
    </r>
    <r>
      <rPr>
        <sz val="12"/>
        <rFont val="Times New Roman"/>
        <family val="1"/>
        <charset val="204"/>
      </rPr>
      <t>ТжКБ-да кадрлар даярлау үшін жаңа мамандықтар ашу</t>
    </r>
  </si>
  <si>
    <t>Әкімнің әлеуметтік мәселелер жөніндегі орынбасары, Риддер колледжі</t>
  </si>
  <si>
    <t>құзірет саны</t>
  </si>
  <si>
    <t>мамандықтар саны</t>
  </si>
  <si>
    <t>ЖАО деректері</t>
  </si>
  <si>
    <t>ТжКБ беру ұйымдарында жаңа, сұранысқа ие мамандықтарды енгізу есебінен кадрларды даярлаудың еңбек нарығының талаптарына сәйкестігін қамтамасыз ету.</t>
  </si>
  <si>
    <t>Талантты студенттерді анықтау және қолдау, жұмысшы мамандықтарының беделін арттыру, білім беру процесіне халықаралық стандарттарды енгізуді ынталандыру.</t>
  </si>
  <si>
    <t>Сұранысқа ие кәсіптер бойынша тегін оқытумен қамтылған жастардың үлесін ұлғайту;</t>
  </si>
  <si>
    <t>Бітіргеннен кейін бірінші жылы жұмысқа орналасқан бітірушілердің үлесін ұлғайту</t>
  </si>
  <si>
    <t>Жастарды жыл сайын жұмысқа орналастыру - 70 адам</t>
  </si>
  <si>
    <t>«Жастар ресурстық орталығы» КММ жұмыс істеуі</t>
  </si>
  <si>
    <t>Облыс әкімінің орынбасары, ЖКАЖБ басшысы, қалалар мен аудандардың әкімдіктері</t>
  </si>
  <si>
    <t>Міндет. 2030 жылға қарай жол қозғалысы қауіпсіздігін арттыру, атап айтқанда, осал жағдайдағы адамдардың, әйелдердің, балалардың, мүгедектердің және қарттардың қажеттіліктеріне ерекше назар аудара отырып, қоғамдық көлікті пайдалануды кеңейту негізінде барлығының қауіпсіз, арзан, қолжетімді және экологиялық тұрақты көлік жүйелерін пайдалана алуын қамтамасыз ету</t>
  </si>
  <si>
    <r>
      <rPr>
        <b/>
        <sz val="12"/>
        <rFont val="Times New Roman"/>
        <family val="1"/>
        <charset val="204"/>
      </rPr>
      <t xml:space="preserve">4-іс-шара. </t>
    </r>
    <r>
      <rPr>
        <sz val="12"/>
        <rFont val="Times New Roman"/>
        <family val="1"/>
        <charset val="204"/>
      </rPr>
      <t>Жолдарды қысқы күтіп ұстау</t>
    </r>
  </si>
  <si>
    <r>
      <rPr>
        <b/>
        <sz val="12"/>
        <rFont val="Times New Roman"/>
        <family val="1"/>
        <charset val="204"/>
      </rPr>
      <t xml:space="preserve">3-іс-шара. </t>
    </r>
    <r>
      <rPr>
        <sz val="12"/>
        <rFont val="Times New Roman"/>
        <family val="1"/>
        <charset val="204"/>
      </rPr>
      <t>Жолдарды жазғы күтіп ұстау</t>
    </r>
  </si>
  <si>
    <r>
      <rPr>
        <b/>
        <sz val="12"/>
        <rFont val="Times New Roman"/>
        <family val="1"/>
        <charset val="204"/>
      </rPr>
      <t xml:space="preserve">1-іс-шара.  </t>
    </r>
    <r>
      <rPr>
        <sz val="12"/>
        <rFont val="Times New Roman"/>
        <family val="1"/>
        <charset val="204"/>
      </rPr>
      <t>Қиыршық тас жолдарды (топырақты) күтіп ұстау</t>
    </r>
  </si>
  <si>
    <r>
      <rPr>
        <b/>
        <sz val="12"/>
        <rFont val="Times New Roman"/>
        <family val="1"/>
        <charset val="204"/>
      </rPr>
      <t xml:space="preserve">2-іс-шара. </t>
    </r>
    <r>
      <rPr>
        <sz val="12"/>
        <rFont val="Times New Roman"/>
        <family val="1"/>
        <charset val="204"/>
      </rPr>
      <t xml:space="preserve"> Тротуарларды ағымдағы жөндеу</t>
    </r>
  </si>
  <si>
    <t>Жол инфрақұрылымын жақсарту, қанағаттанарлықсыз жағдайдағы жолдар үлесін азайту</t>
  </si>
  <si>
    <t>ш.м</t>
  </si>
  <si>
    <t>Облыс әкімінің орынбасары, ҚСҚҚБ басшысы, қалалар мен аудандардың әкімдіктері</t>
  </si>
  <si>
    <t>Міндет. Облыс тұрғындарын тұрғын үймен қамтамасыз ету</t>
  </si>
  <si>
    <r>
      <rPr>
        <b/>
        <sz val="12"/>
        <rFont val="Times New Roman"/>
        <family val="1"/>
        <charset val="204"/>
      </rPr>
      <t>1-іс-шара.</t>
    </r>
    <r>
      <rPr>
        <sz val="12"/>
        <rFont val="Times New Roman"/>
        <family val="1"/>
        <charset val="204"/>
      </rPr>
      <t xml:space="preserve"> Островский көшесі 40 мекенжайы бойынша 60 пәтерлі тұрғын үй құрылысы</t>
    </r>
  </si>
  <si>
    <t>Әкімнің ТҮКШ, ҚСҚҚБ жөніндегі орынбасары, Риддер қ.,</t>
  </si>
  <si>
    <t xml:space="preserve">Әкімнің ТҮКШ, ТҮКШ, ЖКжәнеАЖБ жөніндегі  орынбасары </t>
  </si>
  <si>
    <t xml:space="preserve">Әкімнің ЖКАЖБ,ТҮКШ, ТҮКШ, ЖКжәнеАЖБ жөніндегі орынбасары </t>
  </si>
  <si>
    <t>Әкімнің ТҮКШ, ҚСҚҚБ жөніндегі орынбасары</t>
  </si>
  <si>
    <t>Есептік ақпарат</t>
  </si>
  <si>
    <r>
      <rPr>
        <b/>
        <sz val="12"/>
        <rFont val="Times New Roman"/>
        <family val="1"/>
        <charset val="204"/>
      </rPr>
      <t xml:space="preserve">6-іс-шара. </t>
    </r>
    <r>
      <rPr>
        <sz val="12"/>
        <rFont val="Times New Roman"/>
        <family val="1"/>
        <charset val="204"/>
      </rPr>
      <t>Көппәтерлі тұрғын үйлердің қасбеттерін ағымдағы жөндеу</t>
    </r>
  </si>
  <si>
    <t>Тұрғын үй алуға кезекте тұрған 60 отбасын сапалы қолжетімді тұрғын үймен қамтамасыз ету. Тұрғын үйді іске қосуды 4718 шаршы метрге ұлғайту</t>
  </si>
  <si>
    <t>Халықтың әлеуметтік әлсіз топтары үшін жыл сайын 10 үй/20 пәтер салу. Жыл сайын 1700 шаршы метр тұрғын үйді пайдалануға беру. ШҚО инвестициялық жоспарында ескерілді</t>
  </si>
  <si>
    <t>Тұрғындардың тұру жағдайларын жақсарту</t>
  </si>
  <si>
    <t>Қаланың сәулеттік келбетін жақсарту</t>
  </si>
  <si>
    <r>
      <t xml:space="preserve">Нысаналы индикатор   6.2.1
</t>
    </r>
    <r>
      <rPr>
        <sz val="12"/>
        <rFont val="Times New Roman"/>
        <family val="1"/>
        <charset val="204"/>
      </rPr>
      <t>Облыс бойынша халықты сарқынды суларды тазартумен қамту:</t>
    </r>
    <r>
      <rPr>
        <b/>
        <sz val="12"/>
        <rFont val="Times New Roman"/>
        <family val="1"/>
      </rPr>
      <t xml:space="preserve">
</t>
    </r>
  </si>
  <si>
    <t>- қала;</t>
  </si>
  <si>
    <t>- ауыл.</t>
  </si>
  <si>
    <t>Облыс әкімінің орынбасары, ЭТҮКШБ басшысы, қалалар мен аудандардың әкімдіктері</t>
  </si>
  <si>
    <t>Міндет. 2030 жылға қарай тиісті санитарлық-гигиеналық құралдарға жалпыға бірдей және тең қол жеткізуді қамтамасыз ету</t>
  </si>
  <si>
    <r>
      <t xml:space="preserve">1-іс-шара. </t>
    </r>
    <r>
      <rPr>
        <sz val="12"/>
        <rFont val="Times New Roman"/>
        <family val="1"/>
        <charset val="204"/>
      </rPr>
      <t>Нөсер кәрізінің құдықтарын күтіп ұстау</t>
    </r>
  </si>
  <si>
    <r>
      <t>2-іс-шара.</t>
    </r>
    <r>
      <rPr>
        <sz val="12"/>
        <rFont val="Times New Roman"/>
        <family val="1"/>
        <charset val="204"/>
      </rPr>
      <t xml:space="preserve"> Нөсер кәрізін ағымдағы жөндеу</t>
    </r>
  </si>
  <si>
    <r>
      <t xml:space="preserve">3-іс-шара. </t>
    </r>
    <r>
      <rPr>
        <sz val="12"/>
        <rFont val="Times New Roman"/>
        <family val="1"/>
        <charset val="204"/>
      </rPr>
      <t>Су өткізу каналдарын тазалау</t>
    </r>
  </si>
  <si>
    <r>
      <t xml:space="preserve">4-іс-шара. </t>
    </r>
    <r>
      <rPr>
        <sz val="12"/>
        <rFont val="Times New Roman"/>
        <family val="1"/>
        <charset val="204"/>
      </rPr>
      <t>Нөсер кәрізін орнату 4 шағын аудан, № 35, 38 үйлер</t>
    </r>
  </si>
  <si>
    <r>
      <t>5-іс-шара.</t>
    </r>
    <r>
      <rPr>
        <sz val="12"/>
        <rFont val="Times New Roman"/>
        <family val="1"/>
        <charset val="204"/>
      </rPr>
      <t xml:space="preserve"> Нөсер кәрізін ағымдағы жөндеу Гагарин (10 м)</t>
    </r>
  </si>
  <si>
    <r>
      <t xml:space="preserve">6-іс-шара. </t>
    </r>
    <r>
      <rPr>
        <sz val="12"/>
        <rFont val="Times New Roman"/>
        <family val="1"/>
        <charset val="204"/>
      </rPr>
      <t>Весенняя көшесі бойындағы КНС ағымдағы жөндеу</t>
    </r>
  </si>
  <si>
    <r>
      <t xml:space="preserve">7-іс-шара. </t>
    </r>
    <r>
      <rPr>
        <sz val="12"/>
        <rFont val="Times New Roman"/>
        <family val="1"/>
        <charset val="204"/>
      </rPr>
      <t>Құдықтарға қақпақтар орнату</t>
    </r>
  </si>
  <si>
    <t>Су бұру жүйесінің апатсыз жұмыс істеуін қамтамасыз ету</t>
  </si>
  <si>
    <t>Бағыт бойынша жиыны: орнықты даму мақсаттарының ұлттық индикаторларын іске асыру</t>
  </si>
  <si>
    <t xml:space="preserve">
2-БАҒЫТ: БАСҚА ЖОСПАРЛАУ ҚҰЖАТТАРЫН ІСКЕ АСЫРУ
</t>
  </si>
  <si>
    <t>Мақсат 1. Есірткінің таралуын болдырмау</t>
  </si>
  <si>
    <t>Міндет: Нашақорлықтың алдын алу</t>
  </si>
  <si>
    <t>Құқықтық статистика</t>
  </si>
  <si>
    <t>қылмыстар саны</t>
  </si>
  <si>
    <r>
      <rPr>
        <b/>
        <sz val="12"/>
        <rFont val="Times New Roman"/>
        <family val="1"/>
        <charset val="204"/>
      </rPr>
      <t xml:space="preserve">1-іс-шара. </t>
    </r>
    <r>
      <rPr>
        <sz val="12"/>
        <rFont val="Times New Roman"/>
        <family val="1"/>
        <charset val="204"/>
      </rPr>
      <t>Қорықшылық қызмет бөлімшелерімен, аңшылық, орман, шаруа-фермер және ауыл шаруашылықтары субъектілерімен олардың аумақтарында жасырын есірткі зертханаларын, маңдайшалар мен есірткі отырғызуларды анықтауға жәрдем көрсету жөнінде меморандумдар жасасу</t>
    </r>
  </si>
  <si>
    <r>
      <rPr>
        <b/>
        <sz val="12"/>
        <rFont val="Times New Roman"/>
        <family val="1"/>
        <charset val="204"/>
      </rPr>
      <t xml:space="preserve">2-іс-шара. </t>
    </r>
    <r>
      <rPr>
        <sz val="12"/>
        <rFont val="Times New Roman"/>
        <family val="1"/>
        <charset val="204"/>
      </rPr>
      <t>Жоғары сынып оқушылары мен олардың ата-аналары арасында заманауи синтетикалық есірткінің, дәріханалық нашақорлықтың проблемаларын және жасөспірімдердің есірткінің заңсыз айналымына қатысуының құқықтық салдарын түсіндіру (бетбелгілерді, сайт атаулары жазылған парақшаларды, граффитилерді және т.б. тарату)</t>
    </r>
  </si>
  <si>
    <t>Жоғары сынып оқушылары мен олардың ата-аналарының қазіргі заманғы синтетикалық есірткіні және дәріханалық нашақорлықты пайдаланудың қауіп-қатерлері мен салдарлары туралы хабардар болуын арттыру;</t>
  </si>
  <si>
    <t>Жасырын есірткі зертханаларын, есірткі қоймалары мен қоймаларын анықтауға жәрдемдесу</t>
  </si>
  <si>
    <t>Мақсат 2. ТЖ ден қою үшін инфрақұрылымды кеңейту</t>
  </si>
  <si>
    <r>
      <t xml:space="preserve">Нысаналы индикатор                                                                            </t>
    </r>
    <r>
      <rPr>
        <sz val="12"/>
        <rFont val="Times New Roman"/>
        <family val="1"/>
        <charset val="204"/>
      </rPr>
      <t xml:space="preserve"> Облыс бойынша ТЖ ден қою үшін инфрақұрылыммен қамтамасыз етілу деңгейі</t>
    </r>
  </si>
  <si>
    <t>Облыс әкімінің орынбасары, ТЖД бастығы және басқалар</t>
  </si>
  <si>
    <t>Мақсат 3.  Азаматтық қорғау органдарының материалдық-техникалық базасын нығайту</t>
  </si>
  <si>
    <t>Мақсат 4. Халықты су тасқынынан, еріген және жаңбыр суларынан қорғау</t>
  </si>
  <si>
    <t>Облыс әкімінің орынбасары ТЖД бастығы және басқалар.</t>
  </si>
  <si>
    <t>ТЖМ әкімшілік деректері</t>
  </si>
  <si>
    <r>
      <rPr>
        <b/>
        <sz val="12"/>
        <rFont val="Times New Roman"/>
        <family val="1"/>
        <charset val="204"/>
      </rPr>
      <t>1-іс-шара.</t>
    </r>
    <r>
      <rPr>
        <sz val="12"/>
        <rFont val="Times New Roman"/>
        <family val="1"/>
        <charset val="204"/>
      </rPr>
      <t xml:space="preserve"> Арық жүйелері мен су өткізу құрылыстарын тазалау</t>
    </r>
  </si>
  <si>
    <t>Риддер қаласының әкімдігі, Риддер қаласының ТЖБ, ТЖД</t>
  </si>
  <si>
    <t>Су тасқынына қарсы іс-шаралар шеңберінде жыл сайын тұрғын үйлерді су басуды болдырмау, арықтарды тазарту, топырақпен үю бойынша алдын алу шаралары жүргізіледі</t>
  </si>
  <si>
    <t>Мақсат 5. Облыс тұрғындарын хабардар ету жүйесін кеңейту</t>
  </si>
  <si>
    <r>
      <t xml:space="preserve">Нысаналы индикатор   
</t>
    </r>
    <r>
      <rPr>
        <sz val="12"/>
        <rFont val="Times New Roman"/>
        <family val="1"/>
        <charset val="204"/>
      </rPr>
      <t>Облыс бойынша ТЖ қаупі төнген кезде халықты хабардар ету деңгейі</t>
    </r>
    <r>
      <rPr>
        <b/>
        <sz val="12"/>
        <rFont val="Times New Roman"/>
        <family val="1"/>
      </rPr>
      <t xml:space="preserve">
</t>
    </r>
  </si>
  <si>
    <t xml:space="preserve">Риддер қаласының әкімдігі, Риддер қаласының ТЖБ, ТЖД </t>
  </si>
  <si>
    <r>
      <rPr>
        <b/>
        <sz val="12"/>
        <rFont val="Times New Roman"/>
        <family val="1"/>
        <charset val="204"/>
      </rPr>
      <t xml:space="preserve">1-іс-шара. </t>
    </r>
    <r>
      <rPr>
        <sz val="12"/>
        <rFont val="Times New Roman"/>
        <family val="1"/>
        <charset val="204"/>
      </rPr>
      <t>Риддер қаласында сөйлеу құрылғыларын сатып алу</t>
    </r>
  </si>
  <si>
    <t>пайдалануға беру актісі</t>
  </si>
  <si>
    <t>Төтенше жағдайлар кезінде халықты хабардар ету жүйесінің тиімділігін арттыру.
Сөйлеу модульдерін енгізу дыбыстық дабыл белгісін беріп қана қоймай, іс-қимыл тәртібі туралы нақты дауыстық нұсқауларды халыққа жеткізуге мүмкіндік береді, бұл әрекет ету уақытын қысқартуға, үрейді болдырмауға және ықтимал шығындарды азайтуға мүмкіндік береді</t>
  </si>
  <si>
    <t>Мақсат 6. Тіл мәдениетін арттыру</t>
  </si>
  <si>
    <t>Міндет. Мемлекеттік тілдің толыққанды қызметін қамтамасыз ету</t>
  </si>
  <si>
    <t>Облыс әкімінің орынбасары, МБ басшысы</t>
  </si>
  <si>
    <t>Ведомстволық есеептілік</t>
  </si>
  <si>
    <r>
      <rPr>
        <b/>
        <sz val="12"/>
        <rFont val="Times New Roman"/>
        <family val="1"/>
        <charset val="204"/>
      </rPr>
      <t xml:space="preserve">1-іс-шара. </t>
    </r>
    <r>
      <rPr>
        <sz val="12"/>
        <rFont val="Times New Roman"/>
        <family val="1"/>
        <charset val="204"/>
      </rPr>
      <t>Мемлекеттік тілді меңгеру деңгейін арттыру мақсатында мемлекеттік тілді оқыту орталықтарының жанынан мемлекеттік тілді оқыту үшін тұлғаларға мемлекеттік қолдау көрсету, тегін курстар ұйымдастыру</t>
    </r>
  </si>
  <si>
    <t>тыңдаушылар саны</t>
  </si>
  <si>
    <t>Әкiмнiң әлеуметтiк мәселелер жөнiндегi орынбасары, ІС,МТДжәнеСБ</t>
  </si>
  <si>
    <r>
      <rPr>
        <b/>
        <sz val="12"/>
        <rFont val="Times New Roman"/>
        <family val="1"/>
        <charset val="204"/>
      </rPr>
      <t xml:space="preserve">2-іс-шара. </t>
    </r>
    <r>
      <rPr>
        <sz val="12"/>
        <rFont val="Times New Roman"/>
        <family val="1"/>
        <charset val="204"/>
      </rPr>
      <t>Мемлекеттік тілді оқыту орталықтарының жұмыс істеуі</t>
    </r>
  </si>
  <si>
    <t>орталықтар</t>
  </si>
  <si>
    <r>
      <rPr>
        <b/>
        <sz val="12"/>
        <rFont val="Times New Roman"/>
        <family val="1"/>
        <charset val="204"/>
      </rPr>
      <t xml:space="preserve">3-іс-шара. </t>
    </r>
    <r>
      <rPr>
        <sz val="12"/>
        <rFont val="Times New Roman"/>
        <family val="1"/>
        <charset val="204"/>
      </rPr>
      <t>Мемлекеттік тілдің беделін арттыруға, тіл мәдениетінің қолданылу салаларын кеңейтуге және жетілдіруге байланысты іс-шараларды ұйымдастыру және өткізу (» Тіл-рухани қазына» облыстық фестивалі, қазақ, орыс және ағылшын тілдерін еркін білетіндер арасында «Мемлекеттік тіл-тәуелсіздік символдары», «Тіл шебері» облыстық конкурстары және т.б.)</t>
    </r>
  </si>
  <si>
    <t>Міндет. Қоғамдық келісім мен жалпыұлттық бірлікті нығайту</t>
  </si>
  <si>
    <t>Мемлекеттік тілді меңгерген халықтың үлесін ұлғайту</t>
  </si>
  <si>
    <r>
      <rPr>
        <b/>
        <sz val="12"/>
        <rFont val="Times New Roman"/>
        <family val="1"/>
        <charset val="204"/>
      </rPr>
      <t xml:space="preserve">1-іс-шара. </t>
    </r>
    <r>
      <rPr>
        <sz val="12"/>
        <rFont val="Times New Roman"/>
        <family val="1"/>
        <charset val="204"/>
      </rPr>
      <t>"Қазақстан халықтары достығы үйі" КММ аппаратын ұстау</t>
    </r>
  </si>
  <si>
    <t xml:space="preserve">ақпарат </t>
  </si>
  <si>
    <t>«Қазақстан халықтары достық үйі» КММ жұмыс істеуі</t>
  </si>
  <si>
    <t>Мақсат 7. Дене шынықтырумен және спортпен жүйелі түрде айналысатын азаматтардың үлесін арттыру</t>
  </si>
  <si>
    <t>Міндет: Халықты дене шынықтырумен және спортпен тұрақты айналысуға тарту үшін жағдайлар жасау</t>
  </si>
  <si>
    <r>
      <rPr>
        <b/>
        <sz val="12"/>
        <rFont val="Times New Roman"/>
        <family val="1"/>
        <charset val="204"/>
      </rPr>
      <t xml:space="preserve">1-іс-шара. </t>
    </r>
    <r>
      <rPr>
        <sz val="12"/>
        <rFont val="Times New Roman"/>
        <family val="1"/>
        <charset val="204"/>
      </rPr>
      <t>Риддер қаласының Республикалық спорттық-қалпына келтіру және сауықтыру-оңалту орталығын салу</t>
    </r>
  </si>
  <si>
    <t xml:space="preserve"> млн. теңге</t>
  </si>
  <si>
    <r>
      <t xml:space="preserve">2-іс-шара. </t>
    </r>
    <r>
      <rPr>
        <sz val="12"/>
        <rFont val="Times New Roman"/>
        <family val="1"/>
        <charset val="204"/>
      </rPr>
      <t>Риддер қаласында жабық хоккей модулінің құрылысы</t>
    </r>
  </si>
  <si>
    <t>Спортшыларды сауықтыруды және оңалтуды қамтамасыз ету</t>
  </si>
  <si>
    <t>100 көрерменге арналған орын. Ауданы 3706 шаршы метр Халықтың спорттық инфрақұрылыммен қамтамасыз етілуі. Бұқаралық спорт үшін жағдай жасау, дене шынықтырумен және спортпен айналысатын халықты көбейту</t>
  </si>
  <si>
    <t>Бұқаралық спорт үшін жағдай жасау</t>
  </si>
  <si>
    <t>Бұқаралық спорт үшін жағдай жасау, дене шынықтырумен және спортпен айналысатын халықты көбейту</t>
  </si>
  <si>
    <r>
      <rPr>
        <b/>
        <sz val="12"/>
        <rFont val="Times New Roman"/>
        <family val="1"/>
        <charset val="204"/>
      </rPr>
      <t xml:space="preserve">3-іс-шара. </t>
    </r>
    <r>
      <rPr>
        <sz val="12"/>
        <rFont val="Times New Roman"/>
        <family val="1"/>
        <charset val="204"/>
      </rPr>
      <t>ШҚО Риддер қаласында шаңғы роллерлік трассасын салу (ұзындығы 5 км шаңғы роллерлік трассасы)</t>
    </r>
  </si>
  <si>
    <r>
      <rPr>
        <b/>
        <sz val="12"/>
        <rFont val="Times New Roman"/>
        <family val="1"/>
        <charset val="204"/>
      </rPr>
      <t xml:space="preserve">4-іс-шара. </t>
    </r>
    <r>
      <rPr>
        <sz val="12"/>
        <rFont val="Times New Roman"/>
        <family val="1"/>
        <charset val="204"/>
      </rPr>
      <t>Риддер қаласында К20 трамплинінің құрылысы</t>
    </r>
  </si>
  <si>
    <r>
      <rPr>
        <b/>
        <sz val="12"/>
        <rFont val="Times New Roman"/>
        <family val="1"/>
        <charset val="204"/>
      </rPr>
      <t xml:space="preserve">5-іс-шара. </t>
    </r>
    <r>
      <rPr>
        <sz val="12"/>
        <rFont val="Times New Roman"/>
        <family val="1"/>
        <charset val="204"/>
      </rPr>
      <t>Риддер қаласында ұлттық спорт түрлерін дамыту үшін ипподромның құрылысы</t>
    </r>
  </si>
  <si>
    <t>Әкімнің ТҮКШ, ТҮКШ,ЖКжәнеАЖБ жөніндегі орынбасары</t>
  </si>
  <si>
    <t>Әкімнің әлеуметтік мәселелер жөніндегі орынбасары, Риддер қ. СҚҚжәнеҚБ, ІС,МТДжәнеСБ</t>
  </si>
  <si>
    <t>Әкімнің ТҮКШ жөніндегі орынбасары, Риддер қ. СҚҚжәнеҚБ, ІС,МТДжәнеСБ</t>
  </si>
  <si>
    <t>Мақсат: Шығыс Қазақстан облысының эпизоотиялық салауаттылығын қамтамасыз ету</t>
  </si>
  <si>
    <t>Міндет: Ауыл шаруашылығы жануарларының аса қауіпті және жұқпалы ауруларына жол бермеу</t>
  </si>
  <si>
    <r>
      <rPr>
        <b/>
        <sz val="12"/>
        <rFont val="Times New Roman"/>
        <family val="1"/>
        <charset val="204"/>
      </rPr>
      <t xml:space="preserve">1-іс-шара. </t>
    </r>
    <r>
      <rPr>
        <sz val="12"/>
        <rFont val="Times New Roman"/>
        <family val="1"/>
        <charset val="204"/>
      </rPr>
      <t>Риддер қаласындағы мал қорымдарын (биотермиялық шұңқырларды) салу (1 бірлік)</t>
    </r>
  </si>
  <si>
    <t>Ветеринария басқармасы, әкімнің ТҮКШ, ЖҚжАШБ жөніндегі орынбасары</t>
  </si>
  <si>
    <t>Аурулардың таралуын, қоршаған ортаның ластануын болдырмау</t>
  </si>
  <si>
    <t>Ұлттық индикаторлар мен басқа жоспарлау құжаттарын іске асыру бойынша жиыны</t>
  </si>
  <si>
    <t>Бағыт бойынша жиыны:  басқа жоспарлау құжаттарын іске асыру</t>
  </si>
  <si>
    <t>АҚМ</t>
  </si>
  <si>
    <t>Қаржыландырудың жалпы көлемінің жиыны, млн. теңге</t>
  </si>
  <si>
    <t>МӘМС көзделген қаражат шеңберінде</t>
  </si>
  <si>
    <t xml:space="preserve">МӘМС көзделген қаражат шеңберінде </t>
  </si>
  <si>
    <t>Риддер қаласы бойынша өнеркәсіп</t>
  </si>
  <si>
    <t>Риддер қаласы бойынша өңдеу өнеркәсібі</t>
  </si>
  <si>
    <t>Риддер қаласының әкімдігі, "Қазақстандық көмір-энергетикалық компания "БК"ЖШС</t>
  </si>
  <si>
    <r>
      <t xml:space="preserve">9-іс-шара. </t>
    </r>
    <r>
      <rPr>
        <sz val="12"/>
        <rFont val="Times New Roman"/>
        <family val="1"/>
        <charset val="204"/>
      </rPr>
      <t>Ұсақтау-сұрыптау қондырғысының құрылысы</t>
    </r>
  </si>
  <si>
    <t>Соңғы өнім-металлургия өндірісіндегі агломерат (қайта өңделген мырыш клинкері)</t>
  </si>
  <si>
    <t>Жылына 250 000 м3 ағаш өңдеу келесі өнімдерді шығарумен жоспарлануда: 
1) ДВП
2) ДСП
3)МДФ (жиһаз плиталары)
4) құрылыс қалыптары
5)түйіршіктер (биоотын)
Зауыт қалдықсыз цикл режимінде жұмыс істейді, онда қабық, ағаш жоңқалары мен үгінділер қазандықта жылу мен бу шығару үшін технологиялық қажеттіліктер үшін қолданылады.                                                                                                                                             Құрылатын жұмыс орындарының саны:
Құрылыс кезеңінде - 200 уақытша жұмыс орны.
Пайдалануға берілгеннен кейін 350 тұрақты жұмыс орны құрылады.</t>
  </si>
  <si>
    <t>Риддер қаласының әкімдігі, "КАиС" ЖШС</t>
  </si>
  <si>
    <t>Риддер қаласының әкімдігі, «ӨРКЕН» ЖШС</t>
  </si>
  <si>
    <t>Риддер қаласының әкімдігі, "Алтай Темір" ЖШС</t>
  </si>
  <si>
    <t>Тихая өзенінің, Филипповка өзенінің сол, оң жағалаулары мен су асты шөгінділерін, оның ішінде 23 жылғаны тазарту. Жұмыс орындарының саны - құрылыс кезеңінде 80 және пайдалану кезеңінде 120.</t>
  </si>
  <si>
    <t>Атмосфераға төзiмдi аз қоспаланған болат - жылына 150 000 тоннаға дейiн және автоматты болат - жылына 100 000 тоннаға дейiн өндiру. Құрылатын жұмыс орындарының саны:
Құрылыс кезеңінде - 160 уақытша жұмыс орны.
Пайдалануға берілгеннен кейін 200 тұрақты жұмыс орны құрылады.</t>
  </si>
  <si>
    <t>Риддер қаласы бойынша көтерме-бөлшек сауда</t>
  </si>
  <si>
    <t>Әкімнің экономика жөніндегі орынбасары, ЭжәнеҚБ, КжәнеТБ</t>
  </si>
  <si>
    <t>Объектіні пайдалануға енгізу</t>
  </si>
  <si>
    <t>Риддер қаласы әкімінің орынбасары, КжәнеТБ</t>
  </si>
  <si>
    <r>
      <rPr>
        <b/>
        <sz val="12"/>
        <rFont val="Times New Roman"/>
        <family val="1"/>
        <charset val="204"/>
      </rPr>
      <t>1-іс-шара.</t>
    </r>
    <r>
      <rPr>
        <sz val="12"/>
        <rFont val="Times New Roman"/>
        <family val="1"/>
      </rPr>
      <t xml:space="preserve"> Гидроэлектр станцияларының электр энергиясын өндiруi, сағ.мың кВт</t>
    </r>
  </si>
  <si>
    <t xml:space="preserve">Қаржы ресурстары                        </t>
  </si>
  <si>
    <t>Риддер қ. орналасқан жерлері қызмет көрсететін ішкі туристер саны</t>
  </si>
  <si>
    <r>
      <rPr>
        <b/>
        <sz val="12"/>
        <rFont val="Times New Roman"/>
        <family val="1"/>
        <charset val="204"/>
      </rPr>
      <t xml:space="preserve">9-іс-шара. </t>
    </r>
    <r>
      <rPr>
        <sz val="12"/>
        <rFont val="Times New Roman"/>
        <family val="1"/>
      </rPr>
      <t xml:space="preserve">
Инфрақұрылымды жүргізе отырып, Риддер қаласында жыл бойы тау шаңғысы курортының құрылысы</t>
    </r>
  </si>
  <si>
    <r>
      <t xml:space="preserve">15-іс-шара. </t>
    </r>
    <r>
      <rPr>
        <sz val="12"/>
        <rFont val="Times New Roman"/>
        <family val="1"/>
        <charset val="204"/>
      </rPr>
      <t>"Эталон" фирмасы" ЖШС-нің 20 нөмірлі туристік базасының құрылысы</t>
    </r>
  </si>
  <si>
    <t>Риддер қ. әкімінің орынбасары,                     Риддер қ. КжТБ, "Фирма "Эталон"</t>
  </si>
  <si>
    <t>"Восточный полюс" ЖШС, Риддер қ. әкімінің орынбасары,                     Риддер қ. КжТБ</t>
  </si>
  <si>
    <r>
      <rPr>
        <b/>
        <sz val="12"/>
        <rFont val="Times New Roman"/>
        <family val="1"/>
        <charset val="204"/>
      </rPr>
      <t>1-іс-шара.</t>
    </r>
    <r>
      <rPr>
        <sz val="12"/>
        <rFont val="Times New Roman"/>
        <family val="1"/>
        <charset val="204"/>
      </rPr>
      <t xml:space="preserve">  "Ертіс "ӘКК" тұрақтандыру қорынан ӘМАТ іске асыру нүктелерін ашу</t>
    </r>
  </si>
  <si>
    <r>
      <rPr>
        <b/>
        <sz val="12"/>
        <rFont val="Times New Roman"/>
        <family val="1"/>
        <charset val="204"/>
      </rPr>
      <t xml:space="preserve">2-іс-шара. </t>
    </r>
    <r>
      <rPr>
        <sz val="12"/>
        <rFont val="Times New Roman"/>
        <family val="1"/>
        <charset val="204"/>
      </rPr>
      <t>Уәкілетті органдар тарапынан сауда үстемесінің сақталуын бақылау</t>
    </r>
  </si>
  <si>
    <r>
      <rPr>
        <b/>
        <sz val="12"/>
        <rFont val="Times New Roman"/>
        <family val="1"/>
        <charset val="204"/>
      </rPr>
      <t xml:space="preserve">3-іс-шара. </t>
    </r>
    <r>
      <rPr>
        <sz val="12"/>
        <rFont val="Times New Roman"/>
        <family val="1"/>
        <charset val="204"/>
      </rPr>
      <t>Сауда желілерімен ӘМАТ тізбесіне сауда үстемесін сақтау туралы меморандумдар жасасу</t>
    </r>
  </si>
  <si>
    <r>
      <rPr>
        <b/>
        <sz val="12"/>
        <rFont val="Times New Roman"/>
        <family val="1"/>
        <charset val="204"/>
      </rPr>
      <t xml:space="preserve">4-іс-шара. </t>
    </r>
    <r>
      <rPr>
        <sz val="12"/>
        <rFont val="Times New Roman"/>
        <family val="1"/>
        <charset val="204"/>
      </rPr>
      <t>Демалыс күні ауыл шаруашылық жәрмеңкелерін өткізу</t>
    </r>
  </si>
  <si>
    <r>
      <rPr>
        <b/>
        <sz val="12"/>
        <rFont val="Times New Roman"/>
        <family val="1"/>
        <charset val="204"/>
      </rPr>
      <t>5-іс-шара.</t>
    </r>
    <r>
      <rPr>
        <sz val="12"/>
        <rFont val="Times New Roman"/>
        <family val="1"/>
        <charset val="204"/>
      </rPr>
      <t xml:space="preserve"> Сақтау көлемі 6 мың тонна, 3000 шаршы метр көкөніс қоймасын салу</t>
    </r>
  </si>
  <si>
    <t>Риддер қ. әкімінің орынбасары, Риддер қ. КжТБ</t>
  </si>
  <si>
    <t>Риддер қ. әкімінің орынбасары, Риддер қ. ЖҚжАШБ, КжТБ</t>
  </si>
  <si>
    <t>Риддер қ. әкімінің орынбасары, Риддер қ. ЖҚжАШБ, Дудкин А.С. ш/қ</t>
  </si>
  <si>
    <t>,</t>
  </si>
  <si>
    <r>
      <rPr>
        <b/>
        <sz val="12"/>
        <rFont val="Times New Roman"/>
        <family val="1"/>
        <charset val="204"/>
      </rPr>
      <t xml:space="preserve">1-іс-шара. </t>
    </r>
    <r>
      <rPr>
        <sz val="12"/>
        <rFont val="Times New Roman"/>
        <family val="1"/>
        <charset val="204"/>
      </rPr>
      <t xml:space="preserve">Мейрамхана мен кофеханасы бар қонақ үй кешені («Ridder Inn» ЖШС Демиденко Д.В.) </t>
    </r>
  </si>
  <si>
    <r>
      <t xml:space="preserve">Нәтиже көрсеткіші 1.1
</t>
    </r>
    <r>
      <rPr>
        <sz val="12"/>
        <rFont val="Times New Roman"/>
        <family val="1"/>
        <charset val="204"/>
      </rPr>
      <t>Облыс бойынша етті қайта өңдеу үлесі</t>
    </r>
    <r>
      <rPr>
        <b/>
        <sz val="12"/>
        <rFont val="Times New Roman"/>
        <family val="1"/>
      </rPr>
      <t xml:space="preserve">
</t>
    </r>
  </si>
  <si>
    <r>
      <rPr>
        <b/>
        <sz val="12"/>
        <rFont val="Times New Roman"/>
        <family val="1"/>
        <charset val="204"/>
      </rPr>
      <t xml:space="preserve">4-іс-шара. </t>
    </r>
    <r>
      <rPr>
        <sz val="12"/>
        <rFont val="Times New Roman"/>
        <family val="1"/>
        <charset val="204"/>
      </rPr>
      <t>Мал сою пунктінің құрылысы</t>
    </r>
  </si>
  <si>
    <t>Риддер қ. әкімінің орынбасары, ЖҚжАШБ</t>
  </si>
  <si>
    <r>
      <t>Нәтиже көрсеткіші 1.2</t>
    </r>
    <r>
      <rPr>
        <sz val="12"/>
        <rFont val="Times New Roman"/>
        <family val="1"/>
        <charset val="204"/>
      </rPr>
      <t xml:space="preserve">
Облыс бойынша сүтті қайта өңдеу үлесі</t>
    </r>
    <r>
      <rPr>
        <b/>
        <sz val="12"/>
        <rFont val="Times New Roman"/>
        <family val="1"/>
      </rPr>
      <t xml:space="preserve">
</t>
    </r>
  </si>
  <si>
    <r>
      <rPr>
        <b/>
        <sz val="12"/>
        <rFont val="Times New Roman"/>
        <family val="1"/>
        <charset val="204"/>
      </rPr>
      <t xml:space="preserve">Нәтиже көрсеткіші   </t>
    </r>
    <r>
      <rPr>
        <sz val="12"/>
        <rFont val="Times New Roman"/>
        <family val="1"/>
        <charset val="204"/>
      </rPr>
      <t xml:space="preserve">                                                                Риддер қ.бойынша ШОК өндірісі көлемінің өсу қарқыны
</t>
    </r>
  </si>
  <si>
    <r>
      <rPr>
        <b/>
        <sz val="12"/>
        <rFont val="Times New Roman"/>
        <family val="1"/>
        <charset val="204"/>
      </rPr>
      <t xml:space="preserve">5-іс-шара. </t>
    </r>
    <r>
      <rPr>
        <sz val="12"/>
        <rFont val="Times New Roman"/>
        <family val="1"/>
        <charset val="204"/>
      </rPr>
      <t xml:space="preserve">Балалар кеңістігі бар отбасылық дәмхана салу    </t>
    </r>
  </si>
  <si>
    <r>
      <rPr>
        <b/>
        <sz val="12"/>
        <rFont val="Times New Roman"/>
        <family val="1"/>
        <charset val="204"/>
      </rPr>
      <t>6-іс-шара.</t>
    </r>
    <r>
      <rPr>
        <sz val="12"/>
        <rFont val="Times New Roman"/>
        <family val="1"/>
        <charset val="204"/>
      </rPr>
      <t xml:space="preserve"> Жәрмеңкелер, көрмелер және сауда алаңдарын ұйымдастыру.        </t>
    </r>
  </si>
  <si>
    <r>
      <rPr>
        <b/>
        <sz val="12"/>
        <rFont val="Times New Roman"/>
        <family val="1"/>
        <charset val="204"/>
      </rPr>
      <t xml:space="preserve">8-іс-шара. </t>
    </r>
    <r>
      <rPr>
        <sz val="12"/>
        <rFont val="Times New Roman"/>
        <family val="1"/>
        <charset val="204"/>
      </rPr>
      <t>Банктер өкілдерімен, инвесторлармен, бизнесті қолдау сарапшыларымен кездесулер, қолжетімді қолдау шаралары мен мүмкіндіктер туралы ақпарат беру.</t>
    </r>
  </si>
  <si>
    <r>
      <rPr>
        <b/>
        <sz val="12"/>
        <rFont val="Times New Roman"/>
        <family val="1"/>
        <charset val="204"/>
      </rPr>
      <t xml:space="preserve">7-іс-шара.   </t>
    </r>
    <r>
      <rPr>
        <sz val="12"/>
        <rFont val="Times New Roman"/>
        <family val="1"/>
        <charset val="204"/>
      </rPr>
      <t>Жергілікті өндірушілердің өнімдерін ілгерілету.</t>
    </r>
  </si>
  <si>
    <t>Мақсаты. Қазақстан Республикасының төмен көміртекті дамуға көшуі</t>
  </si>
  <si>
    <r>
      <t xml:space="preserve">Нысаналы индикатор  
</t>
    </r>
    <r>
      <rPr>
        <sz val="12"/>
        <rFont val="Times New Roman"/>
        <family val="1"/>
        <charset val="204"/>
      </rPr>
      <t>Коммуналдық қалдықтарды қайта өңдеу және кәдеге жарату үлесі, облыс бойынша</t>
    </r>
    <r>
      <rPr>
        <b/>
        <sz val="12"/>
        <rFont val="Times New Roman"/>
        <family val="1"/>
      </rPr>
      <t xml:space="preserve">
</t>
    </r>
  </si>
  <si>
    <t>ш. см.</t>
  </si>
  <si>
    <t>Әкімнің әлеуметтік мәселелер жөніндегі орынбасары, ІС,МТДжСБ</t>
  </si>
  <si>
    <r>
      <t xml:space="preserve">Нәтиже көрсеткіші 1.3
</t>
    </r>
    <r>
      <rPr>
        <sz val="12"/>
        <rFont val="Times New Roman"/>
        <family val="1"/>
        <charset val="204"/>
      </rPr>
      <t>Психоактивті заттарды қолдану салдарынан психикалық және мінез-құлық бұзылыстарымен сырқаттанушылықтың төмендеуі (ОДМ Ұлттық индикаторы 3.5.1)</t>
    </r>
    <r>
      <rPr>
        <b/>
        <sz val="12"/>
        <rFont val="Times New Roman"/>
        <family val="1"/>
      </rPr>
      <t xml:space="preserve">
</t>
    </r>
  </si>
  <si>
    <r>
      <rPr>
        <b/>
        <sz val="12"/>
        <rFont val="Times New Roman"/>
        <family val="1"/>
        <charset val="204"/>
      </rPr>
      <t xml:space="preserve">2-іс-шара. </t>
    </r>
    <r>
      <rPr>
        <sz val="12"/>
        <rFont val="Times New Roman"/>
        <family val="1"/>
        <charset val="204"/>
      </rPr>
      <t xml:space="preserve">
Дене белсенділігін және дұрыс тамақтануды насихаттау</t>
    </r>
  </si>
  <si>
    <r>
      <rPr>
        <b/>
        <sz val="12"/>
        <rFont val="Times New Roman"/>
        <family val="1"/>
        <charset val="204"/>
      </rPr>
      <t xml:space="preserve">Іс-шара. </t>
    </r>
    <r>
      <rPr>
        <sz val="12"/>
        <rFont val="Times New Roman"/>
        <family val="1"/>
        <charset val="204"/>
      </rPr>
      <t>Учаскелік қызмет қызметкерлерін шұғыл көмек бойынша тұрақты оқыту.</t>
    </r>
  </si>
  <si>
    <t>МӘМС, көзделген қаражат шеңберінде</t>
  </si>
  <si>
    <r>
      <t xml:space="preserve">Нәтиже көрсеткіші 2.9
</t>
    </r>
    <r>
      <rPr>
        <sz val="12"/>
        <rFont val="Times New Roman"/>
        <family val="1"/>
        <charset val="204"/>
      </rPr>
      <t>Облыс бойынша 15-49 жас аралығындағы жүкті әйелдер арасында анемия жиілігінің төмендеуі (ОДМ Ұлттық индикаторы 2.2.3)</t>
    </r>
    <r>
      <rPr>
        <b/>
        <sz val="12"/>
        <rFont val="Times New Roman"/>
        <family val="1"/>
      </rPr>
      <t xml:space="preserve">
</t>
    </r>
    <r>
      <rPr>
        <sz val="12"/>
        <rFont val="Times New Roman"/>
        <family val="1"/>
      </rPr>
      <t xml:space="preserve">
</t>
    </r>
  </si>
  <si>
    <t xml:space="preserve">Нәтиже көрсеткіші 3.1
Облыс бойынша Ұлттық бағдарламаларға енгізілген барлық вакциналармен иммундаумен қамтылған халықтың нысаналы тобының үлесі кемінде 95% (ОДМ Ұлттық индикаторы 3.b.1)
</t>
  </si>
  <si>
    <t>Мақсат. Халықты медициналық көмекпен жалпыға бірдей қамтуды қамтамасыз ету</t>
  </si>
  <si>
    <r>
      <rPr>
        <b/>
        <sz val="12"/>
        <rFont val="Times New Roman"/>
        <family val="1"/>
        <charset val="204"/>
      </rPr>
      <t xml:space="preserve">1-іс-шара.
</t>
    </r>
    <r>
      <rPr>
        <sz val="12"/>
        <rFont val="Times New Roman"/>
        <family val="1"/>
        <charset val="204"/>
      </rPr>
      <t>Мектепке дейінгі тәрбиемен және оқытумен қамтылмаған балалардың ата-аналары үшін консультациялық пункттердің желісін кеңейту және қызметін жетілдіру</t>
    </r>
  </si>
  <si>
    <r>
      <rPr>
        <b/>
        <sz val="12"/>
        <rFont val="Times New Roman"/>
        <family val="1"/>
        <charset val="204"/>
      </rPr>
      <t xml:space="preserve">2-іс-шара. </t>
    </r>
    <r>
      <rPr>
        <sz val="12"/>
        <rFont val="Times New Roman"/>
        <family val="1"/>
        <charset val="204"/>
      </rPr>
      <t>Меншік нысанына қарамастан мектепке дейінгі ұйымдардың тәрбие мен оқыту сапасының белгіленген өлшемдеріне сәйкестігі.</t>
    </r>
  </si>
  <si>
    <r>
      <rPr>
        <b/>
        <sz val="12"/>
        <rFont val="Times New Roman"/>
        <family val="1"/>
        <charset val="204"/>
      </rPr>
      <t xml:space="preserve">3-іс-шара. </t>
    </r>
    <r>
      <rPr>
        <sz val="12"/>
        <rFont val="Times New Roman"/>
        <family val="1"/>
        <charset val="204"/>
      </rPr>
      <t>Сапаны бағалау нәтижелерінің негізінде мектепке дейінгі ұйымдардағы тәрбие-білім беру процесінің сапасын арттыру</t>
    </r>
  </si>
  <si>
    <r>
      <rPr>
        <b/>
        <sz val="12"/>
        <rFont val="Times New Roman"/>
        <family val="1"/>
        <charset val="204"/>
      </rPr>
      <t>2-іс-шара.</t>
    </r>
    <r>
      <rPr>
        <sz val="12"/>
        <rFont val="Times New Roman"/>
        <family val="1"/>
        <charset val="204"/>
      </rPr>
      <t xml:space="preserve"> Педагогтардың жалпы санынан біліктілікті арттыру курстарынан өткен педагогтердің саны</t>
    </r>
  </si>
  <si>
    <r>
      <rPr>
        <b/>
        <sz val="12"/>
        <rFont val="Times New Roman"/>
        <family val="1"/>
        <charset val="204"/>
      </rPr>
      <t xml:space="preserve">3-іс-шара. </t>
    </r>
    <r>
      <rPr>
        <sz val="12"/>
        <rFont val="Times New Roman"/>
        <family val="1"/>
        <charset val="204"/>
      </rPr>
      <t>Цифрлық білім беру ресурсы бар платформаларға қолжетімділігі бар мектептер саны</t>
    </r>
  </si>
  <si>
    <t>Риддер қаласында жұмысқа орналастырылған азаматтардың саны</t>
  </si>
  <si>
    <t>оның ішінде Риддер қаласының жастары</t>
  </si>
  <si>
    <t>Риддер қаласында қосымша білім беру объектілерін салу - 1 жоба</t>
  </si>
  <si>
    <r>
      <rPr>
        <b/>
        <sz val="12"/>
        <rFont val="Times New Roman"/>
        <family val="1"/>
        <charset val="204"/>
      </rPr>
      <t xml:space="preserve">9-іс-шара. </t>
    </r>
    <r>
      <rPr>
        <sz val="12"/>
        <rFont val="Times New Roman"/>
        <family val="1"/>
        <charset val="204"/>
      </rPr>
      <t>Риддер қаласының маңында жыл бойы республикалық лагерь салу («Артек» халықаралық балалар орталығының үлгісінде)</t>
    </r>
  </si>
  <si>
    <t xml:space="preserve"> ББ, ҚСҚҚБ, Әкімнің әлеуметтік мәселелер жөніндегі орынбасары, ББ</t>
  </si>
  <si>
    <t>Риддер қаласының медициналық объектілерін күрделі жөндеу - 2 жоба</t>
  </si>
  <si>
    <r>
      <rPr>
        <b/>
        <sz val="12"/>
        <rFont val="Times New Roman"/>
        <family val="1"/>
        <charset val="204"/>
      </rPr>
      <t xml:space="preserve">1-іс-шара. </t>
    </r>
    <r>
      <rPr>
        <sz val="12"/>
        <rFont val="Times New Roman"/>
        <family val="1"/>
        <charset val="204"/>
      </rPr>
      <t>«Риддер арнайы әлеуметтік қызмет көрсету орталығы» КММ материалдық-техникалық базасын нығайту</t>
    </r>
  </si>
  <si>
    <t>Риддер қаласының әлеуметтік объектілерін МТБ жинақтау</t>
  </si>
  <si>
    <t xml:space="preserve">есеп </t>
  </si>
  <si>
    <t>ДШСБ, Әкімнің Риддер қ. ТҮКШ, СҚҚжәнеҚБ бойынша  орынбасары, ІС, МТДжәнеСБ</t>
  </si>
  <si>
    <t>Халықтың 1000 адамға арналған спорт инфрақұрылымымен қамтамасыз етілуі, Риддер қ.</t>
  </si>
  <si>
    <t>Риддер қаласында спорт объектілерін салу - 1 жоба</t>
  </si>
  <si>
    <t>Риддер қаласының кентішілік жолдарын жөндеу - 1 жоба</t>
  </si>
  <si>
    <t>Риддер қаласының су бұру жүйесі объектілерінің құрылысы - 1 жоба</t>
  </si>
  <si>
    <r>
      <rPr>
        <b/>
        <sz val="12"/>
        <rFont val="Times New Roman"/>
        <family val="1"/>
        <charset val="204"/>
      </rPr>
      <t>4-іс-шара.</t>
    </r>
    <r>
      <rPr>
        <sz val="12"/>
        <rFont val="Times New Roman"/>
        <family val="1"/>
        <charset val="204"/>
      </rPr>
      <t xml:space="preserve"> 5-ықшамауданда 110/6 кВ КС салу</t>
    </r>
  </si>
  <si>
    <t>Жалпы қаржы ресурстары, млн. теңге</t>
  </si>
  <si>
    <t>Қаржы ресурстарының жиыны, млн. теңге</t>
  </si>
  <si>
    <t>4-бағыт бойынша қаржы ресурстарының ЖИЫНЫ, млн. теңге</t>
  </si>
  <si>
    <t>Міндеті: Жол қозғалысының қауіпсіздігін қамтамасыз ету бойынша шаралар қабылдау, жол-көлік оқиғалары салдарынан қайтыс болғандар мен жарақаттар санын қысқарту</t>
  </si>
  <si>
    <t>орындалған жұмыстар актісі</t>
  </si>
  <si>
    <t>Қаланың сыртқы келбетін жақсарту</t>
  </si>
  <si>
    <t>РБ, ОБ</t>
  </si>
  <si>
    <t>Риддер қ. - 12 жоба</t>
  </si>
  <si>
    <t>СҚҚжәнеҚБ, ДШСБ басшылары, Риддер қаласының әкімі</t>
  </si>
  <si>
    <r>
      <rPr>
        <b/>
        <sz val="12"/>
        <rFont val="Times New Roman"/>
        <family val="1"/>
        <charset val="204"/>
      </rPr>
      <t>2-іс-шара.</t>
    </r>
    <r>
      <rPr>
        <sz val="12"/>
        <rFont val="Times New Roman"/>
        <family val="1"/>
        <charset val="204"/>
      </rPr>
      <t xml:space="preserve"> Инфрақұрылымды келтіре отырып, жануарларды күтіп ұстауға арналған пана салу</t>
    </r>
  </si>
  <si>
    <t>0,58</t>
  </si>
  <si>
    <t>0,60</t>
  </si>
  <si>
    <t>0,31</t>
  </si>
  <si>
    <t>35.</t>
  </si>
  <si>
    <r>
      <t>Облыс әкімінің орынбасары,</t>
    </r>
    <r>
      <rPr>
        <sz val="11"/>
        <rFont val="Calibri"/>
        <family val="2"/>
        <charset val="204"/>
      </rPr>
      <t xml:space="preserve"> </t>
    </r>
    <r>
      <rPr>
        <sz val="12"/>
        <rFont val="Times New Roman"/>
        <family val="1"/>
        <charset val="204"/>
      </rPr>
      <t>ББ басшысы және басқалар</t>
    </r>
  </si>
  <si>
    <r>
      <t xml:space="preserve">Облыс әкімінің орынбасары, </t>
    </r>
    <r>
      <rPr>
        <sz val="12"/>
        <rFont val="Times New Roman"/>
        <family val="1"/>
        <charset val="204"/>
      </rPr>
      <t>ББ басшысы және басқалары</t>
    </r>
  </si>
  <si>
    <t>Облыс әкімінің орынбасары, ББ, ҚСҚҚБ басшылары, қалалар мен аудандардың әкімдіктері және басқалар</t>
  </si>
  <si>
    <t>Облыс әкімінің орынбасары,  ЖӘБҮБ басшысы, қалалар мен аудандардың әкімдіктері және басқалар</t>
  </si>
  <si>
    <t>Облыс әкімінің орынбасары, ЖКАЖБ басшысы, қалалар мен аудандардың әкімдіктері және басқалар</t>
  </si>
  <si>
    <t>Облыс әкімінің орынбасары, ЖКАЖБ басшысы, қалалар мен аудандардың әкімдері және басқалар</t>
  </si>
  <si>
    <r>
      <rPr>
        <b/>
        <sz val="12"/>
        <rFont val="Times New Roman"/>
        <family val="1"/>
        <charset val="204"/>
      </rPr>
      <t>2-іс-шара.</t>
    </r>
    <r>
      <rPr>
        <sz val="12"/>
        <rFont val="Times New Roman"/>
        <family val="1"/>
        <charset val="204"/>
      </rPr>
      <t xml:space="preserve"> Риддер қаласы Үлбі кентінде (2,3 км, 20 тірек, 35 жарық нүктесі) көшені жарықтандыру құрылғысы</t>
    </r>
  </si>
  <si>
    <r>
      <rPr>
        <b/>
        <sz val="12"/>
        <rFont val="Times New Roman"/>
        <family val="1"/>
        <charset val="204"/>
      </rPr>
      <t xml:space="preserve">3-іс-шара. </t>
    </r>
    <r>
      <rPr>
        <sz val="12"/>
        <rFont val="Times New Roman"/>
        <family val="1"/>
        <charset val="204"/>
      </rPr>
      <t>Риддер қаласының көшелерін жарықтандыру желілерін жөндеу (ұзындығы 11,6 километр)</t>
    </r>
  </si>
  <si>
    <t xml:space="preserve">
ШҚО Риддер қаласында 50 төсек-орынға арналған уақытша ұстау изоляторының құрылысы </t>
  </si>
  <si>
    <t>Риддер қ.әкімінің орынбасары, ШҚО ПД, ПБ бастығы</t>
  </si>
  <si>
    <t>Меропрития по улучшению внешнего облика городов</t>
  </si>
  <si>
    <t>Мақсат. Көшелерде және қоғамдық орындарда құқықтық тәртіпті қамтамасыз ету</t>
  </si>
  <si>
    <r>
      <rPr>
        <b/>
        <sz val="12"/>
        <rFont val="Times New Roman"/>
        <family val="1"/>
        <charset val="204"/>
      </rPr>
      <t>2-іс-шара.</t>
    </r>
    <r>
      <rPr>
        <sz val="12"/>
        <rFont val="Times New Roman"/>
        <family val="1"/>
        <charset val="204"/>
      </rPr>
      <t xml:space="preserve"> Қалалық ортаны дамыту (қалалардағы ғимараттардың қасбеттерін жаңарту және қоғамдық кеңістіктерді абаттандыру)</t>
    </r>
  </si>
  <si>
    <r>
      <rPr>
        <b/>
        <sz val="12"/>
        <rFont val="Times New Roman"/>
        <family val="1"/>
        <charset val="204"/>
      </rPr>
      <t xml:space="preserve">3-іс-шара.
</t>
    </r>
    <r>
      <rPr>
        <sz val="12"/>
        <rFont val="Times New Roman"/>
        <family val="1"/>
        <charset val="204"/>
      </rPr>
      <t>Қала брендбуктарын бекіту, ландшафттық шеберлік жоспарларын, көгалдандыру сапасының стандарттарын әзірлеу</t>
    </r>
  </si>
  <si>
    <r>
      <rPr>
        <b/>
        <sz val="12"/>
        <rFont val="Times New Roman"/>
        <family val="1"/>
        <charset val="204"/>
      </rPr>
      <t xml:space="preserve">4-іс-шара. </t>
    </r>
    <r>
      <rPr>
        <sz val="12"/>
        <rFont val="Times New Roman"/>
        <family val="1"/>
        <charset val="204"/>
      </rPr>
      <t>Риддер қаласында жалға берілетін тұрғын үй сатып алу</t>
    </r>
  </si>
  <si>
    <r>
      <rPr>
        <b/>
        <sz val="12"/>
        <rFont val="Times New Roman"/>
        <family val="1"/>
        <charset val="204"/>
      </rPr>
      <t xml:space="preserve">5-іс-шара. </t>
    </r>
    <r>
      <rPr>
        <sz val="12"/>
        <rFont val="Times New Roman"/>
        <family val="1"/>
        <charset val="204"/>
      </rPr>
      <t xml:space="preserve">Абай,34 шатырын ағымдағы жөндеу </t>
    </r>
  </si>
  <si>
    <r>
      <rPr>
        <b/>
        <sz val="12"/>
        <rFont val="Times New Roman"/>
        <family val="1"/>
        <charset val="204"/>
      </rPr>
      <t xml:space="preserve">6-іс-шара. </t>
    </r>
    <r>
      <rPr>
        <sz val="12"/>
        <rFont val="Times New Roman"/>
        <family val="1"/>
        <charset val="204"/>
      </rPr>
      <t>Абай даңғылы, 34 тұрғын үйдегі жылуды, сумен жабдықтауды, кәрізді ағымдағы жөндеу</t>
    </r>
  </si>
  <si>
    <r>
      <rPr>
        <b/>
        <sz val="12"/>
        <rFont val="Times New Roman"/>
        <family val="1"/>
        <charset val="204"/>
      </rPr>
      <t xml:space="preserve">7-іс-шара. </t>
    </r>
    <r>
      <rPr>
        <sz val="12"/>
        <rFont val="Times New Roman"/>
        <family val="1"/>
        <charset val="204"/>
      </rPr>
      <t>Тұрғын үй қорын ағымдағы жөндеу</t>
    </r>
  </si>
  <si>
    <t>Инвестициялық жоспарға                                                                                                             қосымша</t>
  </si>
  <si>
    <t>Риддер қаласы бойынша 2026-2030 жылдарға арналған басым және проблемалық аймақтардың картасы</t>
  </si>
  <si>
    <t>Негізгі мәні</t>
  </si>
  <si>
    <r>
      <t>қажеттілік</t>
    </r>
    <r>
      <rPr>
        <b/>
        <i/>
        <sz val="14"/>
        <rFont val="Times New Roman"/>
        <family val="1"/>
        <charset val="204"/>
      </rPr>
      <t xml:space="preserve"> </t>
    </r>
  </si>
  <si>
    <t>Қанағаттанушылық, %</t>
  </si>
  <si>
    <t xml:space="preserve">1.ШЫҒЫС ҚАЗАҚСТАН ОБЛЫСЫНЫҢ ҰЛТТЫҚ ДАМУ ЖОСПАРЫН ІСКЕ АСЫРУ </t>
  </si>
  <si>
    <t>ТҰИ 12-13  «Өңірлік стандарттар жүйесіне сәйкес әлеуметтік игіліктермен және қызметтермен қамтамасыз етілу деңгейі»</t>
  </si>
  <si>
    <t>Нысаналы индикатор: Өңірлік стандарттар жүйесіне сәйкес әлеуметтік игіліктермен және көрсетілетін қызметтермен қамтамасыз етілу деңгейі</t>
  </si>
  <si>
    <t>1.1-нәтиже көрсеткіші. Бекітілген нормативтерге сәйкес келетін мектептер санын ұлғайту</t>
  </si>
  <si>
    <t>Поперечное а.</t>
  </si>
  <si>
    <t>Бутаково а.</t>
  </si>
  <si>
    <t>Пригородное а.</t>
  </si>
  <si>
    <t>Коноваловка а.</t>
  </si>
  <si>
    <t>Ливино а.</t>
  </si>
  <si>
    <t>Жоғарғы Хайрузовка а.</t>
  </si>
  <si>
    <t>Лениногор орман шаруашылығы</t>
  </si>
  <si>
    <t>Ульбастрой ст.</t>
  </si>
  <si>
    <t>Лесное а. (Лениногор демалыс үйі)</t>
  </si>
  <si>
    <t>2.1-нәтиже көрсеткіші. Бекітілген нормативтерге сәйкес келетін медициналық ұйымдардың санын ұлғайту</t>
  </si>
  <si>
    <t>4.2-нәтиже көрсеткіші.  Халықтың 1000 адамға арналған спорт инфрақұрылымымен қамтамасыз етілуі</t>
  </si>
  <si>
    <t xml:space="preserve">5.1-нәтиже көрсеткіші. Жаңа бос уақыт өткізу және демалыс объектілерін ашу </t>
  </si>
  <si>
    <t>Риддер қаласының әкімі                                                                                                                                                          Д. Рахметкалиев</t>
  </si>
  <si>
    <r>
      <rPr>
        <b/>
        <sz val="12"/>
        <rFont val="Times New Roman"/>
        <family val="1"/>
        <charset val="204"/>
      </rPr>
      <t>Нәтиже көрсеткіші.</t>
    </r>
    <r>
      <rPr>
        <sz val="12"/>
        <rFont val="Times New Roman"/>
        <family val="1"/>
        <charset val="204"/>
      </rPr>
      <t xml:space="preserve">
Экономиканың негізгі салаларының өндіріс көлемі, оның ішінде:</t>
    </r>
  </si>
  <si>
    <t>Риддер қаласы бойынша кен өндіру өнеркәсібі және карьерлерді игеру</t>
  </si>
  <si>
    <t>Статистистикалық есептілік</t>
  </si>
  <si>
    <r>
      <rPr>
        <b/>
        <sz val="12"/>
        <rFont val="Times New Roman"/>
        <family val="1"/>
        <charset val="204"/>
      </rPr>
      <t>10-іс-шара.</t>
    </r>
    <r>
      <rPr>
        <sz val="12"/>
        <rFont val="Times New Roman"/>
        <family val="1"/>
        <charset val="204"/>
      </rPr>
      <t xml:space="preserve"> Риддер қаласында толық циклді ағаш өңдеу индустриялық комбинатының құрылысы</t>
    </r>
  </si>
  <si>
    <r>
      <rPr>
        <b/>
        <sz val="12"/>
        <rFont val="Times New Roman"/>
        <family val="1"/>
        <charset val="204"/>
      </rPr>
      <t>11-іс-шара</t>
    </r>
    <r>
      <rPr>
        <sz val="12"/>
        <rFont val="Times New Roman"/>
        <family val="1"/>
        <charset val="204"/>
      </rPr>
      <t>. Лениногор ГЭС каскадының Тишинск су қоймасы учаскесінде тазарту жұмыстарын жүргізу</t>
    </r>
  </si>
  <si>
    <r>
      <rPr>
        <b/>
        <sz val="12"/>
        <rFont val="Times New Roman"/>
        <family val="1"/>
        <charset val="204"/>
      </rPr>
      <t>12-іс-шара.</t>
    </r>
    <r>
      <rPr>
        <sz val="12"/>
        <rFont val="Times New Roman"/>
        <family val="1"/>
        <charset val="204"/>
      </rPr>
      <t xml:space="preserve"> Инновациялық қорытпалар өндіру мақсатында № 1 шлам жинағыш және № 2 шлам жинағыш техногендік-минералдық түзілімдерді өңдеу</t>
    </r>
  </si>
  <si>
    <t>Ірі сауда-ойын-сауық орталығын салу экономикалық өсу нүктесін қалыптастыруды, жаңа жұмыс орындарын құруды, салықтық түсімдерді ұлғайтуды және өңір халқының өмір сүру сапасын арттыруды қамтамасыз етеді.</t>
  </si>
  <si>
    <t>Жалпы алғанда 60-қа дейін жаңа жұмыс орнын ашу қала аудандарының тұрғындары үшін ең қажетті тауарлардың қолжетімділігін арттырады.</t>
  </si>
  <si>
    <t xml:space="preserve">Мақсатты индикатор
Риддер қаласы бойынша ЖӨӨ-ден ҒЗТКЖ-ға арналған ішкі шығындардың үлесі
</t>
  </si>
  <si>
    <r>
      <rPr>
        <b/>
        <sz val="12"/>
        <rFont val="Times New Roman"/>
        <family val="1"/>
        <charset val="204"/>
      </rPr>
      <t xml:space="preserve">4-іс-шара. </t>
    </r>
    <r>
      <rPr>
        <sz val="12"/>
        <rFont val="Times New Roman"/>
        <family val="1"/>
        <charset val="204"/>
      </rPr>
      <t>Қалалық мәдени іс-шараларды өткізу</t>
    </r>
  </si>
  <si>
    <r>
      <rPr>
        <b/>
        <sz val="12"/>
        <rFont val="Times New Roman"/>
        <family val="1"/>
        <charset val="204"/>
      </rPr>
      <t>5-іс-шара.</t>
    </r>
    <r>
      <rPr>
        <sz val="12"/>
        <rFont val="Times New Roman"/>
        <family val="1"/>
        <charset val="204"/>
      </rPr>
      <t xml:space="preserve"> Кітапханалардың жұмыс істеуін қамтамасыз ету</t>
    </r>
  </si>
  <si>
    <r>
      <rPr>
        <b/>
        <sz val="12"/>
        <rFont val="Times New Roman"/>
        <family val="1"/>
        <charset val="204"/>
      </rPr>
      <t xml:space="preserve">6-іс-шара. </t>
    </r>
    <r>
      <rPr>
        <sz val="12"/>
        <rFont val="Times New Roman"/>
        <family val="1"/>
        <charset val="204"/>
      </rPr>
      <t>Кітапханаларға келушілер</t>
    </r>
  </si>
  <si>
    <r>
      <rPr>
        <b/>
        <sz val="12"/>
        <rFont val="Times New Roman"/>
        <family val="1"/>
        <charset val="204"/>
      </rPr>
      <t>8-іс-шара.</t>
    </r>
    <r>
      <rPr>
        <sz val="12"/>
        <rFont val="Times New Roman"/>
        <family val="1"/>
        <charset val="204"/>
      </rPr>
      <t xml:space="preserve"> Антенна-діңгек құрылысының ЖСҚ әзірлеу</t>
    </r>
  </si>
  <si>
    <r>
      <rPr>
        <b/>
        <sz val="12"/>
        <rFont val="Times New Roman"/>
        <family val="1"/>
        <charset val="204"/>
      </rPr>
      <t>7-іс-шара.</t>
    </r>
    <r>
      <rPr>
        <sz val="12"/>
        <rFont val="Times New Roman"/>
        <family val="1"/>
        <charset val="204"/>
      </rPr>
      <t xml:space="preserve"> Кітап қорының жай-күйі</t>
    </r>
  </si>
  <si>
    <t>Риддер қ., орналастыру орындарымен қызмет көрсетілетін келуші туристерінің саны</t>
  </si>
  <si>
    <t xml:space="preserve">Заманауи туристік тартымдылық нүктесін құру. </t>
  </si>
  <si>
    <t>Заманауи туристік тартымдылық нүктесін құру.</t>
  </si>
  <si>
    <r>
      <rPr>
        <b/>
        <sz val="12"/>
        <rFont val="Times New Roman"/>
        <family val="1"/>
        <charset val="204"/>
      </rPr>
      <t xml:space="preserve">1-іс-шара. </t>
    </r>
    <r>
      <rPr>
        <sz val="12"/>
        <rFont val="Times New Roman"/>
        <family val="1"/>
        <charset val="204"/>
      </rPr>
      <t>Мемлекеттік мекемелерді қамту</t>
    </r>
  </si>
  <si>
    <r>
      <rPr>
        <b/>
        <sz val="12"/>
        <rFont val="Times New Roman"/>
        <family val="1"/>
        <charset val="204"/>
      </rPr>
      <t xml:space="preserve">1-іс-шара. </t>
    </r>
    <r>
      <rPr>
        <sz val="12"/>
        <rFont val="Times New Roman"/>
        <family val="1"/>
        <charset val="204"/>
      </rPr>
      <t>Шығыс Қазақстан облысының қалалары мен аудандарының аумағында таратылатын ақпараттық материалдарды мерзімді баспасөз басылымдарында дайындау және орналастыру)</t>
    </r>
  </si>
  <si>
    <r>
      <t xml:space="preserve">Нәтиже көрсеткіші 1.1. 
</t>
    </r>
    <r>
      <rPr>
        <sz val="12"/>
        <rFont val="Times New Roman"/>
        <family val="1"/>
      </rPr>
      <t>Облыс бойынша жүрек-қан тамырлары, онкологиялық, созылмалы респираторлық аурулардан және қант диабетінен 30-70 жас аралығындағы мезгілсіз өлім қаупінің деңгейін төмендету
(ОДМ ұлттық индикаторы 3.4.1)</t>
    </r>
  </si>
  <si>
    <r>
      <t xml:space="preserve">Нысаналы индикатор
</t>
    </r>
    <r>
      <rPr>
        <sz val="12"/>
        <rFont val="Times New Roman"/>
        <family val="1"/>
        <charset val="204"/>
      </rPr>
      <t>Облыс бойынша өлім-жітімнің стандартталған коэффициентін төмендету</t>
    </r>
  </si>
  <si>
    <r>
      <t xml:space="preserve">Нысаналы индикатор   1
</t>
    </r>
    <r>
      <rPr>
        <sz val="12"/>
        <rFont val="Times New Roman"/>
        <family val="1"/>
        <charset val="204"/>
      </rPr>
      <t xml:space="preserve">Облыс бойынша 2 жастан 6 жасқа дейінгі балаларды мектепке дейінгі тәрбиемен және оқытумен қамту
</t>
    </r>
  </si>
  <si>
    <r>
      <t xml:space="preserve">Нысаналы индикатор   2
</t>
    </r>
    <r>
      <rPr>
        <sz val="12"/>
        <rFont val="Times New Roman"/>
        <family val="1"/>
        <charset val="204"/>
      </rPr>
      <t>Облыс бойынша меншік нысанына қарамастан тәрбие мен оқыту сапасын бағалау критерийлеріне сәйкес келетін мектепке дейінгі ұйымдардың үлесі</t>
    </r>
    <r>
      <rPr>
        <b/>
        <sz val="12"/>
        <rFont val="Times New Roman"/>
        <family val="1"/>
      </rPr>
      <t xml:space="preserve">
</t>
    </r>
  </si>
  <si>
    <r>
      <t xml:space="preserve">Нәтиже көрсеткіші  1.1 
</t>
    </r>
    <r>
      <rPr>
        <b/>
        <sz val="12"/>
        <rFont val="Times New Roman"/>
        <family val="1"/>
        <charset val="204"/>
      </rPr>
      <t>Облыс бойынша бекітілген нормативтерге сәйкес келетін мектептер санын ұлғайту</t>
    </r>
    <r>
      <rPr>
        <sz val="12"/>
        <rFont val="Times New Roman"/>
        <family val="1"/>
        <charset val="204"/>
      </rPr>
      <t xml:space="preserve">
</t>
    </r>
  </si>
  <si>
    <r>
      <rPr>
        <b/>
        <sz val="12"/>
        <rFont val="Times New Roman"/>
        <family val="1"/>
        <charset val="204"/>
      </rPr>
      <t xml:space="preserve">3-іс-шара. </t>
    </r>
    <r>
      <rPr>
        <sz val="12"/>
        <rFont val="Times New Roman"/>
        <family val="1"/>
        <charset val="204"/>
      </rPr>
      <t>«№ 14 ОМ» КММ күрделі жөндеу</t>
    </r>
  </si>
  <si>
    <r>
      <rPr>
        <b/>
        <sz val="12"/>
        <rFont val="Times New Roman"/>
        <family val="1"/>
        <charset val="204"/>
      </rPr>
      <t xml:space="preserve">4-іс-шара. </t>
    </r>
    <r>
      <rPr>
        <sz val="12"/>
        <rFont val="Times New Roman"/>
        <family val="1"/>
        <charset val="204"/>
      </rPr>
      <t xml:space="preserve"> «№ 17 ОМ» КММ күрделі жөндеу</t>
    </r>
  </si>
  <si>
    <r>
      <rPr>
        <b/>
        <sz val="12"/>
        <rFont val="Times New Roman"/>
        <family val="1"/>
        <charset val="204"/>
      </rPr>
      <t>5-іс-шара.</t>
    </r>
    <r>
      <rPr>
        <sz val="12"/>
        <rFont val="Times New Roman"/>
        <family val="1"/>
        <charset val="204"/>
      </rPr>
      <t xml:space="preserve"> «№ 5 ОМ» КММ күрделі жөндеу</t>
    </r>
  </si>
  <si>
    <r>
      <rPr>
        <b/>
        <sz val="12"/>
        <rFont val="Times New Roman"/>
        <family val="1"/>
        <charset val="204"/>
      </rPr>
      <t>6-іс-шара.</t>
    </r>
    <r>
      <rPr>
        <sz val="12"/>
        <rFont val="Times New Roman"/>
        <family val="1"/>
        <charset val="204"/>
      </rPr>
      <t xml:space="preserve"> «№ 1 мектеп-лицейі» КММ күрделі жөндеу</t>
    </r>
  </si>
  <si>
    <r>
      <t xml:space="preserve">Нәтиже көрсеткіші  3.1 
</t>
    </r>
    <r>
      <rPr>
        <sz val="12"/>
        <rFont val="Times New Roman"/>
        <family val="1"/>
        <charset val="204"/>
      </rPr>
      <t>Облыс бойынша бекітілген нормативтерге сәйкес келетін әлеуметтік объектілер санын ұлғайту</t>
    </r>
    <r>
      <rPr>
        <b/>
        <sz val="12"/>
        <rFont val="Times New Roman"/>
        <family val="1"/>
      </rPr>
      <t xml:space="preserve">
</t>
    </r>
  </si>
  <si>
    <r>
      <t xml:space="preserve">Нәтиже көрсеткіші  4.2.  
</t>
    </r>
    <r>
      <rPr>
        <sz val="12"/>
        <rFont val="Times New Roman"/>
        <family val="1"/>
        <charset val="204"/>
      </rPr>
      <t>Облыс бойынша халықтың 1000 адамға арналған спорттық инфрақұрылыммен қамтамасыз етілуі</t>
    </r>
    <r>
      <rPr>
        <b/>
        <sz val="12"/>
        <rFont val="Times New Roman"/>
        <family val="1"/>
      </rPr>
      <t xml:space="preserve">
</t>
    </r>
  </si>
  <si>
    <r>
      <t xml:space="preserve">Нәтиже көрсеткіші  5.1 
</t>
    </r>
    <r>
      <rPr>
        <sz val="12"/>
        <rFont val="Times New Roman"/>
        <family val="1"/>
        <charset val="204"/>
      </rPr>
      <t>Облыс бойынша жаңа бос уақыт өткізу және демалыс объектілерін ашу</t>
    </r>
    <r>
      <rPr>
        <b/>
        <sz val="12"/>
        <rFont val="Times New Roman"/>
        <family val="1"/>
      </rPr>
      <t xml:space="preserve">
</t>
    </r>
  </si>
  <si>
    <t xml:space="preserve">Нәтиже көрсеткіші  7.1 
Облыс бойынша нормативтік жағдайдағы қалаішілік автомобиль жолдарының үлесі
</t>
  </si>
  <si>
    <t xml:space="preserve">Нәтиже көрсеткіші  7.2 
Облыс бойынша нормативтік жағдайдағы кентішілік автомобиль жолдарының үлесі
</t>
  </si>
  <si>
    <t xml:space="preserve">Нәтиже көрсеткіші  8.1
Облыс бойынша халықтың сумен жабдықтау қызметтеріне қолжетімділігі
- қалада
</t>
  </si>
  <si>
    <t xml:space="preserve">Нәтиже көрсеткіші  9.1
Облыс бойынша электр желілеріің құрылысы
</t>
  </si>
  <si>
    <t>Тұрғын үйлерге инженерлік-коммуникациялық желілер салу</t>
  </si>
  <si>
    <r>
      <t xml:space="preserve">Нәтиже көрсеткіші  11.1
</t>
    </r>
    <r>
      <rPr>
        <sz val="12"/>
        <rFont val="Times New Roman"/>
        <family val="1"/>
        <charset val="204"/>
      </rPr>
      <t>Облыс бойынша жылу желілерін салу, реконструкциялау және күрделі жөндеу</t>
    </r>
    <r>
      <rPr>
        <b/>
        <sz val="12"/>
        <rFont val="Times New Roman"/>
        <family val="1"/>
      </rPr>
      <t xml:space="preserve">
</t>
    </r>
  </si>
  <si>
    <r>
      <t xml:space="preserve">Нәтиже көрсеткіші  12.1
</t>
    </r>
    <r>
      <rPr>
        <sz val="12"/>
        <rFont val="Times New Roman"/>
        <family val="1"/>
        <charset val="204"/>
      </rPr>
      <t>Облыс бойынша ауылдағы учаскелік полиция пункттерінің санын ұлғайту</t>
    </r>
    <r>
      <rPr>
        <b/>
        <sz val="12"/>
        <rFont val="Times New Roman"/>
        <family val="1"/>
      </rPr>
      <t xml:space="preserve">
</t>
    </r>
  </si>
  <si>
    <r>
      <t xml:space="preserve">Нәтиже көрсеткіші  13.1
</t>
    </r>
    <r>
      <rPr>
        <sz val="12"/>
        <rFont val="Times New Roman"/>
        <family val="1"/>
        <charset val="204"/>
      </rPr>
      <t>Облыс бойынша үй шаруашылықтарын жоғары жылдамдықты Интернетке қолжетімділікпен қамту</t>
    </r>
    <r>
      <rPr>
        <b/>
        <sz val="12"/>
        <rFont val="Times New Roman"/>
        <family val="1"/>
      </rPr>
      <t xml:space="preserve">
</t>
    </r>
  </si>
  <si>
    <t xml:space="preserve">ТҰИ 15
Халықтың экологиялық өмір сапасына қанағаттану деңгейі, %, облыс бойынша
</t>
  </si>
  <si>
    <t>Риддер қаласының даму жоспарын іске асыру бойынша қаржы ресурстарының ЖИЫНЫ, млн. теңге</t>
  </si>
  <si>
    <t xml:space="preserve">8.1-нәтиже көрсеткіші. Халықтың сумен жабдықтау қызметтеріне қолжетімділігі 
</t>
  </si>
  <si>
    <r>
      <t xml:space="preserve">Нәтиже көрсеткіші 1. 
</t>
    </r>
    <r>
      <rPr>
        <sz val="12"/>
        <rFont val="Times New Roman"/>
        <family val="1"/>
        <charset val="204"/>
      </rPr>
      <t>Облыс бойынша есірткі құқық бұзушылықтары анықталды</t>
    </r>
    <r>
      <rPr>
        <b/>
        <sz val="12"/>
        <rFont val="Times New Roman"/>
        <family val="1"/>
      </rPr>
      <t xml:space="preserve">
</t>
    </r>
  </si>
  <si>
    <r>
      <t xml:space="preserve">Нысаналы индикатор   
</t>
    </r>
    <r>
      <rPr>
        <sz val="12"/>
        <rFont val="Times New Roman"/>
        <family val="1"/>
        <charset val="204"/>
      </rPr>
      <t>Облыс бойынша халықты су тасқынынан, еріген және жаңбыр суларынан қорғау деңгейі</t>
    </r>
    <r>
      <rPr>
        <b/>
        <sz val="12"/>
        <rFont val="Times New Roman"/>
        <family val="1"/>
      </rPr>
      <t xml:space="preserve">
</t>
    </r>
  </si>
  <si>
    <r>
      <t xml:space="preserve">Нәтиже көрсеткіші  
</t>
    </r>
    <r>
      <rPr>
        <sz val="12"/>
        <rFont val="Times New Roman"/>
        <family val="1"/>
        <charset val="204"/>
      </rPr>
      <t>Облыс бойынша Мемлекеттік тілді меңгерген халықтың үлесі</t>
    </r>
    <r>
      <rPr>
        <b/>
        <sz val="12"/>
        <rFont val="Times New Roman"/>
        <family val="1"/>
      </rPr>
      <t xml:space="preserve">
</t>
    </r>
  </si>
  <si>
    <r>
      <t xml:space="preserve">Нысаналы индикатор   11.3.1
</t>
    </r>
    <r>
      <rPr>
        <sz val="12"/>
        <rFont val="Times New Roman"/>
        <family val="1"/>
        <charset val="204"/>
      </rPr>
      <t>Облыс бойынша бір тұрғынның тұрғын үймен қамтамасыз етілуі</t>
    </r>
    <r>
      <rPr>
        <b/>
        <sz val="12"/>
        <rFont val="Times New Roman"/>
        <family val="1"/>
      </rPr>
      <t xml:space="preserve">
</t>
    </r>
  </si>
  <si>
    <r>
      <t xml:space="preserve">Нысаналы индикатор   11.2.1.1 
</t>
    </r>
    <r>
      <rPr>
        <sz val="12"/>
        <rFont val="Times New Roman"/>
        <family val="1"/>
        <charset val="204"/>
      </rPr>
      <t>Облыс бойынша жақсы және қанағаттанарлық жағдайдағы жергілікті маңызы бар жолдардың үлесі</t>
    </r>
    <r>
      <rPr>
        <b/>
        <sz val="12"/>
        <rFont val="Times New Roman"/>
        <family val="1"/>
      </rPr>
      <t xml:space="preserve">
</t>
    </r>
  </si>
  <si>
    <r>
      <t xml:space="preserve">Нысаналы индикатор  
</t>
    </r>
    <r>
      <rPr>
        <sz val="12"/>
        <rFont val="Times New Roman"/>
        <family val="1"/>
        <charset val="204"/>
      </rPr>
      <t>Облыс бойынша халықты қалдықтарды жинау және шығару жөніндегі қызметтермен қамтамасыз ету, % (ТДМ ұлттық индикаторы 11.6.1)</t>
    </r>
    <r>
      <rPr>
        <b/>
        <sz val="12"/>
        <rFont val="Times New Roman"/>
        <family val="1"/>
      </rPr>
      <t xml:space="preserve">
</t>
    </r>
  </si>
  <si>
    <r>
      <t xml:space="preserve">Нәтиже көрсеткіші  10.1
</t>
    </r>
    <r>
      <rPr>
        <sz val="12"/>
        <rFont val="Times New Roman"/>
        <family val="1"/>
        <charset val="204"/>
      </rPr>
      <t>Облыс бойынша қалаларда кредиттік және жалға беру үйлерін салу</t>
    </r>
    <r>
      <rPr>
        <b/>
        <sz val="12"/>
        <rFont val="Times New Roman"/>
        <family val="1"/>
      </rPr>
      <t xml:space="preserve">
</t>
    </r>
  </si>
  <si>
    <r>
      <t xml:space="preserve">Нәтиже көрсеткіші  4.1
</t>
    </r>
    <r>
      <rPr>
        <sz val="12"/>
        <rFont val="Times New Roman"/>
        <family val="1"/>
        <charset val="204"/>
      </rPr>
      <t>Облыс бойынша мәдениет объектілерімен және қызметтерімен қамтамасыз етудің өсуі</t>
    </r>
    <r>
      <rPr>
        <b/>
        <sz val="12"/>
        <rFont val="Times New Roman"/>
        <family val="1"/>
      </rPr>
      <t xml:space="preserve">
</t>
    </r>
  </si>
  <si>
    <r>
      <t xml:space="preserve">Нәтиже көрсеткіші  1.1
</t>
    </r>
    <r>
      <rPr>
        <sz val="12"/>
        <rFont val="Times New Roman"/>
        <family val="1"/>
        <charset val="204"/>
      </rPr>
      <t xml:space="preserve">Облыс бойынша жұмысқа орналастырылған азаматтардың саны, </t>
    </r>
    <r>
      <rPr>
        <b/>
        <sz val="12"/>
        <rFont val="Times New Roman"/>
        <family val="1"/>
      </rPr>
      <t xml:space="preserve">
</t>
    </r>
  </si>
  <si>
    <r>
      <t xml:space="preserve">ТҰИ 11
</t>
    </r>
    <r>
      <rPr>
        <sz val="12"/>
        <rFont val="Times New Roman"/>
        <family val="1"/>
        <charset val="204"/>
      </rPr>
      <t>Облыс бойынша табысы ең төменгі күнкөріс деңгейінен төмен/ кедейлік шегінен төмен халықтың үлесі</t>
    </r>
    <r>
      <rPr>
        <b/>
        <sz val="12"/>
        <rFont val="Times New Roman"/>
        <family val="1"/>
      </rPr>
      <t xml:space="preserve">
</t>
    </r>
  </si>
  <si>
    <r>
      <t xml:space="preserve">Нәтиже көрсеткіші 2.3
</t>
    </r>
    <r>
      <rPr>
        <sz val="12"/>
        <rFont val="Times New Roman"/>
        <family val="1"/>
        <charset val="204"/>
      </rPr>
      <t xml:space="preserve">Облыс бойынша балаларды 1 жасқа дейін проактивті бақылаумен және скринингтермен қамтуды ұлғайту </t>
    </r>
    <r>
      <rPr>
        <b/>
        <sz val="12"/>
        <rFont val="Times New Roman"/>
        <family val="1"/>
      </rPr>
      <t xml:space="preserve">
</t>
    </r>
  </si>
  <si>
    <r>
      <t xml:space="preserve">Нәтиже көрсеткіші 2.2
</t>
    </r>
    <r>
      <rPr>
        <sz val="12"/>
        <rFont val="Times New Roman"/>
        <family val="1"/>
        <charset val="204"/>
      </rPr>
      <t xml:space="preserve">Облыс бойынша неонаталдық өлім-жітімнің төмендеуі (ОДМ ұлттық индикаторы 3.2.2)
</t>
    </r>
  </si>
  <si>
    <r>
      <t xml:space="preserve">Нәтиже көрсеткіші 2.1
</t>
    </r>
    <r>
      <rPr>
        <sz val="12"/>
        <rFont val="Times New Roman"/>
        <family val="1"/>
        <charset val="204"/>
      </rPr>
      <t>Облыс бойынша нәресте өлімінің төмендеуі</t>
    </r>
    <r>
      <rPr>
        <b/>
        <sz val="12"/>
        <rFont val="Times New Roman"/>
        <family val="1"/>
      </rPr>
      <t xml:space="preserve">
</t>
    </r>
  </si>
  <si>
    <r>
      <t xml:space="preserve">Нәтиже көрсеткіші 1.4
</t>
    </r>
    <r>
      <rPr>
        <sz val="12"/>
        <rFont val="Times New Roman"/>
        <family val="1"/>
        <charset val="204"/>
      </rPr>
      <t>Облыс бойынша туберкулезбен сырқаттанушылықтың төмендеуі (ОДМ ұлттық индикаторы 3.3.2)</t>
    </r>
    <r>
      <rPr>
        <b/>
        <sz val="12"/>
        <rFont val="Times New Roman"/>
        <family val="1"/>
      </rPr>
      <t xml:space="preserve">
</t>
    </r>
  </si>
  <si>
    <r>
      <t xml:space="preserve">Нәтиже көрсеткіші 2.3
</t>
    </r>
    <r>
      <rPr>
        <sz val="12"/>
        <rFont val="Times New Roman"/>
        <family val="1"/>
        <charset val="204"/>
      </rPr>
      <t>Облыс бойынша</t>
    </r>
    <r>
      <rPr>
        <b/>
        <sz val="12"/>
        <rFont val="Times New Roman"/>
        <family val="1"/>
      </rPr>
      <t xml:space="preserve"> </t>
    </r>
    <r>
      <rPr>
        <sz val="12"/>
        <rFont val="Times New Roman"/>
        <family val="1"/>
        <charset val="204"/>
      </rPr>
      <t xml:space="preserve">В гепатитімен сырқаттанушылықтың төмендеуі, </t>
    </r>
    <r>
      <rPr>
        <b/>
        <sz val="12"/>
        <rFont val="Times New Roman"/>
        <family val="1"/>
      </rPr>
      <t xml:space="preserve">
</t>
    </r>
  </si>
  <si>
    <r>
      <t xml:space="preserve">Нәтиже көрсеткіші 2.1
</t>
    </r>
    <r>
      <rPr>
        <sz val="12"/>
        <rFont val="Times New Roman"/>
        <family val="1"/>
        <charset val="204"/>
      </rPr>
      <t>Облыс бойынша жұқтырмаған 1000 тұрғынға шаққанда АИТВ жұқтырған жаңа тұрғындардың анықталуы (ОДМ ұлттық индикаторы 3.3.1)</t>
    </r>
    <r>
      <rPr>
        <b/>
        <sz val="12"/>
        <rFont val="Times New Roman"/>
        <family val="1"/>
      </rPr>
      <t xml:space="preserve">
</t>
    </r>
  </si>
  <si>
    <r>
      <t xml:space="preserve">Нәтиже көрсеткіші 1.2
</t>
    </r>
    <r>
      <rPr>
        <sz val="12"/>
        <rFont val="Times New Roman"/>
        <family val="1"/>
        <charset val="204"/>
      </rPr>
      <t>Облыс бойынша балалар арасында семіздікпен сырқаттанушылықтың төмендеуі  (0 – 14 жас, 100 мың тұрғынға)</t>
    </r>
    <r>
      <rPr>
        <b/>
        <sz val="12"/>
        <rFont val="Times New Roman"/>
        <family val="1"/>
      </rPr>
      <t xml:space="preserve">
</t>
    </r>
  </si>
  <si>
    <t>Мемлекеттік мекемелердің жұмыс істеуі</t>
  </si>
  <si>
    <r>
      <t xml:space="preserve">ТҰИ 31
</t>
    </r>
    <r>
      <rPr>
        <sz val="12"/>
        <rFont val="Times New Roman"/>
        <family val="1"/>
        <charset val="204"/>
      </rPr>
      <t>Облыс бойынша</t>
    </r>
    <r>
      <rPr>
        <b/>
        <sz val="12"/>
        <rFont val="Times New Roman"/>
        <family val="1"/>
      </rPr>
      <t xml:space="preserve"> </t>
    </r>
    <r>
      <rPr>
        <sz val="12"/>
        <rFont val="Times New Roman"/>
        <family val="1"/>
        <charset val="204"/>
      </rPr>
      <t xml:space="preserve">НКИ-дың жалпы көлеміндегі сыртқы инвестициялардың үлесі </t>
    </r>
    <r>
      <rPr>
        <b/>
        <sz val="12"/>
        <rFont val="Times New Roman"/>
        <family val="1"/>
      </rPr>
      <t xml:space="preserve">
</t>
    </r>
  </si>
  <si>
    <r>
      <t xml:space="preserve">ТҰИ 30
</t>
    </r>
    <r>
      <rPr>
        <sz val="12"/>
        <rFont val="Times New Roman"/>
        <family val="1"/>
        <charset val="204"/>
      </rPr>
      <t xml:space="preserve">Облыс бойынша негізгі капиталға инвестициялар (НКИ), 
</t>
    </r>
  </si>
  <si>
    <t xml:space="preserve">ТҰИ 29
Облыс бойынша ЖІӨ-дегі орта кәсіпкерліктің ЖҚҚ үлесі 
</t>
  </si>
  <si>
    <t>ТҰИ 28
Облыс бойынша ЖІӨ-дегі ШОК ЖҚҚ-ның үлесі</t>
  </si>
  <si>
    <t>ТҰИ 27                                                                                         Облыс бойынша орналастыру орындарында қызмет көрсетілген келуші туристер саны,</t>
  </si>
  <si>
    <t>ТҰИ 26
Облыс бойынша орналастыру орындарымен қызмет көрсетілетін ішкі туристер саны</t>
  </si>
  <si>
    <r>
      <rPr>
        <b/>
        <sz val="12"/>
        <rFont val="Times New Roman"/>
        <family val="1"/>
        <charset val="204"/>
      </rPr>
      <t xml:space="preserve">ТҰИ 25                                                                                  </t>
    </r>
    <r>
      <rPr>
        <sz val="12"/>
        <rFont val="Times New Roman"/>
        <family val="1"/>
        <charset val="204"/>
      </rPr>
      <t>Облыс бойынша инновациялар саласындағы белсенділік деңгейі</t>
    </r>
  </si>
  <si>
    <r>
      <t xml:space="preserve">ТҰИ 20
</t>
    </r>
    <r>
      <rPr>
        <sz val="12"/>
        <rFont val="Times New Roman"/>
        <family val="1"/>
        <charset val="204"/>
      </rPr>
      <t xml:space="preserve">Облыс бойынша өңдеу өнеркәсібі өнімінің экспорты, млрд. АҚШ доллары, </t>
    </r>
    <r>
      <rPr>
        <b/>
        <sz val="12"/>
        <rFont val="Times New Roman"/>
        <family val="1"/>
      </rPr>
      <t xml:space="preserve">
</t>
    </r>
  </si>
  <si>
    <t>Тишинск кен орнының кендерінің азайып бара жатқан ашылған қорларын өндірістік бағдарламаға сәйкес толықтыру.</t>
  </si>
  <si>
    <t>Өндірістік бағдарламаға сәйкес Риддер-Сокольный кен орнының кендерінің азайып бара жатқан ашылған қорларын толықтыру.</t>
  </si>
  <si>
    <t>Барлығы (2024 факт)</t>
  </si>
  <si>
    <r>
      <rPr>
        <b/>
        <sz val="12"/>
        <rFont val="Times New Roman"/>
        <family val="1"/>
        <charset val="204"/>
      </rPr>
      <t xml:space="preserve">15-іс-шара. </t>
    </r>
    <r>
      <rPr>
        <sz val="12"/>
        <rFont val="Times New Roman"/>
        <family val="1"/>
        <charset val="204"/>
      </rPr>
      <t>Риддер қаласының 6-ықшамауданында ірі сауда-ойын-сауық орталығының құрылысы</t>
    </r>
  </si>
  <si>
    <r>
      <t xml:space="preserve">16-іс-шара. </t>
    </r>
    <r>
      <rPr>
        <sz val="12"/>
        <rFont val="Times New Roman"/>
        <family val="1"/>
        <charset val="204"/>
      </rPr>
      <t>Сауда объектілерінің құрылысы</t>
    </r>
  </si>
  <si>
    <r>
      <rPr>
        <b/>
        <sz val="12"/>
        <rFont val="Times New Roman"/>
        <family val="1"/>
        <charset val="204"/>
      </rPr>
      <t xml:space="preserve">2-іс-шара. </t>
    </r>
    <r>
      <rPr>
        <sz val="12"/>
        <rFont val="Times New Roman"/>
        <family val="1"/>
        <charset val="204"/>
      </rPr>
      <t>Риддер қаласының мәдениет объектілерін МТБ жасақтау - 3 жоба</t>
    </r>
  </si>
  <si>
    <r>
      <rPr>
        <b/>
        <sz val="12"/>
        <rFont val="Times New Roman"/>
        <family val="1"/>
        <charset val="204"/>
      </rPr>
      <t xml:space="preserve">5-іс-шара. </t>
    </r>
    <r>
      <rPr>
        <sz val="12"/>
        <rFont val="Times New Roman"/>
        <family val="1"/>
        <charset val="204"/>
      </rPr>
      <t>Коноваловка селосында жеткізуші су құбыры желілерінің құрылысы (157 адам)</t>
    </r>
  </si>
  <si>
    <r>
      <rPr>
        <b/>
        <sz val="12"/>
        <rFont val="Times New Roman"/>
        <family val="1"/>
        <charset val="204"/>
      </rPr>
      <t xml:space="preserve">6-іс-шара. </t>
    </r>
    <r>
      <rPr>
        <sz val="12"/>
        <rFont val="Times New Roman"/>
        <family val="1"/>
        <charset val="204"/>
      </rPr>
      <t>Ливино және Ульбастрой ауылдарындағы БМС реконструкциялау</t>
    </r>
  </si>
  <si>
    <r>
      <rPr>
        <b/>
        <sz val="12"/>
        <rFont val="Times New Roman"/>
        <family val="1"/>
        <charset val="204"/>
      </rPr>
      <t xml:space="preserve">7-іс-шара. </t>
    </r>
    <r>
      <rPr>
        <sz val="12"/>
        <rFont val="Times New Roman"/>
        <family val="1"/>
        <charset val="204"/>
      </rPr>
      <t>Ботаника 3-тұрғын ауданының су бұру жүйесінің құрылысы</t>
    </r>
  </si>
  <si>
    <r>
      <rPr>
        <b/>
        <sz val="12"/>
        <rFont val="Times New Roman"/>
        <family val="1"/>
        <charset val="204"/>
      </rPr>
      <t>7-іс-шара.</t>
    </r>
    <r>
      <rPr>
        <sz val="12"/>
        <rFont val="Times New Roman"/>
        <family val="1"/>
        <charset val="204"/>
      </rPr>
      <t xml:space="preserve"> Риддер қаласындағы «Сокол» стадионын реконструкциялау</t>
    </r>
  </si>
  <si>
    <r>
      <rPr>
        <b/>
        <sz val="12"/>
        <rFont val="Times New Roman"/>
        <family val="1"/>
        <charset val="204"/>
      </rPr>
      <t xml:space="preserve">8-іс-шара. </t>
    </r>
    <r>
      <rPr>
        <sz val="12"/>
        <rFont val="Times New Roman"/>
        <family val="1"/>
        <charset val="204"/>
      </rPr>
      <t>Риддер қаласындағы «Строитель» стадионын реконструкциялау</t>
    </r>
  </si>
  <si>
    <r>
      <rPr>
        <b/>
        <sz val="12"/>
        <rFont val="Times New Roman"/>
        <family val="1"/>
        <charset val="204"/>
      </rPr>
      <t xml:space="preserve">11-іс-шара. </t>
    </r>
    <r>
      <rPr>
        <sz val="12"/>
        <rFont val="Times New Roman"/>
        <family val="1"/>
        <charset val="204"/>
      </rPr>
      <t>Жабық футбол кешенінің құрылысы</t>
    </r>
  </si>
  <si>
    <r>
      <rPr>
        <b/>
        <sz val="12"/>
        <rFont val="Times New Roman"/>
        <family val="1"/>
        <charset val="204"/>
      </rPr>
      <t xml:space="preserve">12-іс-шара. </t>
    </r>
    <r>
      <rPr>
        <sz val="12"/>
        <rFont val="Times New Roman"/>
        <family val="1"/>
        <charset val="204"/>
      </rPr>
      <t>Футбол алаңының құрылымы</t>
    </r>
  </si>
  <si>
    <r>
      <rPr>
        <b/>
        <sz val="12"/>
        <rFont val="Times New Roman"/>
        <family val="1"/>
        <charset val="204"/>
      </rPr>
      <t>13-іс-шара.</t>
    </r>
    <r>
      <rPr>
        <sz val="12"/>
        <rFont val="Times New Roman"/>
        <family val="1"/>
        <charset val="204"/>
      </rPr>
      <t xml:space="preserve">  Баскетбол алаңын орнату</t>
    </r>
  </si>
  <si>
    <r>
      <rPr>
        <b/>
        <sz val="12"/>
        <rFont val="Times New Roman"/>
        <family val="1"/>
        <charset val="204"/>
      </rPr>
      <t xml:space="preserve">14-іс-шара. </t>
    </r>
    <r>
      <rPr>
        <sz val="12"/>
        <rFont val="Times New Roman"/>
        <family val="1"/>
        <charset val="204"/>
      </rPr>
      <t xml:space="preserve"> 5-ықшамаудан, 10 мекенжайы бойынша футбол алаңының құрылысы. </t>
    </r>
  </si>
  <si>
    <r>
      <rPr>
        <b/>
        <sz val="12"/>
        <rFont val="Times New Roman"/>
        <family val="1"/>
        <charset val="204"/>
      </rPr>
      <t>15-іс-шара.</t>
    </r>
    <r>
      <rPr>
        <sz val="12"/>
        <rFont val="Times New Roman"/>
        <family val="1"/>
        <charset val="204"/>
      </rPr>
      <t xml:space="preserve"> 1-ауданда волейбол алаңын орнату</t>
    </r>
  </si>
  <si>
    <t>Риддер қаласының әкімдігі, «General Mining Ltd» жеке компаниясы</t>
  </si>
  <si>
    <t>Жоба өндірістік қалдықтар мен кендерді қайта өңдеуді көздейді. Жобаны іске асыру Лениногор каскады ГЭС-інің Тишин су қоймасы учаскесін тазарту бойынша кешенді жұмыстардың екінші кезеңі болып табылады. Жоба аясында 80 жұмыс орны ашылады. Жобаның жалпы құны – 8,0 млрд теңге.</t>
  </si>
  <si>
    <t xml:space="preserve">Жоба металлургиялық қождарды, байыту қалдықтарын және тау-кен металлургиясы кәсіпорындарының үйінділерін қайта өңдеуге арналған өндірістік кешен құруды көздейді. Жобаны іске асыру қайталама минералдық ресурстарды ұтымды пайдалануға, бағалы компоненттерді алу деңгейін арттыруға және жинақталған техногендік қалдықтардың көлемін азайтуға бағытталған. Жобаның жалпы құны – 7,5 млрд теңге (15,0 млн АҚШ доллары). Жоба аясында 100 жаңа жұмыс орны ашылады.
</t>
  </si>
  <si>
    <t>Жоба тауарлық форель өсіруге арналған форель шаруашылығын, қонақүй кешенін және туристік инфрақұрылым нысандарын қамтитын туристік нысанның құрылысын көздейді. Жобаны іске асыру экологиялық және оқиғалы туризмді дамытуға, жаңа жұмыс орындарын құруға және өңірдің туристік тартымдылығын арттыруға бағытталған. Құрылыс кезеңінде 12 уақытша жұмыс орны, ал пайдалану кезеңінде 50 тұрақты жұмыс орны ашылады.</t>
  </si>
  <si>
    <r>
      <rPr>
        <b/>
        <sz val="12"/>
        <rFont val="Times New Roman"/>
        <family val="1"/>
        <charset val="204"/>
      </rPr>
      <t xml:space="preserve">1-іс-шара. </t>
    </r>
    <r>
      <rPr>
        <sz val="12"/>
        <rFont val="Times New Roman"/>
        <family val="1"/>
        <charset val="204"/>
      </rPr>
      <t>Шығыс Қазақстан облысы Риддер қаласында концерт залы, кітапхана және кинотеатры бар қалалық мәдени-демалыс орталығының құрылысы.</t>
    </r>
  </si>
  <si>
    <t>Жоба көпқабатты тұрғын үйлерде суды тұтыну көлемін нақты техникалық бақылау, есепке алу және беру бойынша ақпараттық жүйе құру мақсатында 200 дана көлемінде жалпыүйлік есептеу құралдарын орнатуды көздейді.</t>
  </si>
  <si>
    <t>МБҚ</t>
  </si>
  <si>
    <t>МБК</t>
  </si>
  <si>
    <r>
      <rPr>
        <b/>
        <sz val="12"/>
        <rFont val="Times New Roman"/>
        <family val="1"/>
        <charset val="204"/>
      </rPr>
      <t>6-іс-шара.</t>
    </r>
    <r>
      <rPr>
        <sz val="12"/>
        <rFont val="Times New Roman"/>
        <family val="1"/>
        <charset val="204"/>
      </rPr>
      <t xml:space="preserve"> Қала жолдарын ағымдағы жөндеу бойынша материалдар мен жұмыстардың сапасын сараптау</t>
    </r>
  </si>
  <si>
    <t>жоба</t>
  </si>
  <si>
    <r>
      <t xml:space="preserve">9-іс-шара. </t>
    </r>
    <r>
      <rPr>
        <sz val="12"/>
        <color theme="1"/>
        <rFont val="Times New Roman"/>
        <family val="1"/>
        <charset val="204"/>
      </rPr>
      <t>Балалар мен жастарға арналған шаңғы жарысы және тау шаңғысы спорты бойынша даярлау орталығының құрылысы.</t>
    </r>
  </si>
  <si>
    <r>
      <rPr>
        <b/>
        <sz val="12"/>
        <rFont val="Times New Roman"/>
        <family val="1"/>
        <charset val="204"/>
      </rPr>
      <t xml:space="preserve">5-іс-шара. </t>
    </r>
    <r>
      <rPr>
        <sz val="12"/>
        <rFont val="Times New Roman"/>
        <family val="1"/>
        <charset val="204"/>
      </rPr>
      <t>Киров көшесі мен 9 Мамыр көшесі жағынан салынып жатқан мектепке өтетін жолдар мен тұрақ аймағын асфальттау</t>
    </r>
  </si>
  <si>
    <r>
      <t xml:space="preserve">8-іс-шара. </t>
    </r>
    <r>
      <rPr>
        <sz val="12"/>
        <rFont val="Times New Roman"/>
        <family val="1"/>
        <charset val="204"/>
      </rPr>
      <t xml:space="preserve">"Риддер қаласының 2-ші және 4-ші аудандары жылу желілерінің учаскелерін күрделі жөндеу" жобасының ЖСҚ әзірлеу </t>
    </r>
  </si>
  <si>
    <r>
      <t xml:space="preserve">6-іс-шара. </t>
    </r>
    <r>
      <rPr>
        <sz val="12"/>
        <color theme="1"/>
        <rFont val="Times New Roman"/>
        <family val="1"/>
        <charset val="204"/>
      </rPr>
      <t>Шығыс Қазақстан облысының дене шынықтыру және спорт басқармасының «Риддер қаласындағы облыстық мамандандырылған олимпиадалық резерв мектеп-интернат-колледжі» КММ-сінің 300 орындық оқу корпусының құрылысын аяқтау.</t>
    </r>
  </si>
  <si>
    <r>
      <t xml:space="preserve">10-іс-шара. </t>
    </r>
    <r>
      <rPr>
        <sz val="12"/>
        <color theme="1"/>
        <rFont val="Times New Roman"/>
        <family val="1"/>
        <charset val="204"/>
      </rPr>
      <t>Риддер қаласында трамплиндердің республикалық оқу-жаттығу кешенінің құрылысы.</t>
    </r>
  </si>
  <si>
    <r>
      <t xml:space="preserve">2-іс-шара. </t>
    </r>
    <r>
      <rPr>
        <sz val="12"/>
        <rFont val="Times New Roman"/>
        <family val="1"/>
        <charset val="204"/>
      </rPr>
      <t>Риддер қаласындағы "Шығыс Жылу" АҚ филиалына қоршаған ортаға эмиссиялар мониторингінің автоматтандырылған жүйесін орнату</t>
    </r>
  </si>
  <si>
    <r>
      <rPr>
        <b/>
        <sz val="12"/>
        <rFont val="Times New Roman"/>
        <family val="1"/>
        <charset val="204"/>
      </rPr>
      <t xml:space="preserve">4-іс-шара. </t>
    </r>
    <r>
      <rPr>
        <sz val="12"/>
        <rFont val="Times New Roman"/>
        <family val="1"/>
        <charset val="204"/>
      </rPr>
      <t>ШҚО Риддер қаласында су тұтынуды есепке алу жүйесін приборлау және автоматтандыру</t>
    </r>
  </si>
  <si>
    <t>Риддер қаласында мәдениет обзектілерінің құрылысы – 1 жоба</t>
  </si>
  <si>
    <t>Мәдениет объектілерінің МТБ жиынтықтау.</t>
  </si>
  <si>
    <t>Міндет. Тапсырма. Ауылдар мен қалалар тұрғындары үшін қолайлы орта құру</t>
  </si>
  <si>
    <r>
      <rPr>
        <b/>
        <sz val="12"/>
        <rFont val="Times New Roman"/>
        <family val="1"/>
        <charset val="204"/>
      </rPr>
      <t xml:space="preserve">17-іс-шара. </t>
    </r>
    <r>
      <rPr>
        <sz val="12"/>
        <rFont val="Times New Roman"/>
        <family val="1"/>
        <charset val="204"/>
      </rPr>
      <t>Форель шаруашылығы және қонақ үй кешені бар туристік объектінің құрылысы (ЖК Афанасьев А.В.)</t>
    </r>
  </si>
  <si>
    <t>Риддер қ. КжТБ,                   ЖК Афанасьев А.В.</t>
  </si>
  <si>
    <r>
      <t xml:space="preserve">13-іс-шара. </t>
    </r>
    <r>
      <rPr>
        <sz val="12"/>
        <rFont val="Times New Roman"/>
        <family val="1"/>
        <charset val="204"/>
      </rPr>
      <t xml:space="preserve">Байыту фабрикасының құрылысы(«Алтай Темір» ЖШС) </t>
    </r>
  </si>
  <si>
    <t xml:space="preserve">Риддер қаласының әкімдігі, «Алтай Темир» ЖШС  </t>
  </si>
  <si>
    <r>
      <t xml:space="preserve">14-іс-шара. </t>
    </r>
    <r>
      <rPr>
        <sz val="12"/>
        <rFont val="Times New Roman"/>
        <family val="1"/>
        <charset val="204"/>
      </rPr>
      <t>Флотациялық байыту фабрикасының құрылысы («General Mining Ltd» жеке компаниясы).</t>
    </r>
  </si>
  <si>
    <t>млрд.теңге</t>
  </si>
  <si>
    <t>Риддер қалалық мәслихатының 03.08.2026 жылғы № 42/3-VIII сессиясының шешімімен бекітілген                                                                                                                                                                                                                                        Шығыс Қазақстан облысының Риддер қаласын дамытудың 2026-2030 жылдарға арналған                                                                                                                                                                                                                                                                    жоспарына қосымша</t>
  </si>
  <si>
    <t>1. РИДДЕР ҚАЛАСЫН ДАМЫТУ ЖОСПАРЫН ІСКЕ АСЫРУ</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</si>
</sst>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 _₽_-;\-* #,##0.00\ _₽_-;_-* &quot;-&quot;??\ _₽_-;_-@_-"/>
    <numFmt numFmtId="164" formatCode="_-* #,##0.00_-;\-* #,##0.00_-;_-* &quot;-&quot;??_-;_-@_-"/>
    <numFmt numFmtId="165" formatCode="0.0"/>
    <numFmt numFmtId="166" formatCode="#,##0.0"/>
    <numFmt numFmtId="167" formatCode="_-* #,##0.0\ _₽_-;\-* #,##0.0\ _₽_-;_-* &quot;-&quot;?\ _₽_-;_-@_-"/>
    <numFmt numFmtId="168" formatCode="###\ ###\ ###\ ##0.0"/>
  </numFmts>
  <fonts count="35" x14ac:knownFonts="1">
    <font>
      <sz val="11"/>
      <name val="Calibri"/>
    </font>
    <font>
      <sz val="11"/>
      <color theme="1"/>
      <name val="Calibri"/>
      <family val="2"/>
      <charset val="204"/>
      <scheme val="minor"/>
    </font>
    <font>
      <sz val="11"/>
      <name val="Calibri"/>
      <family val="2"/>
      <charset val="204"/>
    </font>
    <font>
      <sz val="11"/>
      <name val="Calibri"/>
      <family val="2"/>
      <charset val="204"/>
    </font>
    <font>
      <sz val="10"/>
      <name val="Helv"/>
      <charset val="204"/>
    </font>
    <font>
      <sz val="8"/>
      <name val="Calibri"/>
      <family val="2"/>
      <charset val="204"/>
    </font>
    <font>
      <sz val="11"/>
      <color theme="1"/>
      <name val="Calibri"/>
      <family val="2"/>
      <scheme val="minor"/>
    </font>
    <font>
      <sz val="10"/>
      <name val="Arial Cyr"/>
      <charset val="204"/>
    </font>
    <font>
      <sz val="12"/>
      <name val="Times New Roman"/>
      <family val="1"/>
      <charset val="204"/>
    </font>
    <font>
      <sz val="10"/>
      <name val="Arial"/>
      <family val="2"/>
      <charset val="204"/>
    </font>
    <font>
      <sz val="12"/>
      <name val="Calibri"/>
      <family val="2"/>
      <charset val="204"/>
    </font>
    <font>
      <sz val="12"/>
      <name val="Calibri"/>
      <family val="2"/>
    </font>
    <font>
      <b/>
      <sz val="12"/>
      <name val="Times New Roman"/>
      <family val="1"/>
      <charset val="204"/>
    </font>
    <font>
      <b/>
      <sz val="12"/>
      <name val="Times New Roman"/>
      <family val="1"/>
    </font>
    <font>
      <sz val="12"/>
      <name val="Times New Roman"/>
      <family val="1"/>
    </font>
    <font>
      <sz val="12"/>
      <name val="Calibri"/>
      <family val="2"/>
      <charset val="204"/>
      <scheme val="minor"/>
    </font>
    <font>
      <b/>
      <sz val="12"/>
      <name val="Calibri"/>
      <family val="2"/>
      <charset val="204"/>
    </font>
    <font>
      <sz val="11"/>
      <name val="Times New Roman"/>
      <family val="1"/>
      <charset val="204"/>
    </font>
    <font>
      <i/>
      <sz val="12"/>
      <name val="Times New Roman"/>
      <family val="1"/>
      <charset val="204"/>
    </font>
    <font>
      <b/>
      <i/>
      <sz val="12"/>
      <name val="Times New Roman"/>
      <family val="1"/>
      <charset val="204"/>
    </font>
    <font>
      <sz val="11"/>
      <name val="Times New Roman"/>
      <family val="1"/>
    </font>
    <font>
      <i/>
      <sz val="14"/>
      <name val="Times New Roman"/>
      <family val="1"/>
      <charset val="204"/>
    </font>
    <font>
      <i/>
      <sz val="11"/>
      <name val="Times New Roman"/>
      <family val="1"/>
      <charset val="204"/>
    </font>
    <font>
      <b/>
      <sz val="11"/>
      <color theme="1"/>
      <name val="Calibri"/>
      <family val="2"/>
      <charset val="204"/>
      <scheme val="minor"/>
    </font>
    <font>
      <sz val="14"/>
      <name val="Times New Roman"/>
      <family val="1"/>
      <charset val="204"/>
    </font>
    <font>
      <b/>
      <sz val="18"/>
      <name val="Times New Roman"/>
      <family val="1"/>
      <charset val="204"/>
    </font>
    <font>
      <b/>
      <sz val="14"/>
      <name val="Times New Roman"/>
      <family val="1"/>
      <charset val="204"/>
    </font>
    <font>
      <b/>
      <i/>
      <sz val="14"/>
      <name val="Times New Roman"/>
      <family val="1"/>
      <charset val="204"/>
    </font>
    <font>
      <b/>
      <sz val="14"/>
      <color theme="1"/>
      <name val="Times New Roman"/>
      <family val="1"/>
      <charset val="204"/>
    </font>
    <font>
      <sz val="14"/>
      <color theme="1"/>
      <name val="Times New Roman"/>
      <family val="1"/>
      <charset val="204"/>
    </font>
    <font>
      <b/>
      <sz val="12"/>
      <color theme="1"/>
      <name val="Times New Roman"/>
      <family val="1"/>
      <charset val="204"/>
    </font>
    <font>
      <sz val="11"/>
      <name val="Calibri"/>
      <family val="2"/>
      <charset val="204"/>
    </font>
    <font>
      <sz val="12"/>
      <color theme="1"/>
      <name val="Times New Roman"/>
      <family val="1"/>
      <charset val="204"/>
    </font>
    <font>
      <b/>
      <i/>
      <sz val="11"/>
      <name val="Times New Roman"/>
      <family val="1"/>
      <charset val="204"/>
    </font>
    <font>
      <i/>
      <sz val="12"/>
      <color theme="1"/>
      <name val="Times New Roman"/>
      <family val="1"/>
      <charset val="204"/>
    </font>
  </fonts>
  <fills count="10">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C000"/>
        <bgColor indexed="64"/>
      </patternFill>
    </fill>
    <fill>
      <patternFill patternType="solid">
        <fgColor theme="5" tint="0.79998168889431442"/>
        <bgColor indexed="64"/>
      </patternFill>
    </fill>
    <fill>
      <patternFill patternType="solid">
        <fgColor theme="0"/>
        <bgColor theme="5" tint="0.79998168889431442"/>
      </patternFill>
    </fill>
    <fill>
      <patternFill patternType="solid">
        <fgColor rgb="FF92D050"/>
        <bgColor indexed="64"/>
      </patternFill>
    </fill>
    <fill>
      <patternFill patternType="solid">
        <fgColor theme="0"/>
      </patternFill>
    </fill>
    <fill>
      <patternFill patternType="solid">
        <fgColor rgb="FFFF0000"/>
        <bgColor indexed="64"/>
      </patternFill>
    </fill>
  </fills>
  <borders count="2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rgb="FF000000"/>
      </left>
      <right/>
      <top/>
      <bottom style="thin">
        <color auto="1"/>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diagonal/>
    </border>
    <border>
      <left style="thin">
        <color rgb="FF000000"/>
      </left>
      <right style="thin">
        <color rgb="FF000000"/>
      </right>
      <top style="thin">
        <color rgb="FF000000"/>
      </top>
      <bottom/>
      <diagonal/>
    </border>
    <border>
      <left style="thin">
        <color rgb="FF000000"/>
      </left>
      <right/>
      <top/>
      <bottom/>
      <diagonal/>
    </border>
    <border>
      <left style="thin">
        <color rgb="FF000000"/>
      </left>
      <right/>
      <top style="thin">
        <color rgb="FF000000"/>
      </top>
      <bottom/>
      <diagonal/>
    </border>
    <border>
      <left style="thin">
        <color auto="1"/>
      </left>
      <right/>
      <top/>
      <bottom/>
      <diagonal/>
    </border>
    <border>
      <left/>
      <right/>
      <top/>
      <bottom style="thin">
        <color theme="1"/>
      </bottom>
      <diagonal/>
    </border>
    <border>
      <left style="thin">
        <color rgb="FF000000"/>
      </left>
      <right style="thin">
        <color rgb="FF000000"/>
      </right>
      <top/>
      <bottom style="thin">
        <color rgb="FF000000"/>
      </bottom>
      <diagonal/>
    </border>
  </borders>
  <cellStyleXfs count="11">
    <xf numFmtId="0" fontId="0" fillId="0" borderId="0"/>
    <xf numFmtId="164" fontId="3" fillId="0" borderId="0" applyFont="0" applyFill="0" applyBorder="0" applyAlignment="0" applyProtection="0"/>
    <xf numFmtId="0" fontId="2" fillId="0" borderId="0"/>
    <xf numFmtId="0" fontId="4" fillId="0" borderId="0"/>
    <xf numFmtId="164" fontId="6" fillId="0" borderId="0" applyFont="0" applyFill="0" applyBorder="0" applyAlignment="0" applyProtection="0"/>
    <xf numFmtId="0" fontId="7" fillId="0" borderId="0"/>
    <xf numFmtId="0" fontId="1" fillId="0" borderId="0"/>
    <xf numFmtId="0" fontId="1" fillId="0" borderId="0"/>
    <xf numFmtId="0" fontId="9" fillId="0" borderId="0"/>
    <xf numFmtId="43" fontId="6" fillId="0" borderId="0" applyFont="0" applyFill="0" applyBorder="0" applyAlignment="0" applyProtection="0"/>
    <xf numFmtId="0" fontId="31" fillId="0" borderId="0"/>
  </cellStyleXfs>
  <cellXfs count="594">
    <xf numFmtId="0" fontId="0" fillId="0" borderId="0" xfId="0"/>
    <xf numFmtId="165" fontId="8" fillId="2" borderId="1" xfId="0" applyNumberFormat="1" applyFont="1" applyFill="1" applyBorder="1" applyAlignment="1">
      <alignment horizontal="center" vertical="center" wrapText="1"/>
    </xf>
    <xf numFmtId="0" fontId="11" fillId="2" borderId="0" xfId="0" applyFont="1" applyFill="1" applyAlignment="1">
      <alignment horizontal="center" vertical="center"/>
    </xf>
    <xf numFmtId="0" fontId="10" fillId="2" borderId="0" xfId="0" applyFont="1" applyFill="1"/>
    <xf numFmtId="0" fontId="11" fillId="2" borderId="0" xfId="0" applyFont="1" applyFill="1"/>
    <xf numFmtId="0" fontId="11" fillId="2" borderId="0" xfId="0" applyFont="1" applyFill="1" applyAlignment="1">
      <alignment horizontal="center" wrapText="1"/>
    </xf>
    <xf numFmtId="166" fontId="11" fillId="2" borderId="0" xfId="0" applyNumberFormat="1" applyFont="1" applyFill="1"/>
    <xf numFmtId="0" fontId="10" fillId="2" borderId="1" xfId="0" applyFont="1" applyFill="1" applyBorder="1"/>
    <xf numFmtId="3" fontId="8" fillId="2" borderId="1" xfId="8" applyNumberFormat="1" applyFont="1" applyFill="1" applyBorder="1" applyAlignment="1">
      <alignment horizontal="center" vertical="center" wrapText="1"/>
    </xf>
    <xf numFmtId="0" fontId="8" fillId="2" borderId="3" xfId="0" applyFont="1" applyFill="1" applyBorder="1" applyAlignment="1">
      <alignment vertical="top" wrapText="1"/>
    </xf>
    <xf numFmtId="0" fontId="10" fillId="2" borderId="0" xfId="0" applyFont="1" applyFill="1" applyAlignment="1">
      <alignment vertical="center"/>
    </xf>
    <xf numFmtId="166" fontId="10" fillId="2" borderId="0" xfId="0" applyNumberFormat="1" applyFont="1" applyFill="1"/>
    <xf numFmtId="167" fontId="10" fillId="2" borderId="0" xfId="0" applyNumberFormat="1" applyFont="1" applyFill="1"/>
    <xf numFmtId="0" fontId="10" fillId="2" borderId="1" xfId="0" applyFont="1" applyFill="1" applyBorder="1" applyAlignment="1">
      <alignment horizontal="center"/>
    </xf>
    <xf numFmtId="0" fontId="8" fillId="2" borderId="1" xfId="2" applyFont="1" applyFill="1" applyBorder="1" applyAlignment="1">
      <alignment horizontal="center" vertical="center" wrapText="1"/>
    </xf>
    <xf numFmtId="0" fontId="14" fillId="2" borderId="3" xfId="0" applyFont="1" applyFill="1" applyBorder="1" applyAlignment="1">
      <alignment vertical="top" wrapText="1"/>
    </xf>
    <xf numFmtId="0" fontId="14" fillId="2" borderId="7" xfId="0" applyFont="1" applyFill="1" applyBorder="1" applyAlignment="1">
      <alignment vertical="top" wrapText="1"/>
    </xf>
    <xf numFmtId="1" fontId="8" fillId="2" borderId="1" xfId="0" applyNumberFormat="1" applyFont="1" applyFill="1" applyBorder="1" applyAlignment="1">
      <alignment horizontal="center" vertical="center" wrapText="1"/>
    </xf>
    <xf numFmtId="0" fontId="14" fillId="2" borderId="13" xfId="0" applyFont="1" applyFill="1" applyBorder="1" applyAlignment="1">
      <alignment vertical="center" wrapText="1"/>
    </xf>
    <xf numFmtId="3" fontId="8" fillId="2" borderId="1" xfId="0" applyNumberFormat="1" applyFont="1" applyFill="1" applyBorder="1" applyAlignment="1">
      <alignment horizontal="center" vertical="center" wrapText="1"/>
    </xf>
    <xf numFmtId="166" fontId="8" fillId="2" borderId="1" xfId="1" applyNumberFormat="1" applyFont="1" applyFill="1" applyBorder="1" applyAlignment="1">
      <alignment horizontal="center" vertical="center" wrapText="1"/>
    </xf>
    <xf numFmtId="0" fontId="15" fillId="2" borderId="1" xfId="0" applyFont="1" applyFill="1" applyBorder="1"/>
    <xf numFmtId="166" fontId="8" fillId="2" borderId="1" xfId="0" applyNumberFormat="1" applyFont="1" applyFill="1" applyBorder="1" applyAlignment="1">
      <alignment horizontal="center" vertical="center" wrapText="1"/>
    </xf>
    <xf numFmtId="165" fontId="8" fillId="2" borderId="1" xfId="0" applyNumberFormat="1" applyFont="1" applyFill="1" applyBorder="1" applyAlignment="1">
      <alignment horizontal="center" vertical="center"/>
    </xf>
    <xf numFmtId="0" fontId="12" fillId="2" borderId="1" xfId="0" applyFont="1" applyFill="1" applyBorder="1" applyAlignment="1">
      <alignment horizontal="center"/>
    </xf>
    <xf numFmtId="166" fontId="8" fillId="2" borderId="1" xfId="4" applyNumberFormat="1" applyFont="1" applyFill="1" applyBorder="1" applyAlignment="1">
      <alignment horizontal="center" vertical="center" wrapText="1"/>
    </xf>
    <xf numFmtId="0" fontId="8" fillId="2" borderId="0" xfId="0" applyFont="1" applyFill="1"/>
    <xf numFmtId="0" fontId="8" fillId="2" borderId="1" xfId="0" applyFont="1" applyFill="1" applyBorder="1"/>
    <xf numFmtId="166" fontId="8" fillId="2" borderId="1" xfId="0" applyNumberFormat="1" applyFont="1" applyFill="1" applyBorder="1" applyAlignment="1">
      <alignment horizontal="center" vertical="center"/>
    </xf>
    <xf numFmtId="0" fontId="8" fillId="2" borderId="2" xfId="0" applyFont="1" applyFill="1" applyBorder="1" applyAlignment="1">
      <alignment horizontal="center" vertical="center" wrapText="1"/>
    </xf>
    <xf numFmtId="49" fontId="8" fillId="2" borderId="1" xfId="0" applyNumberFormat="1" applyFont="1" applyFill="1" applyBorder="1" applyAlignment="1">
      <alignment horizontal="left" vertical="center" wrapText="1"/>
    </xf>
    <xf numFmtId="0" fontId="8" fillId="2" borderId="1" xfId="0" applyFont="1" applyFill="1" applyBorder="1" applyAlignment="1">
      <alignment horizontal="left" vertical="top" wrapText="1"/>
    </xf>
    <xf numFmtId="0" fontId="14" fillId="2" borderId="0" xfId="0" applyFont="1" applyFill="1" applyBorder="1" applyAlignment="1">
      <alignment vertical="top" wrapText="1"/>
    </xf>
    <xf numFmtId="165" fontId="8" fillId="2" borderId="1" xfId="4" applyNumberFormat="1" applyFont="1" applyFill="1" applyBorder="1" applyAlignment="1">
      <alignment horizontal="center" vertical="center" wrapText="1"/>
    </xf>
    <xf numFmtId="0" fontId="8" fillId="2" borderId="2" xfId="2" applyFont="1" applyFill="1" applyBorder="1" applyAlignment="1">
      <alignment horizontal="left" vertical="center" wrapText="1"/>
    </xf>
    <xf numFmtId="166" fontId="8" fillId="2" borderId="3" xfId="4" applyNumberFormat="1" applyFont="1" applyFill="1" applyBorder="1" applyAlignment="1">
      <alignment horizontal="center" vertical="center" wrapText="1"/>
    </xf>
    <xf numFmtId="0" fontId="8" fillId="2" borderId="3" xfId="0" applyFont="1" applyFill="1" applyBorder="1"/>
    <xf numFmtId="0" fontId="8" fillId="2" borderId="0" xfId="0" applyFont="1" applyFill="1" applyAlignment="1">
      <alignment horizontal="left"/>
    </xf>
    <xf numFmtId="166" fontId="8" fillId="2" borderId="1" xfId="0" applyNumberFormat="1" applyFont="1" applyFill="1" applyBorder="1" applyAlignment="1">
      <alignment horizontal="center" vertical="top" wrapText="1"/>
    </xf>
    <xf numFmtId="166" fontId="8" fillId="2" borderId="6" xfId="0" applyNumberFormat="1" applyFont="1" applyFill="1" applyBorder="1" applyAlignment="1">
      <alignment horizontal="center" vertical="top" wrapText="1"/>
    </xf>
    <xf numFmtId="165" fontId="14" fillId="2" borderId="2" xfId="0" applyNumberFormat="1" applyFont="1" applyFill="1" applyBorder="1" applyAlignment="1">
      <alignment vertical="center" wrapText="1"/>
    </xf>
    <xf numFmtId="166" fontId="14" fillId="2" borderId="1" xfId="0" applyNumberFormat="1" applyFont="1" applyFill="1" applyBorder="1" applyAlignment="1">
      <alignment vertical="center" wrapText="1"/>
    </xf>
    <xf numFmtId="166" fontId="14" fillId="2" borderId="2" xfId="0" applyNumberFormat="1" applyFont="1" applyFill="1" applyBorder="1" applyAlignment="1">
      <alignment vertical="center" wrapText="1"/>
    </xf>
    <xf numFmtId="0" fontId="8" fillId="2" borderId="1" xfId="0" applyFont="1" applyFill="1" applyBorder="1" applyAlignment="1">
      <alignment horizontal="center"/>
    </xf>
    <xf numFmtId="0" fontId="12" fillId="2" borderId="0" xfId="0" applyFont="1" applyFill="1"/>
    <xf numFmtId="0" fontId="12" fillId="2" borderId="1" xfId="0" applyFont="1" applyFill="1" applyBorder="1" applyAlignment="1">
      <alignment vertical="center" wrapText="1"/>
    </xf>
    <xf numFmtId="166" fontId="8" fillId="2" borderId="1" xfId="0" applyNumberFormat="1" applyFont="1" applyFill="1" applyBorder="1" applyAlignment="1">
      <alignment vertical="top" wrapText="1"/>
    </xf>
    <xf numFmtId="166" fontId="8" fillId="2" borderId="6" xfId="0" applyNumberFormat="1" applyFont="1" applyFill="1" applyBorder="1" applyAlignment="1">
      <alignment vertical="top" wrapText="1"/>
    </xf>
    <xf numFmtId="165" fontId="8" fillId="2" borderId="1" xfId="0" applyNumberFormat="1" applyFont="1" applyFill="1" applyBorder="1" applyAlignment="1">
      <alignment horizontal="left" vertical="center" wrapText="1"/>
    </xf>
    <xf numFmtId="166" fontId="8" fillId="2" borderId="6" xfId="0" applyNumberFormat="1" applyFont="1" applyFill="1" applyBorder="1" applyAlignment="1">
      <alignment horizontal="center" vertical="center" wrapText="1"/>
    </xf>
    <xf numFmtId="0" fontId="8" fillId="2" borderId="6" xfId="0" applyFont="1" applyFill="1" applyBorder="1" applyAlignment="1">
      <alignment horizontal="center" vertical="center"/>
    </xf>
    <xf numFmtId="0" fontId="8" fillId="2" borderId="10" xfId="0" applyFont="1" applyFill="1" applyBorder="1" applyAlignment="1">
      <alignment horizontal="center" vertical="center" wrapText="1"/>
    </xf>
    <xf numFmtId="165" fontId="8" fillId="2" borderId="7" xfId="0" applyNumberFormat="1" applyFont="1" applyFill="1" applyBorder="1" applyAlignment="1">
      <alignment horizontal="center" vertical="center"/>
    </xf>
    <xf numFmtId="0" fontId="8" fillId="2" borderId="8"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8" xfId="0" applyFont="1" applyFill="1" applyBorder="1" applyAlignment="1">
      <alignment horizontal="center" vertical="center"/>
    </xf>
    <xf numFmtId="4" fontId="8" fillId="2" borderId="2" xfId="0" applyNumberFormat="1" applyFont="1" applyFill="1" applyBorder="1" applyAlignment="1">
      <alignment horizontal="center" vertical="center" wrapText="1"/>
    </xf>
    <xf numFmtId="166" fontId="8" fillId="2" borderId="2" xfId="0" applyNumberFormat="1" applyFont="1" applyFill="1" applyBorder="1" applyAlignment="1">
      <alignment horizontal="center" vertical="center" wrapText="1"/>
    </xf>
    <xf numFmtId="0" fontId="14" fillId="2" borderId="1" xfId="0" applyFont="1" applyFill="1" applyBorder="1" applyAlignment="1">
      <alignment horizontal="left" vertical="center" wrapText="1"/>
    </xf>
    <xf numFmtId="166" fontId="14" fillId="2" borderId="1" xfId="0" applyNumberFormat="1" applyFont="1" applyFill="1" applyBorder="1" applyAlignment="1">
      <alignment horizontal="center" vertical="center" wrapText="1"/>
    </xf>
    <xf numFmtId="166" fontId="14" fillId="2" borderId="2" xfId="0" applyNumberFormat="1" applyFont="1" applyFill="1" applyBorder="1" applyAlignment="1">
      <alignment horizontal="center" vertical="center" wrapText="1"/>
    </xf>
    <xf numFmtId="166" fontId="14" fillId="2" borderId="8" xfId="0" applyNumberFormat="1" applyFont="1" applyFill="1" applyBorder="1" applyAlignment="1">
      <alignment horizontal="center" vertical="center" wrapText="1"/>
    </xf>
    <xf numFmtId="3" fontId="14" fillId="2" borderId="1" xfId="0" applyNumberFormat="1" applyFont="1" applyFill="1" applyBorder="1" applyAlignment="1">
      <alignment horizontal="center" vertical="center"/>
    </xf>
    <xf numFmtId="0" fontId="8" fillId="2" borderId="5" xfId="0" applyFont="1" applyFill="1" applyBorder="1" applyAlignment="1">
      <alignment horizontal="left" vertical="center" wrapText="1"/>
    </xf>
    <xf numFmtId="166" fontId="10" fillId="2" borderId="1" xfId="0" applyNumberFormat="1" applyFont="1" applyFill="1" applyBorder="1" applyAlignment="1">
      <alignment horizontal="center" vertical="center"/>
    </xf>
    <xf numFmtId="0" fontId="14" fillId="2" borderId="6" xfId="0" applyFont="1" applyFill="1" applyBorder="1" applyAlignment="1">
      <alignment horizontal="center" vertical="center" wrapText="1"/>
    </xf>
    <xf numFmtId="0" fontId="10" fillId="2" borderId="1" xfId="0" applyFont="1" applyFill="1" applyBorder="1" applyAlignment="1">
      <alignment vertical="center"/>
    </xf>
    <xf numFmtId="0" fontId="14" fillId="2" borderId="1" xfId="0" applyFont="1" applyFill="1" applyBorder="1" applyAlignment="1">
      <alignment horizontal="center" vertical="center"/>
    </xf>
    <xf numFmtId="4" fontId="14" fillId="2" borderId="7" xfId="0" applyNumberFormat="1" applyFont="1" applyFill="1" applyBorder="1" applyAlignment="1">
      <alignment horizontal="center" vertical="center" wrapText="1"/>
    </xf>
    <xf numFmtId="4" fontId="14" fillId="2" borderId="7" xfId="0" applyNumberFormat="1" applyFont="1" applyFill="1" applyBorder="1" applyAlignment="1">
      <alignment horizontal="left" vertical="center" wrapText="1"/>
    </xf>
    <xf numFmtId="3" fontId="8" fillId="2" borderId="6" xfId="0" applyNumberFormat="1" applyFont="1" applyFill="1" applyBorder="1" applyAlignment="1">
      <alignment horizontal="center" vertical="center" wrapText="1"/>
    </xf>
    <xf numFmtId="0" fontId="13" fillId="2" borderId="1" xfId="0" applyFont="1" applyFill="1" applyBorder="1" applyAlignment="1">
      <alignment vertical="top" wrapText="1"/>
    </xf>
    <xf numFmtId="0" fontId="8" fillId="2" borderId="1" xfId="0" applyNumberFormat="1" applyFont="1" applyFill="1" applyBorder="1" applyAlignment="1">
      <alignment horizontal="left" vertical="center" wrapText="1"/>
    </xf>
    <xf numFmtId="3" fontId="14" fillId="2" borderId="1" xfId="0" applyNumberFormat="1" applyFont="1" applyFill="1" applyBorder="1" applyAlignment="1">
      <alignment horizontal="center" vertical="center" wrapText="1"/>
    </xf>
    <xf numFmtId="0" fontId="8" fillId="2" borderId="1" xfId="2" applyFont="1" applyFill="1" applyBorder="1" applyAlignment="1">
      <alignment horizontal="center" vertical="center"/>
    </xf>
    <xf numFmtId="166" fontId="8" fillId="2" borderId="1" xfId="2" applyNumberFormat="1" applyFont="1" applyFill="1" applyBorder="1" applyAlignment="1">
      <alignment horizontal="center" vertical="center" wrapText="1"/>
    </xf>
    <xf numFmtId="165" fontId="8" fillId="2" borderId="1" xfId="2" applyNumberFormat="1" applyFont="1" applyFill="1" applyBorder="1" applyAlignment="1">
      <alignment horizontal="center" vertical="center" wrapText="1"/>
    </xf>
    <xf numFmtId="165" fontId="8" fillId="2" borderId="6" xfId="2" applyNumberFormat="1" applyFont="1" applyFill="1" applyBorder="1" applyAlignment="1">
      <alignment horizontal="center" vertical="center" wrapText="1"/>
    </xf>
    <xf numFmtId="0" fontId="8" fillId="2" borderId="5" xfId="0" applyFont="1" applyFill="1" applyBorder="1" applyAlignment="1">
      <alignment vertical="center" wrapText="1"/>
    </xf>
    <xf numFmtId="2" fontId="8" fillId="2" borderId="1" xfId="0" applyNumberFormat="1" applyFont="1" applyFill="1" applyBorder="1" applyAlignment="1">
      <alignment horizontal="center" vertical="center" wrapText="1"/>
    </xf>
    <xf numFmtId="2" fontId="8" fillId="2" borderId="6" xfId="0" applyNumberFormat="1" applyFont="1" applyFill="1" applyBorder="1" applyAlignment="1">
      <alignment horizontal="center" vertical="center" wrapText="1"/>
    </xf>
    <xf numFmtId="0" fontId="8" fillId="2" borderId="1" xfId="0" applyFont="1" applyFill="1" applyBorder="1" applyAlignment="1">
      <alignment wrapText="1"/>
    </xf>
    <xf numFmtId="166" fontId="8" fillId="2" borderId="1" xfId="0" applyNumberFormat="1" applyFont="1" applyFill="1" applyBorder="1" applyAlignment="1">
      <alignment horizontal="center"/>
    </xf>
    <xf numFmtId="165" fontId="14" fillId="2" borderId="7" xfId="0" applyNumberFormat="1" applyFont="1" applyFill="1" applyBorder="1" applyAlignment="1">
      <alignment horizontal="center" vertical="center" wrapText="1"/>
    </xf>
    <xf numFmtId="165" fontId="14" fillId="2" borderId="7" xfId="0" applyNumberFormat="1" applyFont="1" applyFill="1" applyBorder="1" applyAlignment="1">
      <alignment vertical="center" wrapText="1"/>
    </xf>
    <xf numFmtId="165" fontId="14" fillId="2" borderId="10" xfId="0" applyNumberFormat="1" applyFont="1" applyFill="1" applyBorder="1" applyAlignment="1">
      <alignment vertical="center" wrapText="1"/>
    </xf>
    <xf numFmtId="0" fontId="14" fillId="2" borderId="1" xfId="0" applyFont="1" applyFill="1" applyBorder="1" applyAlignment="1">
      <alignment horizontal="center" vertical="top" wrapText="1"/>
    </xf>
    <xf numFmtId="165" fontId="14" fillId="2" borderId="1" xfId="0" applyNumberFormat="1" applyFont="1" applyFill="1" applyBorder="1" applyAlignment="1">
      <alignment horizontal="center" vertical="center" wrapText="1"/>
    </xf>
    <xf numFmtId="165" fontId="14" fillId="2" borderId="1" xfId="0" applyNumberFormat="1" applyFont="1" applyFill="1" applyBorder="1" applyAlignment="1">
      <alignment vertical="center" wrapText="1"/>
    </xf>
    <xf numFmtId="0" fontId="14" fillId="2" borderId="1" xfId="0" applyNumberFormat="1" applyFont="1" applyFill="1" applyBorder="1" applyAlignment="1">
      <alignment horizontal="center" vertical="center" wrapText="1"/>
    </xf>
    <xf numFmtId="165" fontId="14" fillId="2" borderId="6" xfId="0" applyNumberFormat="1" applyFont="1" applyFill="1" applyBorder="1" applyAlignment="1">
      <alignment horizontal="center" vertical="center" wrapText="1"/>
    </xf>
    <xf numFmtId="1" fontId="14" fillId="2" borderId="1" xfId="0" applyNumberFormat="1" applyFont="1" applyFill="1" applyBorder="1" applyAlignment="1">
      <alignment horizontal="center" vertical="center" wrapText="1"/>
    </xf>
    <xf numFmtId="0" fontId="14" fillId="2" borderId="5" xfId="0" applyFont="1" applyFill="1" applyBorder="1" applyAlignment="1">
      <alignment horizontal="center" vertical="center" wrapText="1"/>
    </xf>
    <xf numFmtId="0" fontId="14" fillId="2" borderId="1" xfId="0" applyFont="1" applyFill="1" applyBorder="1" applyAlignment="1">
      <alignment horizontal="left" vertical="center"/>
    </xf>
    <xf numFmtId="165" fontId="14" fillId="2" borderId="2" xfId="0" applyNumberFormat="1" applyFont="1" applyFill="1" applyBorder="1" applyAlignment="1">
      <alignment horizontal="center" vertical="center" wrapText="1"/>
    </xf>
    <xf numFmtId="3" fontId="8" fillId="2" borderId="1" xfId="1" applyNumberFormat="1" applyFont="1" applyFill="1" applyBorder="1" applyAlignment="1">
      <alignment horizontal="center" vertical="center" wrapText="1"/>
    </xf>
    <xf numFmtId="166" fontId="8" fillId="2" borderId="1" xfId="0" applyNumberFormat="1" applyFont="1" applyFill="1" applyBorder="1"/>
    <xf numFmtId="166" fontId="8" fillId="2" borderId="1" xfId="2" applyNumberFormat="1" applyFont="1" applyFill="1" applyBorder="1" applyAlignment="1">
      <alignment horizontal="left" vertical="center" wrapText="1"/>
    </xf>
    <xf numFmtId="166" fontId="13" fillId="2" borderId="1" xfId="0" applyNumberFormat="1" applyFont="1" applyFill="1" applyBorder="1" applyAlignment="1">
      <alignment horizontal="center" vertical="center" wrapText="1"/>
    </xf>
    <xf numFmtId="0" fontId="13" fillId="2" borderId="1" xfId="0" applyFont="1" applyFill="1" applyBorder="1" applyAlignment="1">
      <alignment horizontal="center" vertical="top" wrapText="1"/>
    </xf>
    <xf numFmtId="166" fontId="13" fillId="2" borderId="1" xfId="0" applyNumberFormat="1" applyFont="1" applyFill="1" applyBorder="1" applyAlignment="1">
      <alignment horizontal="center" vertical="top" wrapText="1"/>
    </xf>
    <xf numFmtId="0" fontId="13" fillId="2" borderId="1" xfId="0" applyFont="1" applyFill="1" applyBorder="1" applyAlignment="1">
      <alignment vertical="center" wrapText="1"/>
    </xf>
    <xf numFmtId="166" fontId="12" fillId="2" borderId="1" xfId="0" applyNumberFormat="1" applyFont="1" applyFill="1" applyBorder="1" applyAlignment="1">
      <alignment horizontal="center" vertical="center" wrapText="1"/>
    </xf>
    <xf numFmtId="49" fontId="14" fillId="2" borderId="3" xfId="0" applyNumberFormat="1" applyFont="1" applyFill="1" applyBorder="1" applyAlignment="1">
      <alignment horizontal="center" vertical="center" wrapText="1"/>
    </xf>
    <xf numFmtId="166" fontId="14" fillId="2" borderId="6" xfId="0" applyNumberFormat="1" applyFont="1" applyFill="1" applyBorder="1" applyAlignment="1">
      <alignment horizontal="center" vertical="center" wrapText="1"/>
    </xf>
    <xf numFmtId="0" fontId="8" fillId="2" borderId="19" xfId="0" applyFont="1" applyFill="1" applyBorder="1" applyAlignment="1">
      <alignment vertical="top" wrapText="1"/>
    </xf>
    <xf numFmtId="0" fontId="12" fillId="2" borderId="11" xfId="0" applyFont="1" applyFill="1" applyBorder="1" applyAlignment="1">
      <alignment vertical="center" wrapText="1"/>
    </xf>
    <xf numFmtId="166" fontId="12" fillId="2" borderId="11" xfId="0" applyNumberFormat="1" applyFont="1" applyFill="1" applyBorder="1" applyAlignment="1">
      <alignment horizontal="center" vertical="center" wrapText="1"/>
    </xf>
    <xf numFmtId="0" fontId="12" fillId="2" borderId="9" xfId="0" applyFont="1" applyFill="1" applyBorder="1" applyAlignment="1">
      <alignment vertical="center" wrapText="1"/>
    </xf>
    <xf numFmtId="0" fontId="14" fillId="2" borderId="16" xfId="0" applyFont="1" applyFill="1" applyBorder="1" applyAlignment="1">
      <alignment horizontal="center" vertical="center" wrapText="1"/>
    </xf>
    <xf numFmtId="2" fontId="14" fillId="2" borderId="1" xfId="0" applyNumberFormat="1" applyFont="1" applyFill="1" applyBorder="1" applyAlignment="1">
      <alignment horizontal="center" vertical="center" wrapText="1"/>
    </xf>
    <xf numFmtId="0" fontId="10" fillId="2" borderId="1" xfId="0" applyFont="1" applyFill="1" applyBorder="1" applyAlignment="1">
      <alignment horizontal="center" vertical="center"/>
    </xf>
    <xf numFmtId="49" fontId="8" fillId="2" borderId="1" xfId="0" applyNumberFormat="1" applyFont="1" applyFill="1" applyBorder="1" applyAlignment="1">
      <alignment horizontal="left"/>
    </xf>
    <xf numFmtId="4" fontId="8" fillId="2" borderId="1" xfId="0" applyNumberFormat="1" applyFont="1" applyFill="1" applyBorder="1" applyAlignment="1">
      <alignment horizontal="center" vertical="center" wrapText="1"/>
    </xf>
    <xf numFmtId="168" fontId="8" fillId="2" borderId="1" xfId="0" applyNumberFormat="1" applyFont="1" applyFill="1" applyBorder="1" applyAlignment="1">
      <alignment horizontal="center" vertical="center" wrapText="1"/>
    </xf>
    <xf numFmtId="165" fontId="8" fillId="2" borderId="6" xfId="0" applyNumberFormat="1" applyFont="1" applyFill="1" applyBorder="1" applyAlignment="1">
      <alignment horizontal="center" vertical="center" wrapText="1"/>
    </xf>
    <xf numFmtId="0" fontId="12" fillId="2" borderId="3" xfId="0" applyFont="1" applyFill="1" applyBorder="1" applyAlignment="1">
      <alignment vertical="top" wrapText="1"/>
    </xf>
    <xf numFmtId="0" fontId="12" fillId="2" borderId="1" xfId="0" applyFont="1" applyFill="1" applyBorder="1" applyAlignment="1">
      <alignment vertical="top" wrapText="1"/>
    </xf>
    <xf numFmtId="4" fontId="14" fillId="2" borderId="1" xfId="0" applyNumberFormat="1" applyFont="1" applyFill="1" applyBorder="1" applyAlignment="1">
      <alignment horizontal="center" vertical="center" wrapText="1"/>
    </xf>
    <xf numFmtId="4" fontId="14" fillId="2" borderId="6" xfId="0" applyNumberFormat="1" applyFont="1" applyFill="1" applyBorder="1" applyAlignment="1">
      <alignment horizontal="center" vertical="center" wrapText="1"/>
    </xf>
    <xf numFmtId="4" fontId="8" fillId="2" borderId="6" xfId="0" applyNumberFormat="1" applyFont="1" applyFill="1" applyBorder="1" applyAlignment="1">
      <alignment horizontal="center" vertical="center" wrapText="1"/>
    </xf>
    <xf numFmtId="0" fontId="14" fillId="2" borderId="1" xfId="2" applyFont="1" applyFill="1" applyBorder="1" applyAlignment="1">
      <alignment horizontal="center" vertical="center" wrapText="1"/>
    </xf>
    <xf numFmtId="2" fontId="14" fillId="2" borderId="6" xfId="0" applyNumberFormat="1" applyFont="1" applyFill="1" applyBorder="1" applyAlignment="1">
      <alignment horizontal="center" vertical="center" wrapText="1"/>
    </xf>
    <xf numFmtId="0" fontId="8" fillId="2" borderId="0" xfId="0" applyFont="1" applyFill="1" applyAlignment="1">
      <alignment horizontal="justify"/>
    </xf>
    <xf numFmtId="0" fontId="11" fillId="2" borderId="1" xfId="0" applyFont="1" applyFill="1" applyBorder="1" applyAlignment="1">
      <alignment horizontal="center" vertical="center" wrapText="1"/>
    </xf>
    <xf numFmtId="165" fontId="8" fillId="2" borderId="3" xfId="0" applyNumberFormat="1" applyFont="1" applyFill="1" applyBorder="1" applyAlignment="1">
      <alignment horizontal="center" vertical="center"/>
    </xf>
    <xf numFmtId="0" fontId="14" fillId="2" borderId="4" xfId="0" applyFont="1" applyFill="1" applyBorder="1" applyAlignment="1">
      <alignment horizontal="center" vertical="center" wrapText="1"/>
    </xf>
    <xf numFmtId="165" fontId="14" fillId="2" borderId="4" xfId="0" applyNumberFormat="1" applyFont="1" applyFill="1" applyBorder="1" applyAlignment="1">
      <alignment horizontal="center" vertical="center" wrapText="1"/>
    </xf>
    <xf numFmtId="165" fontId="14" fillId="2" borderId="5" xfId="0" applyNumberFormat="1" applyFont="1" applyFill="1" applyBorder="1" applyAlignment="1">
      <alignment horizontal="center" vertical="center" wrapText="1"/>
    </xf>
    <xf numFmtId="0" fontId="10" fillId="2" borderId="2" xfId="0" applyFont="1" applyFill="1" applyBorder="1"/>
    <xf numFmtId="0" fontId="12" fillId="2" borderId="0" xfId="0" applyFont="1" applyFill="1" applyAlignment="1">
      <alignment horizontal="center"/>
    </xf>
    <xf numFmtId="0" fontId="13" fillId="2" borderId="7" xfId="0" applyFont="1" applyFill="1" applyBorder="1" applyAlignment="1">
      <alignment vertical="center" wrapText="1"/>
    </xf>
    <xf numFmtId="0" fontId="10" fillId="2" borderId="9" xfId="0" applyFont="1" applyFill="1" applyBorder="1"/>
    <xf numFmtId="0" fontId="10" fillId="2" borderId="7" xfId="0" applyFont="1" applyFill="1" applyBorder="1"/>
    <xf numFmtId="3" fontId="8" fillId="2" borderId="7" xfId="0" applyNumberFormat="1" applyFont="1" applyFill="1" applyBorder="1" applyAlignment="1">
      <alignment horizontal="center" vertical="center"/>
    </xf>
    <xf numFmtId="0" fontId="14" fillId="2" borderId="10" xfId="0" applyFont="1" applyFill="1" applyBorder="1" applyAlignment="1">
      <alignment horizontal="center" vertical="center" wrapText="1"/>
    </xf>
    <xf numFmtId="0" fontId="10" fillId="2" borderId="8" xfId="0" applyFont="1" applyFill="1" applyBorder="1"/>
    <xf numFmtId="0" fontId="12" fillId="2" borderId="3" xfId="0" applyFont="1" applyFill="1" applyBorder="1" applyAlignment="1">
      <alignment vertical="center" wrapText="1"/>
    </xf>
    <xf numFmtId="166" fontId="12" fillId="2" borderId="3" xfId="0" applyNumberFormat="1" applyFont="1" applyFill="1" applyBorder="1" applyAlignment="1">
      <alignment horizontal="center" vertical="center" wrapText="1"/>
    </xf>
    <xf numFmtId="0" fontId="8" fillId="2" borderId="1" xfId="0" applyFont="1" applyFill="1" applyBorder="1" applyAlignment="1">
      <alignment horizontal="left" vertical="center"/>
    </xf>
    <xf numFmtId="166" fontId="12" fillId="2" borderId="6" xfId="0" applyNumberFormat="1" applyFont="1" applyFill="1" applyBorder="1" applyAlignment="1">
      <alignment horizontal="center" vertical="center" wrapText="1"/>
    </xf>
    <xf numFmtId="0" fontId="14" fillId="2" borderId="8" xfId="0" applyFont="1" applyFill="1" applyBorder="1" applyAlignment="1">
      <alignment horizontal="center" vertical="center" wrapText="1"/>
    </xf>
    <xf numFmtId="165" fontId="14" fillId="2" borderId="8" xfId="0" applyNumberFormat="1" applyFont="1" applyFill="1" applyBorder="1" applyAlignment="1">
      <alignment horizontal="center" vertical="center" wrapText="1"/>
    </xf>
    <xf numFmtId="165" fontId="13" fillId="2" borderId="1" xfId="0" applyNumberFormat="1" applyFont="1" applyFill="1" applyBorder="1" applyAlignment="1">
      <alignment horizontal="center" vertical="center" wrapText="1"/>
    </xf>
    <xf numFmtId="0" fontId="12" fillId="2" borderId="1" xfId="0" applyFont="1" applyFill="1" applyBorder="1" applyAlignment="1">
      <alignment horizontal="center" vertical="center"/>
    </xf>
    <xf numFmtId="0" fontId="16" fillId="2" borderId="1" xfId="0" applyFont="1" applyFill="1" applyBorder="1"/>
    <xf numFmtId="0" fontId="10" fillId="2" borderId="13" xfId="0" applyFont="1" applyFill="1" applyBorder="1"/>
    <xf numFmtId="0" fontId="11" fillId="2" borderId="1" xfId="0" applyFont="1" applyFill="1" applyBorder="1"/>
    <xf numFmtId="0" fontId="13" fillId="2" borderId="3" xfId="0" applyFont="1" applyFill="1" applyBorder="1" applyAlignment="1">
      <alignment vertical="center" wrapText="1"/>
    </xf>
    <xf numFmtId="0" fontId="12" fillId="2" borderId="3" xfId="0" applyFont="1" applyFill="1" applyBorder="1" applyAlignment="1">
      <alignment horizontal="left" vertical="center" wrapText="1"/>
    </xf>
    <xf numFmtId="0" fontId="8" fillId="2" borderId="7" xfId="2" applyFont="1" applyFill="1" applyBorder="1" applyAlignment="1">
      <alignment horizontal="center" vertical="center" wrapText="1"/>
    </xf>
    <xf numFmtId="0" fontId="10" fillId="2" borderId="0" xfId="0" applyFont="1" applyFill="1" applyAlignment="1">
      <alignment horizontal="center" vertical="center"/>
    </xf>
    <xf numFmtId="0" fontId="12" fillId="2" borderId="7" xfId="0" applyFont="1" applyFill="1" applyBorder="1" applyAlignment="1">
      <alignment vertical="center" wrapText="1"/>
    </xf>
    <xf numFmtId="0" fontId="13" fillId="2" borderId="7" xfId="0" applyFont="1" applyFill="1" applyBorder="1" applyAlignment="1">
      <alignment vertical="top" wrapText="1"/>
    </xf>
    <xf numFmtId="0" fontId="18" fillId="2" borderId="1" xfId="2" applyFont="1" applyFill="1" applyBorder="1" applyAlignment="1">
      <alignment horizontal="center" vertical="center" wrapText="1"/>
    </xf>
    <xf numFmtId="0" fontId="18" fillId="2" borderId="1" xfId="0" applyFont="1" applyFill="1" applyBorder="1" applyAlignment="1">
      <alignment horizontal="center" vertical="center"/>
    </xf>
    <xf numFmtId="0" fontId="18" fillId="2" borderId="1" xfId="0" applyFont="1" applyFill="1" applyBorder="1" applyAlignment="1">
      <alignment horizontal="center" vertical="center" wrapText="1"/>
    </xf>
    <xf numFmtId="3" fontId="18" fillId="2" borderId="1" xfId="0" applyNumberFormat="1" applyFont="1" applyFill="1" applyBorder="1" applyAlignment="1">
      <alignment horizontal="center" vertical="center" wrapText="1"/>
    </xf>
    <xf numFmtId="166" fontId="18" fillId="2" borderId="1" xfId="0" applyNumberFormat="1" applyFont="1" applyFill="1" applyBorder="1" applyAlignment="1">
      <alignment horizontal="center" vertical="center" wrapText="1"/>
    </xf>
    <xf numFmtId="0" fontId="8" fillId="2" borderId="7" xfId="0" applyFont="1" applyFill="1" applyBorder="1" applyAlignment="1"/>
    <xf numFmtId="0" fontId="8" fillId="2" borderId="3" xfId="0" applyFont="1" applyFill="1" applyBorder="1" applyAlignment="1"/>
    <xf numFmtId="0" fontId="8" fillId="2" borderId="0" xfId="0" applyFont="1" applyFill="1" applyBorder="1"/>
    <xf numFmtId="0" fontId="14" fillId="2" borderId="10" xfId="0" applyFont="1" applyFill="1" applyBorder="1" applyAlignment="1">
      <alignment vertical="top" wrapText="1"/>
    </xf>
    <xf numFmtId="0" fontId="13" fillId="2" borderId="11" xfId="0" applyFont="1" applyFill="1" applyBorder="1" applyAlignment="1">
      <alignment vertical="center" wrapText="1"/>
    </xf>
    <xf numFmtId="0" fontId="14" fillId="2" borderId="11" xfId="0" applyFont="1" applyFill="1" applyBorder="1" applyAlignment="1">
      <alignment horizontal="center" vertical="center" wrapText="1"/>
    </xf>
    <xf numFmtId="0" fontId="8" fillId="2" borderId="11" xfId="0" applyFont="1" applyFill="1" applyBorder="1" applyAlignment="1">
      <alignment horizontal="center" vertical="center"/>
    </xf>
    <xf numFmtId="3" fontId="8" fillId="2" borderId="11" xfId="0" applyNumberFormat="1" applyFont="1" applyFill="1" applyBorder="1" applyAlignment="1">
      <alignment horizontal="center" vertical="center"/>
    </xf>
    <xf numFmtId="0" fontId="14" fillId="2" borderId="11" xfId="0" applyFont="1" applyFill="1" applyBorder="1" applyAlignment="1">
      <alignment vertical="center" wrapText="1"/>
    </xf>
    <xf numFmtId="0" fontId="10" fillId="2" borderId="11" xfId="0" applyFont="1" applyFill="1" applyBorder="1"/>
    <xf numFmtId="0" fontId="12" fillId="2" borderId="3" xfId="0" applyFont="1" applyFill="1" applyBorder="1" applyAlignment="1">
      <alignment horizontal="center" vertical="center" wrapText="1"/>
    </xf>
    <xf numFmtId="0" fontId="14" fillId="2" borderId="3" xfId="0" applyFont="1" applyFill="1" applyBorder="1" applyAlignment="1">
      <alignment vertical="center" wrapText="1"/>
    </xf>
    <xf numFmtId="0" fontId="14" fillId="2" borderId="2" xfId="0" applyFont="1" applyFill="1" applyBorder="1" applyAlignment="1">
      <alignment vertical="top" wrapText="1"/>
    </xf>
    <xf numFmtId="0" fontId="18" fillId="2" borderId="1" xfId="0" applyFont="1" applyFill="1" applyBorder="1" applyAlignment="1">
      <alignment horizontal="left" vertical="center"/>
    </xf>
    <xf numFmtId="166" fontId="18" fillId="2" borderId="1" xfId="4" applyNumberFormat="1" applyFont="1" applyFill="1" applyBorder="1" applyAlignment="1">
      <alignment horizontal="center" vertical="center" wrapText="1"/>
    </xf>
    <xf numFmtId="0" fontId="12" fillId="2" borderId="5" xfId="0" applyFont="1" applyFill="1" applyBorder="1" applyAlignment="1">
      <alignment vertical="center" wrapText="1"/>
    </xf>
    <xf numFmtId="0" fontId="13" fillId="2" borderId="1" xfId="0" applyFont="1" applyFill="1" applyBorder="1" applyAlignment="1">
      <alignment wrapText="1"/>
    </xf>
    <xf numFmtId="0" fontId="14" fillId="2" borderId="6" xfId="0" applyFont="1" applyFill="1" applyBorder="1" applyAlignment="1">
      <alignment vertical="top" wrapText="1"/>
    </xf>
    <xf numFmtId="0" fontId="13" fillId="2" borderId="6" xfId="0" applyFont="1" applyFill="1" applyBorder="1" applyAlignment="1">
      <alignment vertical="center" wrapText="1"/>
    </xf>
    <xf numFmtId="0" fontId="13" fillId="2" borderId="10" xfId="0" applyFont="1" applyFill="1" applyBorder="1" applyAlignment="1">
      <alignment vertical="center" wrapText="1"/>
    </xf>
    <xf numFmtId="0" fontId="14" fillId="2" borderId="9" xfId="0" applyFont="1" applyFill="1" applyBorder="1" applyAlignment="1">
      <alignment horizontal="center" vertical="center" wrapText="1"/>
    </xf>
    <xf numFmtId="0" fontId="12" fillId="2" borderId="1" xfId="2" applyFont="1" applyFill="1" applyBorder="1" applyAlignment="1">
      <alignment horizontal="left" vertical="center" wrapText="1"/>
    </xf>
    <xf numFmtId="0" fontId="13" fillId="2" borderId="1" xfId="0" applyFont="1" applyFill="1" applyBorder="1" applyAlignment="1">
      <alignment horizontal="left" vertical="top" wrapText="1"/>
    </xf>
    <xf numFmtId="0" fontId="10" fillId="2" borderId="4" xfId="0" applyFont="1" applyFill="1" applyBorder="1" applyAlignment="1">
      <alignment horizontal="center"/>
    </xf>
    <xf numFmtId="3" fontId="21" fillId="2" borderId="1" xfId="0" applyNumberFormat="1" applyFont="1" applyFill="1" applyBorder="1" applyAlignment="1">
      <alignment horizontal="center" vertical="center" wrapText="1"/>
    </xf>
    <xf numFmtId="166" fontId="21" fillId="2" borderId="1" xfId="0" applyNumberFormat="1" applyFont="1" applyFill="1" applyBorder="1" applyAlignment="1">
      <alignment horizontal="center" vertical="center" wrapText="1"/>
    </xf>
    <xf numFmtId="0" fontId="8" fillId="2" borderId="3" xfId="0" applyFont="1" applyFill="1" applyBorder="1" applyAlignment="1">
      <alignment horizontal="left" vertical="top" wrapText="1"/>
    </xf>
    <xf numFmtId="0" fontId="18" fillId="2" borderId="1" xfId="2" applyFont="1" applyFill="1" applyBorder="1" applyAlignment="1">
      <alignment horizontal="left" vertical="center" wrapText="1"/>
    </xf>
    <xf numFmtId="0" fontId="12" fillId="2" borderId="7" xfId="2" applyFont="1" applyFill="1" applyBorder="1" applyAlignment="1">
      <alignment horizontal="left" vertical="center" wrapText="1"/>
    </xf>
    <xf numFmtId="166" fontId="18" fillId="2" borderId="1" xfId="2" applyNumberFormat="1" applyFont="1" applyFill="1" applyBorder="1" applyAlignment="1">
      <alignment horizontal="center" vertical="center" wrapText="1"/>
    </xf>
    <xf numFmtId="0" fontId="12" fillId="2" borderId="7" xfId="2" applyFont="1" applyFill="1" applyBorder="1" applyAlignment="1">
      <alignment vertical="center" wrapText="1"/>
    </xf>
    <xf numFmtId="0" fontId="12" fillId="2" borderId="3" xfId="2" applyFont="1" applyFill="1" applyBorder="1" applyAlignment="1">
      <alignment vertical="center" wrapText="1"/>
    </xf>
    <xf numFmtId="0" fontId="12" fillId="2" borderId="3" xfId="2" applyFont="1" applyFill="1" applyBorder="1" applyAlignment="1">
      <alignment horizontal="left" vertical="center" wrapText="1"/>
    </xf>
    <xf numFmtId="0" fontId="18" fillId="2" borderId="1" xfId="0" applyFont="1" applyFill="1" applyBorder="1" applyAlignment="1">
      <alignment horizontal="left" vertical="center" wrapText="1"/>
    </xf>
    <xf numFmtId="0" fontId="14" fillId="2" borderId="7" xfId="0" applyFont="1" applyFill="1" applyBorder="1" applyAlignment="1">
      <alignment wrapText="1"/>
    </xf>
    <xf numFmtId="0" fontId="17" fillId="2" borderId="1" xfId="0" applyFont="1" applyFill="1" applyBorder="1" applyAlignment="1">
      <alignment horizontal="center" vertical="center" wrapText="1"/>
    </xf>
    <xf numFmtId="3" fontId="17" fillId="2" borderId="1" xfId="0" applyNumberFormat="1" applyFont="1" applyFill="1" applyBorder="1" applyAlignment="1">
      <alignment horizontal="center" vertical="center" wrapText="1"/>
    </xf>
    <xf numFmtId="166" fontId="17" fillId="2" borderId="1" xfId="0" applyNumberFormat="1" applyFont="1" applyFill="1" applyBorder="1" applyAlignment="1">
      <alignment horizontal="center" vertical="center" wrapText="1"/>
    </xf>
    <xf numFmtId="3" fontId="17" fillId="2" borderId="6" xfId="0" applyNumberFormat="1" applyFont="1" applyFill="1" applyBorder="1" applyAlignment="1">
      <alignment horizontal="center" vertical="center" wrapText="1"/>
    </xf>
    <xf numFmtId="0" fontId="8" fillId="2" borderId="2" xfId="0" applyFont="1" applyFill="1" applyBorder="1" applyAlignment="1">
      <alignment horizontal="left" vertical="center" wrapText="1"/>
    </xf>
    <xf numFmtId="0" fontId="8" fillId="2" borderId="7" xfId="0" applyFont="1" applyFill="1" applyBorder="1" applyAlignment="1">
      <alignment horizontal="left" vertical="center" wrapText="1"/>
    </xf>
    <xf numFmtId="0" fontId="8" fillId="2" borderId="3" xfId="0" applyFont="1" applyFill="1" applyBorder="1" applyAlignment="1">
      <alignment horizontal="left" vertical="center" wrapText="1"/>
    </xf>
    <xf numFmtId="0" fontId="8" fillId="2" borderId="1"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14" fillId="2" borderId="1" xfId="0" applyFont="1" applyFill="1" applyBorder="1" applyAlignment="1">
      <alignment vertical="center" wrapText="1"/>
    </xf>
    <xf numFmtId="0" fontId="14" fillId="2" borderId="6" xfId="0" applyFont="1" applyFill="1" applyBorder="1" applyAlignment="1">
      <alignment vertical="center" wrapText="1"/>
    </xf>
    <xf numFmtId="0" fontId="14" fillId="2" borderId="3" xfId="0" applyFont="1" applyFill="1" applyBorder="1" applyAlignment="1">
      <alignment horizontal="center" vertical="top" wrapText="1"/>
    </xf>
    <xf numFmtId="0" fontId="14" fillId="2" borderId="1"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8" fillId="2" borderId="7"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13" xfId="0" applyFont="1" applyFill="1" applyBorder="1" applyAlignment="1">
      <alignment horizontal="left" vertical="center" wrapText="1"/>
    </xf>
    <xf numFmtId="0" fontId="13" fillId="2" borderId="8"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14" fillId="2" borderId="13" xfId="0" applyFont="1" applyFill="1" applyBorder="1" applyAlignment="1">
      <alignment horizontal="center" vertical="center" wrapText="1"/>
    </xf>
    <xf numFmtId="0" fontId="8" fillId="2" borderId="9" xfId="3" applyFont="1" applyFill="1" applyBorder="1" applyAlignment="1">
      <alignment horizontal="center" vertical="center" wrapText="1"/>
    </xf>
    <xf numFmtId="0" fontId="8" fillId="2" borderId="15" xfId="3" applyFont="1" applyFill="1" applyBorder="1" applyAlignment="1">
      <alignment horizontal="center" vertical="center" wrapText="1"/>
    </xf>
    <xf numFmtId="0" fontId="8" fillId="2" borderId="4" xfId="3" applyFont="1" applyFill="1" applyBorder="1" applyAlignment="1">
      <alignment horizontal="center" vertical="center" wrapText="1"/>
    </xf>
    <xf numFmtId="0" fontId="8" fillId="2" borderId="7" xfId="0" applyFont="1" applyFill="1" applyBorder="1" applyAlignment="1">
      <alignment vertical="center" wrapText="1"/>
    </xf>
    <xf numFmtId="0" fontId="8" fillId="2" borderId="13" xfId="0" applyFont="1" applyFill="1" applyBorder="1" applyAlignment="1">
      <alignment vertical="center" wrapText="1"/>
    </xf>
    <xf numFmtId="0" fontId="8" fillId="2" borderId="3" xfId="0" applyFont="1" applyFill="1" applyBorder="1" applyAlignment="1">
      <alignment vertical="center" wrapText="1"/>
    </xf>
    <xf numFmtId="0" fontId="8" fillId="2" borderId="1" xfId="0" applyFont="1" applyFill="1" applyBorder="1" applyAlignment="1">
      <alignment vertical="center" wrapText="1"/>
    </xf>
    <xf numFmtId="0" fontId="14" fillId="2" borderId="8" xfId="0" applyFont="1" applyFill="1" applyBorder="1" applyAlignment="1">
      <alignment horizontal="left" vertical="center" wrapText="1"/>
    </xf>
    <xf numFmtId="0" fontId="14" fillId="2" borderId="2" xfId="0" applyFont="1" applyFill="1" applyBorder="1" applyAlignment="1">
      <alignment horizontal="left" vertical="center" wrapText="1"/>
    </xf>
    <xf numFmtId="0" fontId="14" fillId="2" borderId="13" xfId="0" applyFont="1" applyFill="1" applyBorder="1" applyAlignment="1">
      <alignment horizontal="center" vertical="top" wrapText="1"/>
    </xf>
    <xf numFmtId="0" fontId="8" fillId="2" borderId="2" xfId="3" applyFont="1" applyFill="1" applyBorder="1" applyAlignment="1">
      <alignment horizontal="center" vertical="center" wrapText="1"/>
    </xf>
    <xf numFmtId="0" fontId="8" fillId="2" borderId="15" xfId="0" applyFont="1" applyFill="1" applyBorder="1" applyAlignment="1">
      <alignment horizontal="center" vertical="center" wrapText="1"/>
    </xf>
    <xf numFmtId="166" fontId="8" fillId="2" borderId="7" xfId="0" applyNumberFormat="1" applyFont="1" applyFill="1" applyBorder="1" applyAlignment="1">
      <alignment horizontal="center" vertical="center" wrapText="1"/>
    </xf>
    <xf numFmtId="166" fontId="8" fillId="2" borderId="3" xfId="0" applyNumberFormat="1" applyFont="1" applyFill="1" applyBorder="1" applyAlignment="1">
      <alignment horizontal="center" vertical="center" wrapText="1"/>
    </xf>
    <xf numFmtId="166" fontId="8" fillId="2" borderId="7" xfId="0" applyNumberFormat="1" applyFont="1" applyFill="1" applyBorder="1" applyAlignment="1">
      <alignment horizontal="center" vertical="center"/>
    </xf>
    <xf numFmtId="49" fontId="8" fillId="2" borderId="7" xfId="0" applyNumberFormat="1" applyFont="1" applyFill="1" applyBorder="1" applyAlignment="1">
      <alignment horizontal="left" vertical="center" wrapText="1"/>
    </xf>
    <xf numFmtId="0" fontId="12" fillId="2" borderId="4" xfId="2" applyFont="1" applyFill="1" applyBorder="1" applyAlignment="1">
      <alignment horizontal="left" vertical="center" wrapText="1"/>
    </xf>
    <xf numFmtId="0" fontId="12" fillId="2" borderId="1" xfId="0" applyFont="1" applyFill="1" applyBorder="1" applyAlignment="1">
      <alignment horizontal="left" vertical="center" wrapText="1"/>
    </xf>
    <xf numFmtId="0" fontId="8" fillId="2" borderId="1" xfId="3" applyFont="1" applyFill="1" applyBorder="1" applyAlignment="1">
      <alignment horizontal="center" vertical="center" wrapText="1"/>
    </xf>
    <xf numFmtId="0" fontId="8" fillId="2" borderId="1" xfId="0" applyFont="1" applyFill="1" applyBorder="1" applyAlignment="1">
      <alignment horizontal="center" vertical="center"/>
    </xf>
    <xf numFmtId="0" fontId="8" fillId="2" borderId="1" xfId="0" applyFont="1" applyFill="1" applyBorder="1" applyAlignment="1">
      <alignment horizontal="justify" vertical="center" wrapText="1"/>
    </xf>
    <xf numFmtId="3" fontId="8" fillId="2" borderId="7" xfId="0" applyNumberFormat="1" applyFont="1" applyFill="1" applyBorder="1" applyAlignment="1">
      <alignment horizontal="center" vertical="center" wrapText="1"/>
    </xf>
    <xf numFmtId="0" fontId="10" fillId="2" borderId="7" xfId="0" applyFont="1" applyFill="1" applyBorder="1" applyAlignment="1">
      <alignment horizontal="center"/>
    </xf>
    <xf numFmtId="0" fontId="10" fillId="2" borderId="3" xfId="0" applyFont="1" applyFill="1" applyBorder="1" applyAlignment="1">
      <alignment horizontal="center"/>
    </xf>
    <xf numFmtId="0" fontId="8" fillId="2" borderId="1" xfId="0" applyFont="1" applyFill="1" applyBorder="1" applyAlignment="1">
      <alignment horizontal="center" vertical="top" wrapText="1"/>
    </xf>
    <xf numFmtId="3" fontId="8" fillId="2" borderId="1" xfId="0" applyNumberFormat="1" applyFont="1" applyFill="1" applyBorder="1" applyAlignment="1">
      <alignment horizontal="center" vertical="center"/>
    </xf>
    <xf numFmtId="0" fontId="14" fillId="2" borderId="1" xfId="0" applyFont="1" applyFill="1" applyBorder="1" applyAlignment="1">
      <alignment vertical="top" wrapText="1"/>
    </xf>
    <xf numFmtId="0" fontId="8" fillId="2" borderId="1" xfId="0" applyFont="1" applyFill="1" applyBorder="1" applyAlignment="1">
      <alignment vertical="top" wrapText="1"/>
    </xf>
    <xf numFmtId="0" fontId="8" fillId="2" borderId="6" xfId="0" applyFont="1" applyFill="1" applyBorder="1" applyAlignment="1">
      <alignment vertical="top" wrapText="1"/>
    </xf>
    <xf numFmtId="0" fontId="14" fillId="2" borderId="7" xfId="0" applyFont="1" applyFill="1" applyBorder="1" applyAlignment="1">
      <alignment vertical="center" wrapText="1"/>
    </xf>
    <xf numFmtId="0" fontId="13"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8" fillId="2" borderId="3" xfId="0" applyFont="1" applyFill="1" applyBorder="1" applyAlignment="1">
      <alignment horizontal="center" vertical="center" wrapText="1"/>
    </xf>
    <xf numFmtId="0" fontId="17" fillId="2" borderId="7" xfId="0" applyFont="1" applyFill="1" applyBorder="1" applyAlignment="1">
      <alignment horizontal="center" vertical="center" wrapText="1"/>
    </xf>
    <xf numFmtId="0" fontId="12" fillId="2" borderId="7" xfId="0" applyFont="1" applyFill="1" applyBorder="1" applyAlignment="1">
      <alignment horizontal="left" vertical="center" wrapText="1"/>
    </xf>
    <xf numFmtId="0" fontId="8" fillId="2" borderId="3" xfId="2" applyFont="1" applyFill="1" applyBorder="1" applyAlignment="1">
      <alignment horizontal="left" vertical="center" wrapText="1"/>
    </xf>
    <xf numFmtId="0" fontId="12" fillId="2" borderId="4" xfId="2" applyFont="1" applyFill="1" applyBorder="1" applyAlignment="1">
      <alignment horizontal="center" vertical="center" wrapText="1"/>
    </xf>
    <xf numFmtId="0" fontId="18" fillId="2" borderId="7" xfId="2" applyFont="1" applyFill="1" applyBorder="1" applyAlignment="1">
      <alignment horizontal="left" vertical="center" wrapText="1"/>
    </xf>
    <xf numFmtId="0" fontId="18" fillId="2" borderId="13" xfId="0" applyFont="1" applyFill="1" applyBorder="1" applyAlignment="1">
      <alignment horizontal="left" vertical="center" wrapText="1"/>
    </xf>
    <xf numFmtId="0" fontId="14" fillId="2" borderId="2" xfId="0" applyFont="1" applyFill="1" applyBorder="1" applyAlignment="1">
      <alignment horizontal="center" vertical="center" wrapText="1"/>
    </xf>
    <xf numFmtId="0" fontId="8" fillId="2" borderId="7" xfId="0" applyFont="1" applyFill="1" applyBorder="1" applyAlignment="1">
      <alignment vertical="top" wrapText="1"/>
    </xf>
    <xf numFmtId="3" fontId="22" fillId="2" borderId="1" xfId="0" applyNumberFormat="1" applyFont="1" applyFill="1" applyBorder="1" applyAlignment="1">
      <alignment horizontal="center" vertical="center" wrapText="1"/>
    </xf>
    <xf numFmtId="166" fontId="22" fillId="2" borderId="1" xfId="0" applyNumberFormat="1" applyFont="1" applyFill="1" applyBorder="1" applyAlignment="1">
      <alignment horizontal="center" vertical="center" wrapText="1"/>
    </xf>
    <xf numFmtId="0" fontId="18" fillId="2" borderId="1" xfId="0" applyFont="1" applyFill="1" applyBorder="1" applyAlignment="1">
      <alignment vertical="center" wrapText="1"/>
    </xf>
    <xf numFmtId="0" fontId="8" fillId="2" borderId="0" xfId="0" applyFont="1" applyFill="1" applyAlignment="1">
      <alignment horizontal="center" wrapText="1"/>
    </xf>
    <xf numFmtId="0" fontId="20" fillId="2" borderId="1" xfId="0" applyFont="1" applyFill="1" applyBorder="1" applyAlignment="1">
      <alignment horizontal="center" vertical="center" wrapText="1"/>
    </xf>
    <xf numFmtId="0" fontId="8" fillId="2" borderId="0" xfId="0" applyFont="1" applyFill="1" applyAlignment="1">
      <alignment horizontal="center" vertical="center" wrapText="1"/>
    </xf>
    <xf numFmtId="0" fontId="17" fillId="2" borderId="1" xfId="0" applyFont="1" applyFill="1" applyBorder="1" applyAlignment="1">
      <alignment vertical="center" wrapText="1"/>
    </xf>
    <xf numFmtId="0" fontId="18" fillId="2" borderId="7" xfId="0" applyFont="1" applyFill="1" applyBorder="1" applyAlignment="1">
      <alignment vertical="center" wrapText="1"/>
    </xf>
    <xf numFmtId="0" fontId="18" fillId="2" borderId="3" xfId="0" applyFont="1" applyFill="1" applyBorder="1" applyAlignment="1">
      <alignment vertical="center" wrapText="1"/>
    </xf>
    <xf numFmtId="0" fontId="8" fillId="2" borderId="0" xfId="0" applyFont="1" applyFill="1" applyAlignment="1">
      <alignment horizontal="center" vertical="top" wrapText="1"/>
    </xf>
    <xf numFmtId="0" fontId="8" fillId="2" borderId="1" xfId="0" applyFont="1" applyFill="1" applyBorder="1" applyAlignment="1">
      <alignment horizontal="center" wrapText="1"/>
    </xf>
    <xf numFmtId="0" fontId="8" fillId="2"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8" fillId="2" borderId="1" xfId="0" applyFont="1" applyFill="1" applyBorder="1" applyAlignment="1">
      <alignment horizontal="center" vertical="center"/>
    </xf>
    <xf numFmtId="0" fontId="8" fillId="2" borderId="1" xfId="0" applyFont="1" applyFill="1" applyBorder="1" applyAlignment="1">
      <alignment horizontal="center" vertical="top" wrapText="1"/>
    </xf>
    <xf numFmtId="0" fontId="10" fillId="3" borderId="0" xfId="0" applyFont="1" applyFill="1"/>
    <xf numFmtId="0" fontId="14"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8" fillId="2" borderId="13" xfId="0" applyFont="1" applyFill="1" applyBorder="1" applyAlignment="1">
      <alignment horizontal="center" vertical="center" wrapText="1"/>
    </xf>
    <xf numFmtId="0" fontId="8" fillId="2" borderId="1" xfId="0" applyFont="1" applyFill="1" applyBorder="1" applyAlignment="1">
      <alignment horizontal="center" vertical="center"/>
    </xf>
    <xf numFmtId="0" fontId="8" fillId="2" borderId="15" xfId="0" applyFont="1" applyFill="1" applyBorder="1" applyAlignment="1">
      <alignment horizontal="center" vertical="center" wrapText="1"/>
    </xf>
    <xf numFmtId="166" fontId="8" fillId="2" borderId="3" xfId="0" applyNumberFormat="1" applyFont="1" applyFill="1" applyBorder="1" applyAlignment="1">
      <alignment horizontal="center" vertical="center" wrapText="1"/>
    </xf>
    <xf numFmtId="0" fontId="8" fillId="2" borderId="3" xfId="0" applyFont="1" applyFill="1" applyBorder="1" applyAlignment="1">
      <alignment vertical="center" wrapText="1"/>
    </xf>
    <xf numFmtId="0" fontId="14" fillId="4" borderId="1" xfId="0" applyFont="1" applyFill="1" applyBorder="1" applyAlignment="1">
      <alignment vertical="top" wrapText="1"/>
    </xf>
    <xf numFmtId="0" fontId="12" fillId="4" borderId="1" xfId="0" applyFont="1" applyFill="1" applyBorder="1"/>
    <xf numFmtId="166" fontId="12" fillId="4" borderId="1" xfId="0" applyNumberFormat="1" applyFont="1" applyFill="1" applyBorder="1" applyAlignment="1">
      <alignment horizontal="center" wrapText="1"/>
    </xf>
    <xf numFmtId="166" fontId="12" fillId="4" borderId="1" xfId="0" applyNumberFormat="1" applyFont="1" applyFill="1" applyBorder="1" applyAlignment="1">
      <alignment horizontal="center" vertical="center"/>
    </xf>
    <xf numFmtId="0" fontId="8" fillId="4" borderId="1" xfId="0" applyFont="1" applyFill="1" applyBorder="1"/>
    <xf numFmtId="0" fontId="12" fillId="4" borderId="1" xfId="0" applyFont="1" applyFill="1" applyBorder="1" applyAlignment="1">
      <alignment vertical="center" wrapText="1"/>
    </xf>
    <xf numFmtId="166" fontId="8" fillId="4" borderId="1" xfId="0" applyNumberFormat="1" applyFont="1" applyFill="1" applyBorder="1" applyAlignment="1">
      <alignment horizontal="center" vertical="center"/>
    </xf>
    <xf numFmtId="0" fontId="24" fillId="0" borderId="0" xfId="0" applyFont="1" applyFill="1" applyAlignment="1">
      <alignment horizontal="center"/>
    </xf>
    <xf numFmtId="0" fontId="24" fillId="0" borderId="0" xfId="0" applyFont="1" applyFill="1"/>
    <xf numFmtId="0" fontId="26" fillId="0" borderId="1" xfId="0" applyFont="1" applyFill="1" applyBorder="1" applyAlignment="1">
      <alignment horizontal="center" vertical="top" wrapText="1"/>
    </xf>
    <xf numFmtId="0" fontId="24" fillId="0" borderId="1" xfId="0" applyFont="1" applyFill="1" applyBorder="1" applyAlignment="1">
      <alignment horizontal="center" vertical="top" wrapText="1"/>
    </xf>
    <xf numFmtId="0" fontId="29" fillId="2" borderId="1" xfId="0" applyFont="1" applyFill="1" applyBorder="1" applyAlignment="1">
      <alignment horizontal="center" vertical="center"/>
    </xf>
    <xf numFmtId="0" fontId="29" fillId="2" borderId="1" xfId="0" applyFont="1" applyFill="1" applyBorder="1" applyAlignment="1">
      <alignment horizontal="left" vertical="top" wrapText="1"/>
    </xf>
    <xf numFmtId="1" fontId="29" fillId="7" borderId="1" xfId="0" applyNumberFormat="1" applyFont="1" applyFill="1" applyBorder="1" applyAlignment="1">
      <alignment horizontal="center" vertical="center" wrapText="1"/>
    </xf>
    <xf numFmtId="165" fontId="29" fillId="7" borderId="1" xfId="0" applyNumberFormat="1" applyFont="1" applyFill="1" applyBorder="1" applyAlignment="1">
      <alignment horizontal="center" vertical="center" wrapText="1"/>
    </xf>
    <xf numFmtId="1" fontId="29" fillId="3" borderId="1" xfId="0" applyNumberFormat="1" applyFont="1" applyFill="1" applyBorder="1" applyAlignment="1">
      <alignment horizontal="center" vertical="center" wrapText="1"/>
    </xf>
    <xf numFmtId="165" fontId="29" fillId="3" borderId="1" xfId="0" applyNumberFormat="1" applyFont="1" applyFill="1" applyBorder="1" applyAlignment="1">
      <alignment horizontal="center" vertical="center" wrapText="1"/>
    </xf>
    <xf numFmtId="0" fontId="29" fillId="2" borderId="1" xfId="0" applyFont="1" applyFill="1" applyBorder="1" applyAlignment="1">
      <alignment horizontal="center" vertical="top" wrapText="1"/>
    </xf>
    <xf numFmtId="0" fontId="29" fillId="0" borderId="1" xfId="0" applyFont="1" applyFill="1" applyBorder="1" applyAlignment="1">
      <alignment horizontal="left" vertical="top" wrapText="1"/>
    </xf>
    <xf numFmtId="0" fontId="30" fillId="8" borderId="1" xfId="0" applyFont="1" applyFill="1" applyBorder="1" applyAlignment="1">
      <alignment horizontal="center" vertical="center" wrapText="1"/>
    </xf>
    <xf numFmtId="1" fontId="29" fillId="9" borderId="1" xfId="0" applyNumberFormat="1" applyFont="1" applyFill="1" applyBorder="1" applyAlignment="1">
      <alignment horizontal="center" vertical="center" wrapText="1"/>
    </xf>
    <xf numFmtId="165" fontId="29" fillId="9" borderId="1" xfId="0" applyNumberFormat="1" applyFont="1" applyFill="1" applyBorder="1" applyAlignment="1">
      <alignment horizontal="center" vertical="center" wrapText="1"/>
    </xf>
    <xf numFmtId="0" fontId="29" fillId="3" borderId="1" xfId="0" applyFont="1" applyFill="1" applyBorder="1" applyAlignment="1">
      <alignment horizontal="center" vertical="center"/>
    </xf>
    <xf numFmtId="0" fontId="25" fillId="0" borderId="0" xfId="0" applyFont="1" applyFill="1" applyBorder="1" applyAlignment="1">
      <alignment horizontal="center"/>
    </xf>
    <xf numFmtId="2" fontId="29" fillId="9" borderId="1" xfId="0" applyNumberFormat="1"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7" xfId="0" applyFont="1" applyFill="1" applyBorder="1" applyAlignment="1">
      <alignment horizontal="left" vertical="center" wrapText="1"/>
    </xf>
    <xf numFmtId="0" fontId="14" fillId="2" borderId="1"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8" fillId="2" borderId="7" xfId="0" applyFont="1" applyFill="1" applyBorder="1" applyAlignment="1">
      <alignment horizontal="center" vertical="center"/>
    </xf>
    <xf numFmtId="0" fontId="10" fillId="2" borderId="7" xfId="0" applyFont="1" applyFill="1" applyBorder="1" applyAlignment="1">
      <alignment horizontal="center"/>
    </xf>
    <xf numFmtId="0" fontId="10" fillId="2" borderId="3" xfId="0" applyFont="1" applyFill="1" applyBorder="1" applyAlignment="1">
      <alignment horizontal="center"/>
    </xf>
    <xf numFmtId="0" fontId="14" fillId="2" borderId="1" xfId="0" applyFont="1" applyFill="1" applyBorder="1" applyAlignment="1">
      <alignment vertical="top" wrapText="1"/>
    </xf>
    <xf numFmtId="0" fontId="8" fillId="2" borderId="1" xfId="0" applyFont="1" applyFill="1" applyBorder="1" applyAlignment="1">
      <alignment vertical="top" wrapText="1"/>
    </xf>
    <xf numFmtId="0" fontId="8" fillId="2" borderId="1" xfId="0" applyFont="1" applyFill="1" applyBorder="1" applyAlignment="1">
      <alignment horizontal="justify" vertical="center" wrapText="1"/>
    </xf>
    <xf numFmtId="0" fontId="17" fillId="2" borderId="7" xfId="0" applyFont="1" applyFill="1" applyBorder="1" applyAlignment="1">
      <alignment horizontal="center" vertical="center" wrapText="1"/>
    </xf>
    <xf numFmtId="0" fontId="12" fillId="2" borderId="1" xfId="2" applyFont="1" applyFill="1" applyBorder="1" applyAlignment="1">
      <alignment horizontal="left" vertical="center" wrapText="1"/>
    </xf>
    <xf numFmtId="166" fontId="8" fillId="2" borderId="3" xfId="0" applyNumberFormat="1" applyFont="1" applyFill="1" applyBorder="1" applyAlignment="1">
      <alignment horizontal="center" vertical="center" wrapText="1"/>
    </xf>
    <xf numFmtId="0" fontId="8" fillId="2" borderId="1" xfId="0" applyFont="1" applyFill="1" applyBorder="1" applyAlignment="1">
      <alignment horizontal="center" vertical="center"/>
    </xf>
    <xf numFmtId="166" fontId="8" fillId="2" borderId="7" xfId="0" applyNumberFormat="1" applyFont="1" applyFill="1" applyBorder="1" applyAlignment="1">
      <alignment horizontal="center" vertical="center"/>
    </xf>
    <xf numFmtId="0" fontId="8" fillId="2" borderId="7" xfId="0" applyFont="1" applyFill="1" applyBorder="1" applyAlignment="1">
      <alignment horizontal="center" vertical="top" wrapText="1"/>
    </xf>
    <xf numFmtId="0" fontId="14" fillId="2" borderId="16" xfId="0" applyFont="1" applyFill="1" applyBorder="1" applyAlignment="1">
      <alignment vertical="top" wrapText="1"/>
    </xf>
    <xf numFmtId="166" fontId="14" fillId="2" borderId="7" xfId="0" applyNumberFormat="1" applyFont="1" applyFill="1" applyBorder="1" applyAlignment="1">
      <alignment horizontal="center" vertical="center" wrapText="1"/>
    </xf>
    <xf numFmtId="0" fontId="14" fillId="2" borderId="18" xfId="0" applyFont="1" applyFill="1" applyBorder="1" applyAlignment="1">
      <alignment horizontal="center" vertical="center" wrapText="1"/>
    </xf>
    <xf numFmtId="0" fontId="14" fillId="2" borderId="21" xfId="0" applyFont="1" applyFill="1" applyBorder="1" applyAlignment="1">
      <alignment horizontal="center" vertical="center" wrapText="1"/>
    </xf>
    <xf numFmtId="2" fontId="14" fillId="2" borderId="7" xfId="0" applyNumberFormat="1" applyFont="1" applyFill="1" applyBorder="1" applyAlignment="1">
      <alignment horizontal="center" vertical="center" wrapText="1"/>
    </xf>
    <xf numFmtId="166" fontId="14" fillId="2" borderId="9" xfId="0" applyNumberFormat="1" applyFont="1" applyFill="1" applyBorder="1" applyAlignment="1">
      <alignment horizontal="center" vertical="center" wrapText="1"/>
    </xf>
    <xf numFmtId="0" fontId="10" fillId="2" borderId="0" xfId="0" applyFont="1" applyFill="1" applyBorder="1"/>
    <xf numFmtId="3" fontId="10" fillId="2" borderId="1" xfId="0" applyNumberFormat="1" applyFont="1" applyFill="1" applyBorder="1" applyAlignment="1">
      <alignment horizontal="center" vertical="center"/>
    </xf>
    <xf numFmtId="166" fontId="14" fillId="2" borderId="3" xfId="0" applyNumberFormat="1" applyFont="1" applyFill="1" applyBorder="1" applyAlignment="1">
      <alignment horizontal="center" vertical="center" wrapText="1"/>
    </xf>
    <xf numFmtId="165" fontId="14" fillId="2" borderId="3" xfId="0" applyNumberFormat="1" applyFont="1" applyFill="1" applyBorder="1" applyAlignment="1">
      <alignment horizontal="center" vertical="center" wrapText="1"/>
    </xf>
    <xf numFmtId="165" fontId="14" fillId="2" borderId="14" xfId="0" applyNumberFormat="1" applyFont="1" applyFill="1" applyBorder="1" applyAlignment="1">
      <alignment horizontal="center" vertical="center" wrapText="1"/>
    </xf>
    <xf numFmtId="49" fontId="12" fillId="2" borderId="7" xfId="0" applyNumberFormat="1" applyFont="1" applyFill="1" applyBorder="1" applyAlignment="1">
      <alignment horizontal="left" vertical="center" wrapText="1"/>
    </xf>
    <xf numFmtId="0" fontId="18" fillId="2" borderId="1" xfId="2" applyFont="1" applyFill="1" applyBorder="1" applyAlignment="1">
      <alignment horizontal="center" wrapText="1"/>
    </xf>
    <xf numFmtId="165" fontId="18" fillId="2" borderId="1" xfId="2" applyNumberFormat="1" applyFont="1" applyFill="1" applyBorder="1" applyAlignment="1">
      <alignment horizontal="center" wrapText="1"/>
    </xf>
    <xf numFmtId="0" fontId="14" fillId="2" borderId="7"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8" fillId="2" borderId="13"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0" fillId="2" borderId="7" xfId="0" applyFont="1" applyFill="1" applyBorder="1" applyAlignment="1">
      <alignment horizontal="center"/>
    </xf>
    <xf numFmtId="0" fontId="8" fillId="2" borderId="1" xfId="0" applyFont="1" applyFill="1" applyBorder="1" applyAlignment="1">
      <alignment vertical="center" wrapText="1"/>
    </xf>
    <xf numFmtId="0" fontId="14" fillId="2" borderId="1" xfId="0" applyFont="1" applyFill="1" applyBorder="1" applyAlignment="1">
      <alignment vertical="top" wrapText="1"/>
    </xf>
    <xf numFmtId="0" fontId="8" fillId="2" borderId="1" xfId="0" applyFont="1" applyFill="1" applyBorder="1" applyAlignment="1">
      <alignment vertical="top" wrapText="1"/>
    </xf>
    <xf numFmtId="0" fontId="17" fillId="2" borderId="7" xfId="0" applyFont="1" applyFill="1" applyBorder="1" applyAlignment="1">
      <alignment horizontal="center" vertical="center" wrapText="1"/>
    </xf>
    <xf numFmtId="0" fontId="12" fillId="2" borderId="1" xfId="0" applyFont="1" applyFill="1" applyBorder="1" applyAlignment="1">
      <alignment horizontal="left" vertical="center" wrapText="1"/>
    </xf>
    <xf numFmtId="0" fontId="13" fillId="4" borderId="8" xfId="0" applyFont="1" applyFill="1" applyBorder="1" applyAlignment="1">
      <alignment vertical="center" wrapText="1"/>
    </xf>
    <xf numFmtId="0" fontId="13" fillId="4" borderId="2" xfId="0" applyFont="1" applyFill="1" applyBorder="1" applyAlignment="1">
      <alignment vertical="center" wrapText="1"/>
    </xf>
    <xf numFmtId="0" fontId="8" fillId="2" borderId="18" xfId="0" applyFont="1" applyFill="1" applyBorder="1" applyAlignment="1">
      <alignment vertical="center" wrapText="1"/>
    </xf>
    <xf numFmtId="0" fontId="8" fillId="2" borderId="7" xfId="0" applyFont="1" applyFill="1" applyBorder="1" applyAlignment="1">
      <alignment horizontal="left" vertical="center" wrapText="1"/>
    </xf>
    <xf numFmtId="0" fontId="8"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3" xfId="0" applyFont="1" applyFill="1" applyBorder="1" applyAlignment="1">
      <alignment horizontal="left" vertical="center" wrapText="1"/>
    </xf>
    <xf numFmtId="0" fontId="8" fillId="2" borderId="13" xfId="0" applyFont="1" applyFill="1" applyBorder="1" applyAlignment="1">
      <alignment horizontal="center" vertical="center" wrapText="1"/>
    </xf>
    <xf numFmtId="0" fontId="8" fillId="2" borderId="13" xfId="0" applyFont="1" applyFill="1" applyBorder="1" applyAlignment="1">
      <alignment horizontal="left" vertical="center" wrapText="1"/>
    </xf>
    <xf numFmtId="0" fontId="8" fillId="2" borderId="3"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1" xfId="0" applyFont="1" applyFill="1" applyBorder="1" applyAlignment="1">
      <alignment horizontal="left" vertical="center" wrapText="1"/>
    </xf>
    <xf numFmtId="0" fontId="12" fillId="2" borderId="1" xfId="0" applyFont="1" applyFill="1" applyBorder="1" applyAlignment="1">
      <alignment horizontal="left" vertical="center" wrapText="1"/>
    </xf>
    <xf numFmtId="0" fontId="8" fillId="2" borderId="15" xfId="3" applyFont="1" applyFill="1" applyBorder="1" applyAlignment="1">
      <alignment horizontal="center" vertical="center" wrapText="1"/>
    </xf>
    <xf numFmtId="0" fontId="18" fillId="2" borderId="7"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8" fillId="2" borderId="1" xfId="0" applyFont="1" applyFill="1" applyBorder="1" applyAlignment="1">
      <alignment vertical="top" wrapText="1"/>
    </xf>
    <xf numFmtId="0" fontId="8" fillId="2" borderId="1" xfId="0" applyFont="1" applyFill="1" applyBorder="1" applyAlignment="1">
      <alignment vertical="center" wrapText="1"/>
    </xf>
    <xf numFmtId="0" fontId="14" fillId="2" borderId="3" xfId="0" applyFont="1" applyFill="1" applyBorder="1" applyAlignment="1">
      <alignment horizontal="center" vertical="top" wrapText="1"/>
    </xf>
    <xf numFmtId="0" fontId="8" fillId="2" borderId="3" xfId="0" applyFont="1" applyFill="1" applyBorder="1" applyAlignment="1">
      <alignment horizontal="center" vertical="center"/>
    </xf>
    <xf numFmtId="165" fontId="12" fillId="2" borderId="1" xfId="0" applyNumberFormat="1" applyFont="1" applyFill="1" applyBorder="1" applyAlignment="1">
      <alignment horizontal="left" vertical="center" wrapText="1"/>
    </xf>
    <xf numFmtId="166" fontId="8" fillId="2" borderId="1" xfId="10" applyNumberFormat="1" applyFont="1" applyFill="1" applyBorder="1" applyAlignment="1">
      <alignment horizontal="center" vertical="center" wrapText="1"/>
    </xf>
    <xf numFmtId="0" fontId="8" fillId="2" borderId="1" xfId="10" applyFont="1" applyFill="1" applyBorder="1" applyAlignment="1">
      <alignment horizontal="center" vertical="center" wrapText="1"/>
    </xf>
    <xf numFmtId="166" fontId="32" fillId="2" borderId="1" xfId="10" applyNumberFormat="1" applyFont="1" applyFill="1" applyBorder="1" applyAlignment="1">
      <alignment horizontal="center" vertical="center" wrapText="1"/>
    </xf>
    <xf numFmtId="0" fontId="33" fillId="2" borderId="1" xfId="0" applyFont="1" applyFill="1" applyBorder="1" applyAlignment="1">
      <alignment horizontal="center" vertical="center" wrapText="1"/>
    </xf>
    <xf numFmtId="3" fontId="33" fillId="2" borderId="1" xfId="0" applyNumberFormat="1" applyFont="1" applyFill="1" applyBorder="1" applyAlignment="1">
      <alignment horizontal="center" vertical="center" wrapText="1"/>
    </xf>
    <xf numFmtId="0" fontId="33" fillId="2" borderId="3" xfId="0" applyFont="1" applyFill="1" applyBorder="1" applyAlignment="1">
      <alignment horizontal="center" vertical="center" wrapText="1"/>
    </xf>
    <xf numFmtId="166" fontId="33" fillId="2" borderId="1" xfId="0" applyNumberFormat="1" applyFont="1" applyFill="1" applyBorder="1" applyAlignment="1">
      <alignment horizontal="center" vertical="center" wrapText="1"/>
    </xf>
    <xf numFmtId="166" fontId="17" fillId="2" borderId="1" xfId="4" applyNumberFormat="1" applyFont="1" applyFill="1" applyBorder="1" applyAlignment="1">
      <alignment horizontal="center" vertical="center" wrapText="1"/>
    </xf>
    <xf numFmtId="166" fontId="17" fillId="2" borderId="1" xfId="0" applyNumberFormat="1" applyFont="1" applyFill="1" applyBorder="1" applyAlignment="1">
      <alignment horizontal="center" vertical="center"/>
    </xf>
    <xf numFmtId="166" fontId="17" fillId="2" borderId="8" xfId="4" applyNumberFormat="1" applyFont="1" applyFill="1" applyBorder="1" applyAlignment="1">
      <alignment horizontal="center" vertical="center" wrapText="1"/>
    </xf>
    <xf numFmtId="0" fontId="12" fillId="2" borderId="6" xfId="0" applyFont="1" applyFill="1" applyBorder="1" applyAlignment="1">
      <alignment vertical="center" wrapText="1"/>
    </xf>
    <xf numFmtId="0" fontId="12" fillId="2" borderId="2" xfId="0" applyFont="1" applyFill="1" applyBorder="1" applyAlignment="1">
      <alignment vertical="center" wrapText="1"/>
    </xf>
    <xf numFmtId="0" fontId="12" fillId="2" borderId="5" xfId="0" applyFont="1" applyFill="1" applyBorder="1" applyAlignment="1">
      <alignment horizontal="left" vertical="center" wrapText="1"/>
    </xf>
    <xf numFmtId="166" fontId="8" fillId="2" borderId="8" xfId="0" applyNumberFormat="1" applyFont="1" applyFill="1" applyBorder="1" applyAlignment="1">
      <alignment horizontal="center" vertical="center" wrapText="1"/>
    </xf>
    <xf numFmtId="0" fontId="34" fillId="2" borderId="13" xfId="0" applyFont="1" applyFill="1" applyBorder="1" applyAlignment="1">
      <alignment horizontal="center" vertical="center" wrapText="1"/>
    </xf>
    <xf numFmtId="0" fontId="30" fillId="2" borderId="13" xfId="0" applyFont="1" applyFill="1" applyBorder="1" applyAlignment="1">
      <alignment horizontal="left" vertical="center" wrapText="1"/>
    </xf>
    <xf numFmtId="0" fontId="32" fillId="2" borderId="13" xfId="0" applyFont="1" applyFill="1" applyBorder="1" applyAlignment="1">
      <alignment horizontal="center" vertical="center" wrapText="1"/>
    </xf>
    <xf numFmtId="0" fontId="34" fillId="2" borderId="3" xfId="0" applyFont="1" applyFill="1" applyBorder="1" applyAlignment="1">
      <alignment horizontal="center" vertical="center" wrapText="1"/>
    </xf>
    <xf numFmtId="166" fontId="34" fillId="2" borderId="1" xfId="0" applyNumberFormat="1" applyFont="1" applyFill="1" applyBorder="1" applyAlignment="1">
      <alignment horizontal="center" vertical="center" wrapText="1"/>
    </xf>
    <xf numFmtId="166" fontId="34" fillId="2" borderId="6" xfId="0" applyNumberFormat="1" applyFont="1" applyFill="1" applyBorder="1" applyAlignment="1">
      <alignment horizontal="center" vertical="center" wrapText="1"/>
    </xf>
    <xf numFmtId="0" fontId="34" fillId="2" borderId="1" xfId="0" applyFont="1" applyFill="1" applyBorder="1" applyAlignment="1">
      <alignment horizontal="center" vertical="center" wrapText="1"/>
    </xf>
    <xf numFmtId="0" fontId="30" fillId="2" borderId="1" xfId="0" applyFont="1" applyFill="1" applyBorder="1" applyAlignment="1">
      <alignment horizontal="left" vertical="center" wrapText="1"/>
    </xf>
    <xf numFmtId="0" fontId="32" fillId="2" borderId="1" xfId="0" applyFont="1" applyFill="1" applyBorder="1" applyAlignment="1">
      <alignment horizontal="center" vertical="center" wrapText="1"/>
    </xf>
    <xf numFmtId="166" fontId="34" fillId="2" borderId="3" xfId="0" applyNumberFormat="1" applyFont="1" applyFill="1" applyBorder="1" applyAlignment="1">
      <alignment horizontal="center" vertical="center" wrapText="1"/>
    </xf>
    <xf numFmtId="3" fontId="17" fillId="2" borderId="8" xfId="4" applyNumberFormat="1" applyFont="1" applyFill="1" applyBorder="1" applyAlignment="1">
      <alignment horizontal="center" vertical="center" wrapText="1"/>
    </xf>
    <xf numFmtId="0" fontId="26" fillId="0" borderId="0" xfId="0" applyFont="1" applyBorder="1" applyAlignment="1">
      <alignment horizontal="center"/>
    </xf>
    <xf numFmtId="0" fontId="23" fillId="0" borderId="0" xfId="0" applyFont="1" applyAlignment="1"/>
    <xf numFmtId="0" fontId="28" fillId="6" borderId="1" xfId="0" applyFont="1" applyFill="1" applyBorder="1" applyAlignment="1">
      <alignment horizontal="center" vertical="center" wrapText="1"/>
    </xf>
    <xf numFmtId="0" fontId="28" fillId="2" borderId="1" xfId="0" applyFont="1" applyFill="1" applyBorder="1" applyAlignment="1">
      <alignment horizontal="center"/>
    </xf>
    <xf numFmtId="0" fontId="28" fillId="2" borderId="1" xfId="0" applyFont="1" applyFill="1" applyBorder="1" applyAlignment="1">
      <alignment horizontal="center" vertical="center"/>
    </xf>
    <xf numFmtId="0" fontId="28" fillId="2" borderId="1" xfId="0" applyFont="1" applyFill="1" applyBorder="1" applyAlignment="1">
      <alignment horizontal="center" vertical="center" wrapText="1"/>
    </xf>
    <xf numFmtId="0" fontId="25" fillId="0" borderId="20" xfId="0" applyFont="1" applyFill="1" applyBorder="1" applyAlignment="1">
      <alignment horizontal="center"/>
    </xf>
    <xf numFmtId="0" fontId="24" fillId="0" borderId="1" xfId="0" applyFont="1" applyFill="1" applyBorder="1" applyAlignment="1">
      <alignment horizontal="center" vertical="top" wrapText="1"/>
    </xf>
    <xf numFmtId="0" fontId="26" fillId="0" borderId="1" xfId="0" applyFont="1" applyFill="1" applyBorder="1" applyAlignment="1">
      <alignment horizontal="center" vertical="top" wrapText="1"/>
    </xf>
    <xf numFmtId="0" fontId="26" fillId="5" borderId="1" xfId="0" applyFont="1" applyFill="1" applyBorder="1" applyAlignment="1">
      <alignment horizontal="center" vertical="top" wrapText="1"/>
    </xf>
    <xf numFmtId="0" fontId="23" fillId="5" borderId="1" xfId="0" applyFont="1" applyFill="1" applyBorder="1" applyAlignment="1">
      <alignment horizontal="center" vertical="top" wrapText="1"/>
    </xf>
    <xf numFmtId="0" fontId="14" fillId="2" borderId="6" xfId="0" applyFont="1" applyFill="1" applyBorder="1" applyAlignment="1">
      <alignment horizontal="left" vertical="center" wrapText="1"/>
    </xf>
    <xf numFmtId="0" fontId="14" fillId="2" borderId="8" xfId="0" applyFont="1" applyFill="1" applyBorder="1" applyAlignment="1">
      <alignment horizontal="left" vertical="center" wrapText="1"/>
    </xf>
    <xf numFmtId="0" fontId="14" fillId="2" borderId="2" xfId="0" applyFont="1" applyFill="1" applyBorder="1" applyAlignment="1">
      <alignment horizontal="left" vertical="center" wrapText="1"/>
    </xf>
    <xf numFmtId="0" fontId="8" fillId="2" borderId="6" xfId="0" applyFont="1" applyFill="1" applyBorder="1" applyAlignment="1">
      <alignment horizontal="left" vertical="center" wrapText="1"/>
    </xf>
    <xf numFmtId="0" fontId="8" fillId="2" borderId="8"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7" xfId="0" applyFont="1" applyFill="1" applyBorder="1" applyAlignment="1">
      <alignment horizontal="left" vertical="center" wrapText="1"/>
    </xf>
    <xf numFmtId="0" fontId="8" fillId="2" borderId="3" xfId="0" applyFont="1" applyFill="1" applyBorder="1" applyAlignment="1">
      <alignment horizontal="left" vertical="center" wrapText="1"/>
    </xf>
    <xf numFmtId="0" fontId="8" fillId="2" borderId="7"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8" fillId="2" borderId="7" xfId="2" applyFont="1" applyFill="1" applyBorder="1" applyAlignment="1">
      <alignment horizontal="center" vertical="center" wrapText="1"/>
    </xf>
    <xf numFmtId="0" fontId="18" fillId="2" borderId="3" xfId="2" applyFont="1" applyFill="1" applyBorder="1" applyAlignment="1">
      <alignment horizontal="center" vertical="center" wrapText="1"/>
    </xf>
    <xf numFmtId="0" fontId="12" fillId="2" borderId="7" xfId="2" applyFont="1" applyFill="1" applyBorder="1" applyAlignment="1">
      <alignment horizontal="center" vertical="center" wrapText="1"/>
    </xf>
    <xf numFmtId="0" fontId="12" fillId="2" borderId="3" xfId="2" applyFont="1" applyFill="1" applyBorder="1" applyAlignment="1">
      <alignment horizontal="center" vertical="center" wrapText="1"/>
    </xf>
    <xf numFmtId="0" fontId="8" fillId="2" borderId="13" xfId="0" applyFont="1" applyFill="1" applyBorder="1" applyAlignment="1">
      <alignment horizontal="left" vertical="center" wrapText="1"/>
    </xf>
    <xf numFmtId="0" fontId="8" fillId="2" borderId="13" xfId="0" applyFont="1" applyFill="1" applyBorder="1" applyAlignment="1">
      <alignment horizontal="center" vertical="center" wrapText="1"/>
    </xf>
    <xf numFmtId="0" fontId="0" fillId="2" borderId="3" xfId="0" applyFont="1" applyFill="1" applyBorder="1" applyAlignment="1">
      <alignment horizontal="left" vertical="center" wrapText="1"/>
    </xf>
    <xf numFmtId="0" fontId="14" fillId="2" borderId="1" xfId="0" applyFont="1" applyFill="1" applyBorder="1" applyAlignment="1">
      <alignment vertical="center" wrapText="1"/>
    </xf>
    <xf numFmtId="0" fontId="14" fillId="2" borderId="3" xfId="0" applyFont="1" applyFill="1" applyBorder="1" applyAlignment="1">
      <alignment vertical="center" wrapText="1"/>
    </xf>
    <xf numFmtId="0" fontId="14" fillId="2" borderId="6" xfId="0" applyFont="1" applyFill="1" applyBorder="1" applyAlignment="1">
      <alignment vertical="center" wrapText="1"/>
    </xf>
    <xf numFmtId="0" fontId="18" fillId="2" borderId="7" xfId="2" applyFont="1" applyFill="1" applyBorder="1" applyAlignment="1">
      <alignment horizontal="left" vertical="center" wrapText="1"/>
    </xf>
    <xf numFmtId="0" fontId="18" fillId="2" borderId="3" xfId="2" applyFont="1" applyFill="1" applyBorder="1" applyAlignment="1">
      <alignment horizontal="left" vertical="center" wrapText="1"/>
    </xf>
    <xf numFmtId="0" fontId="8" fillId="2" borderId="9" xfId="3" applyFont="1" applyFill="1" applyBorder="1" applyAlignment="1">
      <alignment horizontal="center" vertical="center" wrapText="1"/>
    </xf>
    <xf numFmtId="0" fontId="8" fillId="2" borderId="4" xfId="3" applyFont="1" applyFill="1" applyBorder="1" applyAlignment="1">
      <alignment horizontal="center" vertical="center" wrapText="1"/>
    </xf>
    <xf numFmtId="0" fontId="8" fillId="2" borderId="11" xfId="0" applyFont="1" applyFill="1" applyBorder="1" applyAlignment="1">
      <alignment horizontal="left" vertical="center" wrapText="1"/>
    </xf>
    <xf numFmtId="165" fontId="8" fillId="2" borderId="7" xfId="0" applyNumberFormat="1" applyFont="1" applyFill="1" applyBorder="1" applyAlignment="1">
      <alignment horizontal="center" vertical="center" wrapText="1"/>
    </xf>
    <xf numFmtId="165" fontId="8" fillId="2" borderId="13"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2" borderId="13" xfId="0" applyFont="1" applyFill="1" applyBorder="1" applyAlignment="1">
      <alignment horizontal="center" vertical="center" wrapText="1"/>
    </xf>
    <xf numFmtId="0" fontId="14" fillId="2" borderId="3" xfId="0" applyFont="1" applyFill="1" applyBorder="1" applyAlignment="1">
      <alignment horizontal="center" vertical="center" wrapText="1"/>
    </xf>
    <xf numFmtId="166" fontId="14" fillId="2" borderId="13" xfId="0" applyNumberFormat="1" applyFont="1" applyFill="1" applyBorder="1" applyAlignment="1">
      <alignment horizontal="center" vertical="center" wrapText="1"/>
    </xf>
    <xf numFmtId="0" fontId="14" fillId="2" borderId="7" xfId="0" applyFont="1" applyFill="1" applyBorder="1" applyAlignment="1">
      <alignment horizontal="center" vertical="top" wrapText="1"/>
    </xf>
    <xf numFmtId="0" fontId="14" fillId="2" borderId="3" xfId="0" applyFont="1" applyFill="1" applyBorder="1" applyAlignment="1">
      <alignment horizontal="center" vertical="top" wrapText="1"/>
    </xf>
    <xf numFmtId="0" fontId="13" fillId="4" borderId="6" xfId="0" applyFont="1" applyFill="1" applyBorder="1" applyAlignment="1">
      <alignment horizontal="center" vertical="center" wrapText="1"/>
    </xf>
    <xf numFmtId="0" fontId="13" fillId="4" borderId="8" xfId="0" applyFont="1" applyFill="1" applyBorder="1" applyAlignment="1">
      <alignment horizontal="center" vertical="center" wrapText="1"/>
    </xf>
    <xf numFmtId="0" fontId="8" fillId="2" borderId="7"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1" xfId="0" applyFont="1" applyFill="1" applyBorder="1" applyAlignment="1">
      <alignment horizontal="left" vertical="center" wrapText="1"/>
    </xf>
    <xf numFmtId="0" fontId="17" fillId="2" borderId="7" xfId="0" applyFont="1" applyFill="1" applyBorder="1" applyAlignment="1">
      <alignment horizontal="left" vertical="center" wrapText="1"/>
    </xf>
    <xf numFmtId="0" fontId="17" fillId="2" borderId="3" xfId="0" applyFont="1" applyFill="1" applyBorder="1" applyAlignment="1">
      <alignment horizontal="left" vertical="center" wrapText="1"/>
    </xf>
    <xf numFmtId="0" fontId="17" fillId="2" borderId="7"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12" fillId="2" borderId="6" xfId="2" applyFont="1" applyFill="1" applyBorder="1" applyAlignment="1">
      <alignment horizontal="left" vertical="center" wrapText="1"/>
    </xf>
    <xf numFmtId="0" fontId="12" fillId="2" borderId="8" xfId="2" applyFont="1" applyFill="1" applyBorder="1" applyAlignment="1">
      <alignment horizontal="left" vertical="center" wrapText="1"/>
    </xf>
    <xf numFmtId="0" fontId="12" fillId="2" borderId="5" xfId="2" applyFont="1" applyFill="1" applyBorder="1" applyAlignment="1">
      <alignment horizontal="left" vertical="center" wrapText="1"/>
    </xf>
    <xf numFmtId="0" fontId="12" fillId="2" borderId="2" xfId="2" applyFont="1" applyFill="1" applyBorder="1" applyAlignment="1">
      <alignment horizontal="left" vertical="center" wrapText="1"/>
    </xf>
    <xf numFmtId="4" fontId="8" fillId="2" borderId="7" xfId="0" applyNumberFormat="1" applyFont="1" applyFill="1" applyBorder="1" applyAlignment="1">
      <alignment horizontal="center" vertical="center" wrapText="1"/>
    </xf>
    <xf numFmtId="4" fontId="8" fillId="2" borderId="3" xfId="0" applyNumberFormat="1" applyFont="1" applyFill="1" applyBorder="1" applyAlignment="1">
      <alignment horizontal="center" vertical="center" wrapText="1"/>
    </xf>
    <xf numFmtId="3" fontId="8" fillId="2" borderId="7" xfId="0" applyNumberFormat="1" applyFont="1" applyFill="1" applyBorder="1" applyAlignment="1">
      <alignment horizontal="center" vertical="center" wrapText="1"/>
    </xf>
    <xf numFmtId="3" fontId="8" fillId="2" borderId="3" xfId="0" applyNumberFormat="1" applyFont="1" applyFill="1" applyBorder="1" applyAlignment="1">
      <alignment horizontal="center" vertical="center" wrapText="1"/>
    </xf>
    <xf numFmtId="0" fontId="14" fillId="2" borderId="10" xfId="0" applyFont="1" applyFill="1" applyBorder="1" applyAlignment="1">
      <alignment horizontal="left" vertical="center" wrapText="1"/>
    </xf>
    <xf numFmtId="0" fontId="10" fillId="2" borderId="7" xfId="0" applyFont="1" applyFill="1" applyBorder="1" applyAlignment="1">
      <alignment horizontal="center"/>
    </xf>
    <xf numFmtId="0" fontId="10" fillId="2" borderId="3" xfId="0" applyFont="1" applyFill="1" applyBorder="1" applyAlignment="1">
      <alignment horizontal="center"/>
    </xf>
    <xf numFmtId="0" fontId="14" fillId="2" borderId="14" xfId="0" applyFont="1" applyFill="1" applyBorder="1" applyAlignment="1">
      <alignment horizontal="left" vertical="top" wrapText="1"/>
    </xf>
    <xf numFmtId="0" fontId="14" fillId="2" borderId="5" xfId="0" applyFont="1" applyFill="1" applyBorder="1" applyAlignment="1">
      <alignment horizontal="left" vertical="top" wrapText="1"/>
    </xf>
    <xf numFmtId="0" fontId="14" fillId="2" borderId="4" xfId="0" applyFont="1" applyFill="1" applyBorder="1" applyAlignment="1">
      <alignment horizontal="left" vertical="top" wrapText="1"/>
    </xf>
    <xf numFmtId="0" fontId="14" fillId="2" borderId="6" xfId="0" applyFont="1" applyFill="1" applyBorder="1" applyAlignment="1">
      <alignment horizontal="left" vertical="top" wrapText="1"/>
    </xf>
    <xf numFmtId="0" fontId="14" fillId="2" borderId="8" xfId="0" applyFont="1" applyFill="1" applyBorder="1" applyAlignment="1">
      <alignment horizontal="left" vertical="top" wrapText="1"/>
    </xf>
    <xf numFmtId="0" fontId="14" fillId="2" borderId="2" xfId="0" applyFont="1" applyFill="1" applyBorder="1" applyAlignment="1">
      <alignment horizontal="left" vertical="top" wrapText="1"/>
    </xf>
    <xf numFmtId="0" fontId="14" fillId="2" borderId="3" xfId="0" applyFont="1" applyFill="1" applyBorder="1" applyAlignment="1">
      <alignment horizontal="left" vertical="center" wrapText="1"/>
    </xf>
    <xf numFmtId="0" fontId="14" fillId="2" borderId="7" xfId="0" applyFont="1" applyFill="1" applyBorder="1" applyAlignment="1">
      <alignment vertical="center" wrapText="1"/>
    </xf>
    <xf numFmtId="0" fontId="14" fillId="2" borderId="10" xfId="0" applyFont="1" applyFill="1" applyBorder="1" applyAlignment="1">
      <alignment vertical="center" wrapText="1"/>
    </xf>
    <xf numFmtId="0" fontId="14" fillId="2" borderId="10" xfId="0" applyFont="1" applyFill="1" applyBorder="1" applyAlignment="1">
      <alignment horizontal="center" vertical="top" wrapText="1"/>
    </xf>
    <xf numFmtId="0" fontId="14" fillId="2" borderId="14" xfId="0" applyFont="1" applyFill="1" applyBorder="1" applyAlignment="1">
      <alignment horizontal="center" vertical="top" wrapText="1"/>
    </xf>
    <xf numFmtId="3" fontId="14" fillId="2" borderId="7" xfId="0" applyNumberFormat="1" applyFont="1" applyFill="1" applyBorder="1" applyAlignment="1">
      <alignment horizontal="center" vertical="center"/>
    </xf>
    <xf numFmtId="3" fontId="14" fillId="2" borderId="3" xfId="0" applyNumberFormat="1" applyFont="1" applyFill="1" applyBorder="1" applyAlignment="1">
      <alignment horizontal="center" vertical="center"/>
    </xf>
    <xf numFmtId="0" fontId="14" fillId="2" borderId="11" xfId="0" applyFont="1" applyFill="1" applyBorder="1" applyAlignment="1">
      <alignment horizontal="left" vertical="center" wrapText="1"/>
    </xf>
    <xf numFmtId="0" fontId="13" fillId="4" borderId="2" xfId="0" applyFont="1" applyFill="1" applyBorder="1" applyAlignment="1">
      <alignment horizontal="center" vertical="center" wrapText="1"/>
    </xf>
    <xf numFmtId="0" fontId="14" fillId="2" borderId="7" xfId="0" applyFont="1" applyFill="1" applyBorder="1" applyAlignment="1">
      <alignment horizontal="left" vertical="center" wrapText="1"/>
    </xf>
    <xf numFmtId="0" fontId="14" fillId="2" borderId="13" xfId="0" applyFont="1" applyFill="1" applyBorder="1" applyAlignment="1">
      <alignment horizontal="left" vertical="center" wrapText="1"/>
    </xf>
    <xf numFmtId="0" fontId="13" fillId="2" borderId="1"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4" borderId="10" xfId="0" applyFont="1" applyFill="1" applyBorder="1" applyAlignment="1">
      <alignment horizontal="center" vertical="top" wrapText="1"/>
    </xf>
    <xf numFmtId="0" fontId="13" fillId="4" borderId="11" xfId="0" applyFont="1" applyFill="1" applyBorder="1" applyAlignment="1">
      <alignment horizontal="center" vertical="top" wrapText="1"/>
    </xf>
    <xf numFmtId="0" fontId="13" fillId="4" borderId="9" xfId="0" applyFont="1" applyFill="1" applyBorder="1" applyAlignment="1">
      <alignment horizontal="center" vertical="top" wrapText="1"/>
    </xf>
    <xf numFmtId="0" fontId="13" fillId="4" borderId="6" xfId="0" applyFont="1" applyFill="1" applyBorder="1" applyAlignment="1">
      <alignment horizontal="center" vertical="top" wrapText="1"/>
    </xf>
    <xf numFmtId="0" fontId="13" fillId="4" borderId="8" xfId="0" applyFont="1" applyFill="1" applyBorder="1" applyAlignment="1">
      <alignment horizontal="center" vertical="top" wrapText="1"/>
    </xf>
    <xf numFmtId="0" fontId="13" fillId="4" borderId="2" xfId="0" applyFont="1" applyFill="1" applyBorder="1" applyAlignment="1">
      <alignment horizontal="center" vertical="top" wrapText="1"/>
    </xf>
    <xf numFmtId="0" fontId="14" fillId="2" borderId="7" xfId="0" applyFont="1" applyFill="1" applyBorder="1" applyAlignment="1">
      <alignment horizontal="center" vertical="center"/>
    </xf>
    <xf numFmtId="0" fontId="14" fillId="2" borderId="3" xfId="0" applyFont="1" applyFill="1" applyBorder="1" applyAlignment="1">
      <alignment horizontal="center" vertical="center"/>
    </xf>
    <xf numFmtId="0" fontId="8" fillId="2" borderId="1" xfId="0" applyFont="1" applyFill="1" applyBorder="1" applyAlignment="1">
      <alignment vertical="center" wrapText="1"/>
    </xf>
    <xf numFmtId="0" fontId="8" fillId="2" borderId="6" xfId="0" applyFont="1" applyFill="1" applyBorder="1" applyAlignment="1">
      <alignment vertical="center" wrapText="1"/>
    </xf>
    <xf numFmtId="0" fontId="13" fillId="4" borderId="11"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7" xfId="3" applyFont="1" applyFill="1" applyBorder="1" applyAlignment="1">
      <alignment horizontal="center" vertical="center" wrapText="1"/>
    </xf>
    <xf numFmtId="0" fontId="8" fillId="2" borderId="13" xfId="3" applyFont="1" applyFill="1" applyBorder="1" applyAlignment="1">
      <alignment horizontal="center" vertical="center" wrapText="1"/>
    </xf>
    <xf numFmtId="0" fontId="8" fillId="2" borderId="3" xfId="3" applyFont="1" applyFill="1" applyBorder="1" applyAlignment="1">
      <alignment horizontal="center" vertical="center" wrapText="1"/>
    </xf>
    <xf numFmtId="0" fontId="18" fillId="2" borderId="7" xfId="0" applyFont="1" applyFill="1" applyBorder="1" applyAlignment="1">
      <alignment horizontal="center" vertical="center" wrapText="1"/>
    </xf>
    <xf numFmtId="0" fontId="18" fillId="2" borderId="3" xfId="0" applyFont="1" applyFill="1" applyBorder="1" applyAlignment="1">
      <alignment horizontal="center" vertical="center" wrapText="1"/>
    </xf>
    <xf numFmtId="0" fontId="14" fillId="2" borderId="1" xfId="0" applyFont="1" applyFill="1" applyBorder="1" applyAlignment="1">
      <alignment vertical="top" wrapText="1"/>
    </xf>
    <xf numFmtId="0" fontId="8" fillId="2" borderId="7" xfId="0" applyFont="1" applyFill="1" applyBorder="1" applyAlignment="1">
      <alignment vertical="top" wrapText="1"/>
    </xf>
    <xf numFmtId="0" fontId="8" fillId="2" borderId="1" xfId="0" applyFont="1" applyFill="1" applyBorder="1" applyAlignment="1">
      <alignment vertical="top" wrapText="1"/>
    </xf>
    <xf numFmtId="0" fontId="8" fillId="2" borderId="6" xfId="0" applyFont="1" applyFill="1" applyBorder="1" applyAlignment="1">
      <alignment vertical="top" wrapText="1"/>
    </xf>
    <xf numFmtId="0" fontId="8" fillId="2" borderId="7" xfId="0" applyFont="1" applyFill="1" applyBorder="1" applyAlignment="1">
      <alignment vertical="center" wrapText="1"/>
    </xf>
    <xf numFmtId="0" fontId="8" fillId="2" borderId="13" xfId="0" applyFont="1" applyFill="1" applyBorder="1" applyAlignment="1">
      <alignment vertical="center" wrapText="1"/>
    </xf>
    <xf numFmtId="0" fontId="8" fillId="2" borderId="3" xfId="0" applyFont="1" applyFill="1" applyBorder="1" applyAlignment="1">
      <alignment vertical="center" wrapText="1"/>
    </xf>
    <xf numFmtId="0" fontId="10" fillId="2" borderId="3" xfId="0" applyFont="1" applyFill="1" applyBorder="1" applyAlignment="1"/>
    <xf numFmtId="0" fontId="8" fillId="2" borderId="15" xfId="3"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2" borderId="2" xfId="0" applyFont="1" applyFill="1" applyBorder="1" applyAlignment="1">
      <alignment horizontal="center" vertical="center" wrapText="1"/>
    </xf>
    <xf numFmtId="0" fontId="8" fillId="2" borderId="1" xfId="0" applyFont="1" applyFill="1" applyBorder="1" applyAlignment="1">
      <alignment horizontal="justify" vertical="center" wrapText="1"/>
    </xf>
    <xf numFmtId="0" fontId="12" fillId="2" borderId="1" xfId="0" applyFont="1" applyFill="1" applyBorder="1" applyAlignment="1">
      <alignment horizontal="justify" vertical="center" wrapText="1"/>
    </xf>
    <xf numFmtId="0" fontId="12" fillId="2" borderId="14" xfId="2" applyFont="1" applyFill="1" applyBorder="1" applyAlignment="1">
      <alignment horizontal="left" vertical="center" wrapText="1"/>
    </xf>
    <xf numFmtId="0" fontId="12" fillId="2" borderId="4" xfId="2" applyFont="1" applyFill="1" applyBorder="1" applyAlignment="1">
      <alignment horizontal="left" vertical="center" wrapText="1"/>
    </xf>
    <xf numFmtId="0" fontId="14" fillId="2" borderId="7" xfId="0" applyFont="1" applyFill="1" applyBorder="1" applyAlignment="1">
      <alignment horizontal="center" wrapText="1"/>
    </xf>
    <xf numFmtId="0" fontId="14" fillId="2" borderId="3" xfId="0" applyFont="1" applyFill="1" applyBorder="1" applyAlignment="1">
      <alignment horizontal="center" wrapText="1"/>
    </xf>
    <xf numFmtId="0" fontId="14" fillId="2" borderId="5" xfId="0" applyFont="1" applyFill="1" applyBorder="1" applyAlignment="1">
      <alignment horizontal="left" vertical="center" wrapText="1"/>
    </xf>
    <xf numFmtId="0" fontId="12" fillId="2" borderId="7" xfId="0" applyFont="1" applyFill="1" applyBorder="1" applyAlignment="1">
      <alignment horizontal="left" vertical="center" wrapText="1"/>
    </xf>
    <xf numFmtId="0" fontId="8" fillId="2" borderId="13" xfId="0" applyFont="1" applyFill="1" applyBorder="1" applyAlignment="1">
      <alignment wrapText="1"/>
    </xf>
    <xf numFmtId="0" fontId="8" fillId="2" borderId="3" xfId="0" applyFont="1" applyFill="1" applyBorder="1" applyAlignment="1">
      <alignment wrapText="1"/>
    </xf>
    <xf numFmtId="0" fontId="8" fillId="2" borderId="13" xfId="0" applyFont="1" applyFill="1" applyBorder="1" applyAlignment="1">
      <alignment horizontal="center" vertical="center"/>
    </xf>
    <xf numFmtId="166" fontId="8" fillId="2" borderId="7" xfId="0" applyNumberFormat="1" applyFont="1" applyFill="1" applyBorder="1" applyAlignment="1">
      <alignment horizontal="center" vertical="center" wrapText="1"/>
    </xf>
    <xf numFmtId="166" fontId="8" fillId="2" borderId="13" xfId="0" applyNumberFormat="1" applyFont="1" applyFill="1" applyBorder="1" applyAlignment="1">
      <alignment horizontal="center" vertical="center" wrapText="1"/>
    </xf>
    <xf numFmtId="166" fontId="8" fillId="2" borderId="3" xfId="0" applyNumberFormat="1" applyFont="1" applyFill="1" applyBorder="1" applyAlignment="1">
      <alignment horizontal="center" vertical="center" wrapText="1"/>
    </xf>
    <xf numFmtId="0" fontId="12" fillId="2" borderId="1" xfId="2" applyFont="1" applyFill="1" applyBorder="1" applyAlignment="1">
      <alignment horizontal="left" vertical="center" wrapText="1"/>
    </xf>
    <xf numFmtId="0" fontId="8" fillId="2" borderId="2" xfId="3" applyFont="1" applyFill="1" applyBorder="1" applyAlignment="1">
      <alignment horizontal="center" vertical="center" wrapText="1"/>
    </xf>
    <xf numFmtId="0" fontId="8" fillId="2" borderId="15" xfId="0" applyFont="1" applyFill="1" applyBorder="1" applyAlignment="1">
      <alignment horizontal="center" vertical="center" wrapText="1"/>
    </xf>
    <xf numFmtId="0" fontId="18" fillId="2" borderId="13" xfId="0" applyFont="1" applyFill="1" applyBorder="1" applyAlignment="1">
      <alignment horizontal="left" vertical="center" wrapText="1"/>
    </xf>
    <xf numFmtId="0" fontId="18" fillId="2" borderId="3" xfId="0" applyFont="1" applyFill="1" applyBorder="1" applyAlignment="1">
      <alignment horizontal="left" vertical="center" wrapText="1"/>
    </xf>
    <xf numFmtId="0" fontId="19" fillId="2" borderId="3" xfId="2" applyFont="1" applyFill="1" applyBorder="1" applyAlignment="1">
      <alignment horizontal="left" vertical="center" wrapText="1"/>
    </xf>
    <xf numFmtId="0" fontId="8" fillId="2" borderId="0" xfId="0" applyFont="1" applyFill="1" applyAlignment="1">
      <alignment horizontal="right" vertical="center" wrapText="1"/>
    </xf>
    <xf numFmtId="0" fontId="12" fillId="2" borderId="0" xfId="0" applyFont="1" applyFill="1" applyAlignment="1">
      <alignment horizontal="center" vertical="center"/>
    </xf>
    <xf numFmtId="0" fontId="13" fillId="2" borderId="7"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4" fillId="2" borderId="12" xfId="0" applyFont="1" applyFill="1" applyBorder="1" applyAlignment="1">
      <alignment horizontal="left" vertical="center" wrapText="1"/>
    </xf>
    <xf numFmtId="0" fontId="14" fillId="2" borderId="4" xfId="0" applyFont="1" applyFill="1" applyBorder="1" applyAlignment="1">
      <alignment horizontal="left" vertical="center" wrapText="1"/>
    </xf>
    <xf numFmtId="0" fontId="14" fillId="2" borderId="17" xfId="0" applyFont="1" applyFill="1" applyBorder="1" applyAlignment="1">
      <alignment horizontal="left" vertical="center" wrapText="1"/>
    </xf>
    <xf numFmtId="0" fontId="14" fillId="2" borderId="0" xfId="0" applyFont="1" applyFill="1" applyBorder="1" applyAlignment="1">
      <alignment horizontal="left" vertical="center" wrapText="1"/>
    </xf>
    <xf numFmtId="0" fontId="14" fillId="2" borderId="15" xfId="0" applyFont="1" applyFill="1" applyBorder="1" applyAlignment="1">
      <alignment horizontal="left" vertical="center" wrapText="1"/>
    </xf>
    <xf numFmtId="0" fontId="12" fillId="2" borderId="1" xfId="0" applyFont="1" applyFill="1" applyBorder="1" applyAlignment="1">
      <alignment horizontal="center" vertical="center" wrapText="1"/>
    </xf>
    <xf numFmtId="0" fontId="14" fillId="2" borderId="4" xfId="0" applyFont="1" applyFill="1" applyBorder="1" applyAlignment="1">
      <alignment vertical="center" wrapText="1"/>
    </xf>
    <xf numFmtId="0" fontId="14" fillId="2" borderId="5" xfId="0" applyFont="1" applyFill="1" applyBorder="1" applyAlignment="1">
      <alignment vertical="center" wrapText="1"/>
    </xf>
    <xf numFmtId="0" fontId="17" fillId="2" borderId="6" xfId="0" applyFont="1" applyFill="1" applyBorder="1" applyAlignment="1">
      <alignment horizontal="left" vertical="center" wrapText="1"/>
    </xf>
    <xf numFmtId="0" fontId="17" fillId="2" borderId="8" xfId="0" applyFont="1" applyFill="1" applyBorder="1" applyAlignment="1">
      <alignment horizontal="left" vertical="center" wrapText="1"/>
    </xf>
    <xf numFmtId="0" fontId="17" fillId="2" borderId="11" xfId="0" applyFont="1" applyFill="1" applyBorder="1" applyAlignment="1">
      <alignment horizontal="left" vertical="center" wrapText="1"/>
    </xf>
    <xf numFmtId="0" fontId="17" fillId="2" borderId="2" xfId="0" applyFont="1" applyFill="1" applyBorder="1" applyAlignment="1">
      <alignment horizontal="left" vertical="center" wrapText="1"/>
    </xf>
    <xf numFmtId="0" fontId="33" fillId="2" borderId="15" xfId="0" applyFont="1" applyFill="1" applyBorder="1" applyAlignment="1">
      <alignment horizontal="center" vertical="center" wrapText="1"/>
    </xf>
    <xf numFmtId="0" fontId="33" fillId="2" borderId="4" xfId="0" applyFont="1" applyFill="1" applyBorder="1" applyAlignment="1">
      <alignment horizontal="center" vertical="center" wrapText="1"/>
    </xf>
    <xf numFmtId="0" fontId="12" fillId="2" borderId="3" xfId="0" applyFont="1" applyFill="1" applyBorder="1" applyAlignment="1">
      <alignment horizontal="left" vertical="center" wrapText="1"/>
    </xf>
    <xf numFmtId="0" fontId="33" fillId="2" borderId="7" xfId="0" applyFont="1" applyFill="1" applyBorder="1" applyAlignment="1">
      <alignment horizontal="center" vertical="center" wrapText="1"/>
    </xf>
    <xf numFmtId="0" fontId="33" fillId="2" borderId="3" xfId="0" applyFont="1" applyFill="1" applyBorder="1" applyAlignment="1">
      <alignment horizontal="center" vertical="center" wrapText="1"/>
    </xf>
    <xf numFmtId="0" fontId="0" fillId="2" borderId="3" xfId="0" applyFill="1" applyBorder="1" applyAlignment="1">
      <alignment horizontal="left" vertical="center" wrapText="1"/>
    </xf>
    <xf numFmtId="0" fontId="12" fillId="2" borderId="1" xfId="0" applyFont="1" applyFill="1" applyBorder="1" applyAlignment="1">
      <alignment horizontal="left" vertical="center" wrapText="1"/>
    </xf>
    <xf numFmtId="166" fontId="8" fillId="2" borderId="7" xfId="0" applyNumberFormat="1" applyFont="1" applyFill="1" applyBorder="1" applyAlignment="1">
      <alignment horizontal="center" vertical="center"/>
    </xf>
    <xf numFmtId="166" fontId="8" fillId="2" borderId="3" xfId="0" applyNumberFormat="1" applyFont="1" applyFill="1" applyBorder="1" applyAlignment="1">
      <alignment horizontal="center" vertical="center"/>
    </xf>
    <xf numFmtId="166" fontId="8" fillId="2" borderId="13" xfId="0" applyNumberFormat="1" applyFont="1" applyFill="1" applyBorder="1" applyAlignment="1">
      <alignment horizontal="center" vertical="center"/>
    </xf>
    <xf numFmtId="0" fontId="18" fillId="2" borderId="7" xfId="0" applyFont="1" applyFill="1" applyBorder="1" applyAlignment="1">
      <alignment horizontal="left" vertical="center" wrapText="1"/>
    </xf>
    <xf numFmtId="0" fontId="8" fillId="2" borderId="1" xfId="0" applyFont="1" applyFill="1" applyBorder="1" applyAlignment="1">
      <alignment horizontal="center" vertical="center"/>
    </xf>
    <xf numFmtId="0" fontId="8" fillId="2" borderId="7" xfId="0" applyFont="1" applyFill="1" applyBorder="1" applyAlignment="1">
      <alignment horizontal="center" vertical="top" wrapText="1"/>
    </xf>
    <xf numFmtId="0" fontId="8" fillId="2" borderId="13" xfId="0" applyFont="1" applyFill="1" applyBorder="1" applyAlignment="1">
      <alignment horizontal="center" vertical="top" wrapText="1"/>
    </xf>
    <xf numFmtId="0" fontId="8" fillId="2" borderId="7" xfId="2" applyFont="1" applyFill="1" applyBorder="1" applyAlignment="1">
      <alignment horizontal="left" vertical="center" wrapText="1"/>
    </xf>
    <xf numFmtId="0" fontId="8" fillId="2" borderId="3" xfId="2" applyFont="1" applyFill="1" applyBorder="1" applyAlignment="1">
      <alignment horizontal="left" vertical="center" wrapText="1"/>
    </xf>
    <xf numFmtId="0" fontId="12" fillId="2" borderId="10" xfId="2" applyFont="1" applyFill="1" applyBorder="1" applyAlignment="1">
      <alignment horizontal="left" vertical="center" wrapText="1"/>
    </xf>
    <xf numFmtId="0" fontId="12" fillId="2" borderId="11" xfId="2" applyFont="1" applyFill="1" applyBorder="1" applyAlignment="1">
      <alignment horizontal="left" vertical="center" wrapText="1"/>
    </xf>
    <xf numFmtId="0" fontId="12" fillId="2" borderId="9" xfId="2" applyFont="1" applyFill="1" applyBorder="1" applyAlignment="1">
      <alignment horizontal="left" vertical="center" wrapText="1"/>
    </xf>
    <xf numFmtId="0" fontId="12" fillId="2" borderId="9" xfId="2" applyFont="1" applyFill="1" applyBorder="1" applyAlignment="1">
      <alignment horizontal="center" vertical="center" wrapText="1"/>
    </xf>
    <xf numFmtId="0" fontId="12" fillId="2" borderId="4" xfId="2" applyFont="1" applyFill="1" applyBorder="1" applyAlignment="1">
      <alignment horizontal="center" vertical="center" wrapText="1"/>
    </xf>
    <xf numFmtId="0" fontId="12" fillId="2" borderId="0" xfId="2" applyFont="1" applyFill="1" applyBorder="1" applyAlignment="1">
      <alignment horizontal="left" vertical="center" wrapText="1"/>
    </xf>
    <xf numFmtId="0" fontId="8" fillId="2" borderId="1" xfId="3" applyFont="1" applyFill="1" applyBorder="1" applyAlignment="1">
      <alignment horizontal="center" vertical="center" wrapText="1"/>
    </xf>
    <xf numFmtId="0" fontId="14" fillId="2" borderId="19" xfId="0" applyFont="1" applyFill="1" applyBorder="1" applyAlignment="1">
      <alignment horizontal="left" vertical="center" wrapText="1"/>
    </xf>
    <xf numFmtId="0" fontId="14" fillId="2" borderId="14" xfId="0" applyFont="1" applyFill="1" applyBorder="1" applyAlignment="1">
      <alignment horizontal="left" vertical="center" wrapText="1"/>
    </xf>
    <xf numFmtId="0" fontId="10" fillId="2" borderId="3" xfId="0" applyFont="1" applyFill="1" applyBorder="1" applyAlignment="1">
      <alignment horizontal="center" vertical="center" wrapText="1"/>
    </xf>
    <xf numFmtId="0" fontId="32" fillId="2" borderId="7" xfId="0" applyFont="1" applyFill="1" applyBorder="1" applyAlignment="1">
      <alignment horizontal="left" vertical="center" wrapText="1"/>
    </xf>
    <xf numFmtId="0" fontId="30" fillId="2" borderId="7" xfId="0" applyFont="1" applyFill="1" applyBorder="1" applyAlignment="1">
      <alignment horizontal="left" vertical="center" wrapText="1"/>
    </xf>
    <xf numFmtId="0" fontId="32" fillId="2" borderId="7"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3" xfId="0" applyFont="1" applyFill="1" applyBorder="1" applyAlignment="1">
      <alignment horizontal="left" vertical="center" wrapText="1"/>
    </xf>
    <xf numFmtId="0" fontId="21" fillId="0" borderId="0" xfId="0" applyFont="1" applyFill="1" applyAlignment="1">
      <alignment horizontal="right" wrapText="1"/>
    </xf>
    <xf numFmtId="3"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xf>
  </cellXfs>
  <cellStyles count="11">
    <cellStyle name="Обычный" xfId="0" builtinId="0"/>
    <cellStyle name="Обычный 2" xfId="2"/>
    <cellStyle name="Обычный 2 3" xfId="7"/>
    <cellStyle name="Обычный 2 4" xfId="5"/>
    <cellStyle name="Обычный 3" xfId="6"/>
    <cellStyle name="Обычный 4" xfId="8"/>
    <cellStyle name="Обычный 5" xfId="10"/>
    <cellStyle name="Обычный_Лист1" xfId="3"/>
    <cellStyle name="Финансовый" xfId="1" builtinId="3"/>
    <cellStyle name="Финансовый 2" xfId="4"/>
    <cellStyle name="Финансовый 4" xfId="9"/>
  </cellStyles>
  <dxfs count="0"/>
  <tableStyles count="1" defaultTableStyle="TableStyleMedium2" defaultPivotStyle="PivotStyleLight16">
    <tableStyle name="Invisible" pivot="0" table="0" count="0"/>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901"/>
  <sheetViews>
    <sheetView tabSelected="1" view="pageBreakPreview" zoomScale="66" zoomScaleSheetLayoutView="66" workbookViewId="0">
      <pane ySplit="11" topLeftCell="A12" activePane="bottomLeft" state="frozen"/>
      <selection pane="bottomLeft" activeCell="I14" sqref="I14"/>
    </sheetView>
  </sheetViews>
  <sheetFormatPr defaultRowHeight="15.75" x14ac:dyDescent="0.25"/>
  <cols>
    <col min="1" max="1" width="7.140625" style="4" customWidth="1"/>
    <col min="2" max="2" width="60.42578125" style="4" customWidth="1"/>
    <col min="3" max="3" width="25.7109375" style="5" customWidth="1"/>
    <col min="4" max="4" width="27" style="4" customWidth="1"/>
    <col min="5" max="5" width="15.140625" style="4" customWidth="1"/>
    <col min="6" max="6" width="29.7109375" style="4" customWidth="1"/>
    <col min="7" max="7" width="14.42578125" style="2" customWidth="1"/>
    <col min="8" max="8" width="16" style="4" customWidth="1"/>
    <col min="9" max="9" width="14.5703125" style="6" customWidth="1"/>
    <col min="10" max="10" width="14.28515625" style="4" customWidth="1"/>
    <col min="11" max="11" width="13.28515625" style="4" customWidth="1"/>
    <col min="12" max="12" width="14.28515625" style="4" customWidth="1"/>
    <col min="13" max="13" width="12.85546875" style="4" customWidth="1"/>
    <col min="14" max="14" width="19" style="3" customWidth="1"/>
    <col min="15" max="15" width="12.28515625" style="3" customWidth="1"/>
    <col min="16" max="16" width="80.5703125" style="3" customWidth="1"/>
    <col min="17" max="17" width="11.28515625" style="3" bestFit="1" customWidth="1"/>
    <col min="18" max="23" width="9.140625" style="3"/>
    <col min="24" max="28" width="9.28515625" style="3" bestFit="1" customWidth="1"/>
    <col min="29" max="39" width="9.140625" style="3"/>
    <col min="40" max="44" width="9.28515625" style="3" bestFit="1" customWidth="1"/>
    <col min="45" max="55" width="9.140625" style="3"/>
    <col min="56" max="60" width="9.28515625" style="3" bestFit="1" customWidth="1"/>
    <col min="61" max="71" width="9.140625" style="3"/>
    <col min="72" max="76" width="9.28515625" style="3" bestFit="1" customWidth="1"/>
    <col min="77" max="87" width="9.140625" style="3"/>
    <col min="88" max="92" width="9.28515625" style="3" bestFit="1" customWidth="1"/>
    <col min="93" max="103" width="9.140625" style="3"/>
    <col min="104" max="108" width="9.28515625" style="3" bestFit="1" customWidth="1"/>
    <col min="109" max="119" width="9.140625" style="3"/>
    <col min="120" max="124" width="9.28515625" style="3" bestFit="1" customWidth="1"/>
    <col min="125" max="135" width="9.140625" style="3"/>
    <col min="136" max="140" width="9.28515625" style="3" bestFit="1" customWidth="1"/>
    <col min="141" max="151" width="9.140625" style="3"/>
    <col min="152" max="156" width="9.28515625" style="3" bestFit="1" customWidth="1"/>
    <col min="157" max="167" width="9.140625" style="3"/>
    <col min="168" max="172" width="9.28515625" style="3" bestFit="1" customWidth="1"/>
    <col min="173" max="183" width="9.140625" style="3"/>
    <col min="184" max="188" width="9.28515625" style="3" bestFit="1" customWidth="1"/>
    <col min="189" max="199" width="9.140625" style="3"/>
    <col min="200" max="204" width="9.28515625" style="3" bestFit="1" customWidth="1"/>
    <col min="205" max="215" width="9.140625" style="3"/>
    <col min="216" max="220" width="9.28515625" style="3" bestFit="1" customWidth="1"/>
    <col min="221" max="231" width="9.140625" style="3"/>
    <col min="232" max="236" width="9.28515625" style="3" bestFit="1" customWidth="1"/>
    <col min="237" max="247" width="9.140625" style="3"/>
    <col min="248" max="252" width="9.28515625" style="3" bestFit="1" customWidth="1"/>
    <col min="253" max="263" width="9.140625" style="3"/>
    <col min="264" max="268" width="9.28515625" style="3" bestFit="1" customWidth="1"/>
    <col min="269" max="279" width="9.140625" style="3"/>
    <col min="280" max="284" width="9.28515625" style="3" bestFit="1" customWidth="1"/>
    <col min="285" max="295" width="9.140625" style="3"/>
    <col min="296" max="300" width="9.28515625" style="3" bestFit="1" customWidth="1"/>
    <col min="301" max="311" width="9.140625" style="3"/>
    <col min="312" max="316" width="9.28515625" style="3" bestFit="1" customWidth="1"/>
    <col min="317" max="327" width="9.140625" style="3"/>
    <col min="328" max="332" width="9.28515625" style="3" bestFit="1" customWidth="1"/>
    <col min="333" max="343" width="9.140625" style="3"/>
    <col min="344" max="348" width="9.28515625" style="3" bestFit="1" customWidth="1"/>
    <col min="349" max="359" width="9.140625" style="3"/>
    <col min="360" max="364" width="9.28515625" style="3" bestFit="1" customWidth="1"/>
    <col min="365" max="375" width="9.140625" style="3"/>
    <col min="376" max="380" width="9.28515625" style="3" bestFit="1" customWidth="1"/>
    <col min="381" max="391" width="9.140625" style="3"/>
    <col min="392" max="396" width="9.28515625" style="3" bestFit="1" customWidth="1"/>
    <col min="397" max="407" width="9.140625" style="3"/>
    <col min="408" max="412" width="9.28515625" style="3" bestFit="1" customWidth="1"/>
    <col min="413" max="423" width="9.140625" style="3"/>
    <col min="424" max="428" width="9.28515625" style="3" bestFit="1" customWidth="1"/>
    <col min="429" max="439" width="9.140625" style="3"/>
    <col min="440" max="444" width="9.28515625" style="3" bestFit="1" customWidth="1"/>
    <col min="445" max="455" width="9.140625" style="3"/>
    <col min="456" max="460" width="9.28515625" style="3" bestFit="1" customWidth="1"/>
    <col min="461" max="471" width="9.140625" style="3"/>
    <col min="472" max="476" width="9.28515625" style="3" bestFit="1" customWidth="1"/>
    <col min="477" max="487" width="9.140625" style="3"/>
    <col min="488" max="492" width="9.28515625" style="3" bestFit="1" customWidth="1"/>
    <col min="493" max="503" width="9.140625" style="3"/>
    <col min="504" max="508" width="9.28515625" style="3" bestFit="1" customWidth="1"/>
    <col min="509" max="519" width="9.140625" style="3"/>
    <col min="520" max="524" width="9.28515625" style="3" bestFit="1" customWidth="1"/>
    <col min="525" max="535" width="9.140625" style="3"/>
    <col min="536" max="540" width="9.28515625" style="3" bestFit="1" customWidth="1"/>
    <col min="541" max="551" width="9.140625" style="3"/>
    <col min="552" max="556" width="9.28515625" style="3" bestFit="1" customWidth="1"/>
    <col min="557" max="567" width="9.140625" style="3"/>
    <col min="568" max="572" width="9.28515625" style="3" bestFit="1" customWidth="1"/>
    <col min="573" max="583" width="9.140625" style="3"/>
    <col min="584" max="588" width="9.28515625" style="3" bestFit="1" customWidth="1"/>
    <col min="589" max="599" width="9.140625" style="3"/>
    <col min="600" max="604" width="9.28515625" style="3" bestFit="1" customWidth="1"/>
    <col min="605" max="615" width="9.140625" style="3"/>
    <col min="616" max="620" width="9.28515625" style="3" bestFit="1" customWidth="1"/>
    <col min="621" max="631" width="9.140625" style="3"/>
    <col min="632" max="636" width="9.28515625" style="3" bestFit="1" customWidth="1"/>
    <col min="637" max="647" width="9.140625" style="3"/>
    <col min="648" max="652" width="9.28515625" style="3" bestFit="1" customWidth="1"/>
    <col min="653" max="663" width="9.140625" style="3"/>
    <col min="664" max="668" width="9.28515625" style="3" bestFit="1" customWidth="1"/>
    <col min="669" max="679" width="9.140625" style="3"/>
    <col min="680" max="684" width="9.28515625" style="3" bestFit="1" customWidth="1"/>
    <col min="685" max="695" width="9.140625" style="3"/>
    <col min="696" max="700" width="9.28515625" style="3" bestFit="1" customWidth="1"/>
    <col min="701" max="711" width="9.140625" style="3"/>
    <col min="712" max="716" width="9.28515625" style="3" bestFit="1" customWidth="1"/>
    <col min="717" max="727" width="9.140625" style="3"/>
    <col min="728" max="732" width="9.28515625" style="3" bestFit="1" customWidth="1"/>
    <col min="733" max="743" width="9.140625" style="3"/>
    <col min="744" max="748" width="9.28515625" style="3" bestFit="1" customWidth="1"/>
    <col min="749" max="759" width="9.140625" style="3"/>
    <col min="760" max="764" width="9.28515625" style="3" bestFit="1" customWidth="1"/>
    <col min="765" max="775" width="9.140625" style="3"/>
    <col min="776" max="780" width="9.28515625" style="3" bestFit="1" customWidth="1"/>
    <col min="781" max="791" width="9.140625" style="3"/>
    <col min="792" max="796" width="9.28515625" style="3" bestFit="1" customWidth="1"/>
    <col min="797" max="807" width="9.140625" style="3"/>
    <col min="808" max="812" width="9.28515625" style="3" bestFit="1" customWidth="1"/>
    <col min="813" max="823" width="9.140625" style="3"/>
    <col min="824" max="828" width="9.28515625" style="3" bestFit="1" customWidth="1"/>
    <col min="829" max="839" width="9.140625" style="3"/>
    <col min="840" max="844" width="9.28515625" style="3" bestFit="1" customWidth="1"/>
    <col min="845" max="855" width="9.140625" style="3"/>
    <col min="856" max="860" width="9.28515625" style="3" bestFit="1" customWidth="1"/>
    <col min="861" max="871" width="9.140625" style="3"/>
    <col min="872" max="876" width="9.28515625" style="3" bestFit="1" customWidth="1"/>
    <col min="877" max="887" width="9.140625" style="3"/>
    <col min="888" max="892" width="9.28515625" style="3" bestFit="1" customWidth="1"/>
    <col min="893" max="903" width="9.140625" style="3"/>
    <col min="904" max="908" width="9.28515625" style="3" bestFit="1" customWidth="1"/>
    <col min="909" max="919" width="9.140625" style="3"/>
    <col min="920" max="924" width="9.28515625" style="3" bestFit="1" customWidth="1"/>
    <col min="925" max="935" width="9.140625" style="3"/>
    <col min="936" max="940" width="9.28515625" style="3" bestFit="1" customWidth="1"/>
    <col min="941" max="951" width="9.140625" style="3"/>
    <col min="952" max="956" width="9.28515625" style="3" bestFit="1" customWidth="1"/>
    <col min="957" max="967" width="9.140625" style="3"/>
    <col min="968" max="972" width="9.28515625" style="3" bestFit="1" customWidth="1"/>
    <col min="973" max="983" width="9.140625" style="3"/>
    <col min="984" max="988" width="9.28515625" style="3" bestFit="1" customWidth="1"/>
    <col min="989" max="999" width="9.140625" style="3"/>
    <col min="1000" max="1004" width="9.28515625" style="3" bestFit="1" customWidth="1"/>
    <col min="1005" max="1015" width="9.140625" style="3"/>
    <col min="1016" max="1020" width="9.28515625" style="3" bestFit="1" customWidth="1"/>
    <col min="1021" max="1031" width="9.140625" style="3"/>
    <col min="1032" max="1036" width="9.28515625" style="3" bestFit="1" customWidth="1"/>
    <col min="1037" max="1047" width="9.140625" style="3"/>
    <col min="1048" max="1052" width="9.28515625" style="3" bestFit="1" customWidth="1"/>
    <col min="1053" max="1063" width="9.140625" style="3"/>
    <col min="1064" max="1068" width="9.28515625" style="3" bestFit="1" customWidth="1"/>
    <col min="1069" max="1079" width="9.140625" style="3"/>
    <col min="1080" max="1084" width="9.28515625" style="3" bestFit="1" customWidth="1"/>
    <col min="1085" max="1095" width="9.140625" style="3"/>
    <col min="1096" max="1100" width="9.28515625" style="3" bestFit="1" customWidth="1"/>
    <col min="1101" max="1111" width="9.140625" style="3"/>
    <col min="1112" max="1116" width="9.28515625" style="3" bestFit="1" customWidth="1"/>
    <col min="1117" max="1127" width="9.140625" style="3"/>
    <col min="1128" max="1132" width="9.28515625" style="3" bestFit="1" customWidth="1"/>
    <col min="1133" max="1143" width="9.140625" style="3"/>
    <col min="1144" max="1148" width="9.28515625" style="3" bestFit="1" customWidth="1"/>
    <col min="1149" max="1159" width="9.140625" style="3"/>
    <col min="1160" max="1164" width="9.28515625" style="3" bestFit="1" customWidth="1"/>
    <col min="1165" max="1175" width="9.140625" style="3"/>
    <col min="1176" max="1180" width="9.28515625" style="3" bestFit="1" customWidth="1"/>
    <col min="1181" max="1191" width="9.140625" style="3"/>
    <col min="1192" max="1196" width="9.28515625" style="3" bestFit="1" customWidth="1"/>
    <col min="1197" max="1207" width="9.140625" style="3"/>
    <col min="1208" max="1212" width="9.28515625" style="3" bestFit="1" customWidth="1"/>
    <col min="1213" max="1223" width="9.140625" style="3"/>
    <col min="1224" max="1228" width="9.28515625" style="3" bestFit="1" customWidth="1"/>
    <col min="1229" max="1239" width="9.140625" style="3"/>
    <col min="1240" max="1244" width="9.28515625" style="3" bestFit="1" customWidth="1"/>
    <col min="1245" max="1255" width="9.140625" style="3"/>
    <col min="1256" max="1260" width="9.28515625" style="3" bestFit="1" customWidth="1"/>
    <col min="1261" max="1271" width="9.140625" style="3"/>
    <col min="1272" max="1276" width="9.28515625" style="3" bestFit="1" customWidth="1"/>
    <col min="1277" max="1287" width="9.140625" style="3"/>
    <col min="1288" max="1292" width="9.28515625" style="3" bestFit="1" customWidth="1"/>
    <col min="1293" max="1303" width="9.140625" style="3"/>
    <col min="1304" max="1308" width="9.28515625" style="3" bestFit="1" customWidth="1"/>
    <col min="1309" max="1319" width="9.140625" style="3"/>
    <col min="1320" max="1324" width="9.28515625" style="3" bestFit="1" customWidth="1"/>
    <col min="1325" max="1335" width="9.140625" style="3"/>
    <col min="1336" max="1340" width="9.28515625" style="3" bestFit="1" customWidth="1"/>
    <col min="1341" max="1351" width="9.140625" style="3"/>
    <col min="1352" max="1356" width="9.28515625" style="3" bestFit="1" customWidth="1"/>
    <col min="1357" max="1367" width="9.140625" style="3"/>
    <col min="1368" max="1372" width="9.28515625" style="3" bestFit="1" customWidth="1"/>
    <col min="1373" max="1383" width="9.140625" style="3"/>
    <col min="1384" max="1388" width="9.28515625" style="3" bestFit="1" customWidth="1"/>
    <col min="1389" max="1399" width="9.140625" style="3"/>
    <col min="1400" max="1404" width="9.28515625" style="3" bestFit="1" customWidth="1"/>
    <col min="1405" max="1415" width="9.140625" style="3"/>
    <col min="1416" max="1420" width="9.28515625" style="3" bestFit="1" customWidth="1"/>
    <col min="1421" max="1431" width="9.140625" style="3"/>
    <col min="1432" max="1436" width="9.28515625" style="3" bestFit="1" customWidth="1"/>
    <col min="1437" max="1447" width="9.140625" style="3"/>
    <col min="1448" max="1452" width="9.28515625" style="3" bestFit="1" customWidth="1"/>
    <col min="1453" max="1463" width="9.140625" style="3"/>
    <col min="1464" max="1468" width="9.28515625" style="3" bestFit="1" customWidth="1"/>
    <col min="1469" max="1479" width="9.140625" style="3"/>
    <col min="1480" max="1484" width="9.28515625" style="3" bestFit="1" customWidth="1"/>
    <col min="1485" max="1495" width="9.140625" style="3"/>
    <col min="1496" max="1500" width="9.28515625" style="3" bestFit="1" customWidth="1"/>
    <col min="1501" max="1511" width="9.140625" style="3"/>
    <col min="1512" max="1516" width="9.28515625" style="3" bestFit="1" customWidth="1"/>
    <col min="1517" max="1527" width="9.140625" style="3"/>
    <col min="1528" max="1532" width="9.28515625" style="3" bestFit="1" customWidth="1"/>
    <col min="1533" max="1543" width="9.140625" style="3"/>
    <col min="1544" max="1548" width="9.28515625" style="3" bestFit="1" customWidth="1"/>
    <col min="1549" max="1559" width="9.140625" style="3"/>
    <col min="1560" max="1564" width="9.28515625" style="3" bestFit="1" customWidth="1"/>
    <col min="1565" max="1575" width="9.140625" style="3"/>
    <col min="1576" max="1580" width="9.28515625" style="3" bestFit="1" customWidth="1"/>
    <col min="1581" max="1591" width="9.140625" style="3"/>
    <col min="1592" max="1596" width="9.28515625" style="3" bestFit="1" customWidth="1"/>
    <col min="1597" max="1607" width="9.140625" style="3"/>
    <col min="1608" max="1612" width="9.28515625" style="3" bestFit="1" customWidth="1"/>
    <col min="1613" max="1623" width="9.140625" style="3"/>
    <col min="1624" max="1628" width="9.28515625" style="3" bestFit="1" customWidth="1"/>
    <col min="1629" max="1639" width="9.140625" style="3"/>
    <col min="1640" max="1644" width="9.28515625" style="3" bestFit="1" customWidth="1"/>
    <col min="1645" max="1655" width="9.140625" style="3"/>
    <col min="1656" max="1660" width="9.28515625" style="3" bestFit="1" customWidth="1"/>
    <col min="1661" max="1671" width="9.140625" style="3"/>
    <col min="1672" max="1676" width="9.28515625" style="3" bestFit="1" customWidth="1"/>
    <col min="1677" max="1687" width="9.140625" style="3"/>
    <col min="1688" max="1692" width="9.28515625" style="3" bestFit="1" customWidth="1"/>
    <col min="1693" max="1703" width="9.140625" style="3"/>
    <col min="1704" max="1708" width="9.28515625" style="3" bestFit="1" customWidth="1"/>
    <col min="1709" max="1719" width="9.140625" style="3"/>
    <col min="1720" max="1724" width="9.28515625" style="3" bestFit="1" customWidth="1"/>
    <col min="1725" max="1735" width="9.140625" style="3"/>
    <col min="1736" max="1740" width="9.28515625" style="3" bestFit="1" customWidth="1"/>
    <col min="1741" max="1751" width="9.140625" style="3"/>
    <col min="1752" max="1756" width="9.28515625" style="3" bestFit="1" customWidth="1"/>
    <col min="1757" max="1767" width="9.140625" style="3"/>
    <col min="1768" max="1772" width="9.28515625" style="3" bestFit="1" customWidth="1"/>
    <col min="1773" max="1783" width="9.140625" style="3"/>
    <col min="1784" max="1788" width="9.28515625" style="3" bestFit="1" customWidth="1"/>
    <col min="1789" max="1799" width="9.140625" style="3"/>
    <col min="1800" max="1804" width="9.28515625" style="3" bestFit="1" customWidth="1"/>
    <col min="1805" max="1815" width="9.140625" style="3"/>
    <col min="1816" max="1820" width="9.28515625" style="3" bestFit="1" customWidth="1"/>
    <col min="1821" max="1831" width="9.140625" style="3"/>
    <col min="1832" max="1836" width="9.28515625" style="3" bestFit="1" customWidth="1"/>
    <col min="1837" max="1847" width="9.140625" style="3"/>
    <col min="1848" max="1852" width="9.28515625" style="3" bestFit="1" customWidth="1"/>
    <col min="1853" max="1863" width="9.140625" style="3"/>
    <col min="1864" max="1868" width="9.28515625" style="3" bestFit="1" customWidth="1"/>
    <col min="1869" max="1879" width="9.140625" style="3"/>
    <col min="1880" max="1884" width="9.28515625" style="3" bestFit="1" customWidth="1"/>
    <col min="1885" max="1895" width="9.140625" style="3"/>
    <col min="1896" max="1900" width="9.28515625" style="3" bestFit="1" customWidth="1"/>
    <col min="1901" max="1911" width="9.140625" style="3"/>
    <col min="1912" max="1916" width="9.28515625" style="3" bestFit="1" customWidth="1"/>
    <col min="1917" max="1927" width="9.140625" style="3"/>
    <col min="1928" max="1932" width="9.28515625" style="3" bestFit="1" customWidth="1"/>
    <col min="1933" max="1943" width="9.140625" style="3"/>
    <col min="1944" max="1948" width="9.28515625" style="3" bestFit="1" customWidth="1"/>
    <col min="1949" max="1959" width="9.140625" style="3"/>
    <col min="1960" max="1964" width="9.28515625" style="3" bestFit="1" customWidth="1"/>
    <col min="1965" max="1975" width="9.140625" style="3"/>
    <col min="1976" max="1980" width="9.28515625" style="3" bestFit="1" customWidth="1"/>
    <col min="1981" max="1991" width="9.140625" style="3"/>
    <col min="1992" max="1996" width="9.28515625" style="3" bestFit="1" customWidth="1"/>
    <col min="1997" max="2007" width="9.140625" style="3"/>
    <col min="2008" max="2012" width="9.28515625" style="3" bestFit="1" customWidth="1"/>
    <col min="2013" max="2023" width="9.140625" style="3"/>
    <col min="2024" max="2028" width="9.28515625" style="3" bestFit="1" customWidth="1"/>
    <col min="2029" max="2039" width="9.140625" style="3"/>
    <col min="2040" max="2044" width="9.28515625" style="3" bestFit="1" customWidth="1"/>
    <col min="2045" max="2055" width="9.140625" style="3"/>
    <col min="2056" max="2060" width="9.28515625" style="3" bestFit="1" customWidth="1"/>
    <col min="2061" max="2071" width="9.140625" style="3"/>
    <col min="2072" max="2076" width="9.28515625" style="3" bestFit="1" customWidth="1"/>
    <col min="2077" max="2087" width="9.140625" style="3"/>
    <col min="2088" max="2092" width="9.28515625" style="3" bestFit="1" customWidth="1"/>
    <col min="2093" max="2103" width="9.140625" style="3"/>
    <col min="2104" max="2108" width="9.28515625" style="3" bestFit="1" customWidth="1"/>
    <col min="2109" max="2119" width="9.140625" style="3"/>
    <col min="2120" max="2124" width="9.28515625" style="3" bestFit="1" customWidth="1"/>
    <col min="2125" max="2135" width="9.140625" style="3"/>
    <col min="2136" max="2140" width="9.28515625" style="3" bestFit="1" customWidth="1"/>
    <col min="2141" max="2151" width="9.140625" style="3"/>
    <col min="2152" max="2156" width="9.28515625" style="3" bestFit="1" customWidth="1"/>
    <col min="2157" max="2167" width="9.140625" style="3"/>
    <col min="2168" max="2172" width="9.28515625" style="3" bestFit="1" customWidth="1"/>
    <col min="2173" max="2183" width="9.140625" style="3"/>
    <col min="2184" max="2188" width="9.28515625" style="3" bestFit="1" customWidth="1"/>
    <col min="2189" max="2199" width="9.140625" style="3"/>
    <col min="2200" max="2204" width="9.28515625" style="3" bestFit="1" customWidth="1"/>
    <col min="2205" max="2215" width="9.140625" style="3"/>
    <col min="2216" max="2220" width="9.28515625" style="3" bestFit="1" customWidth="1"/>
    <col min="2221" max="2231" width="9.140625" style="3"/>
    <col min="2232" max="2236" width="9.28515625" style="3" bestFit="1" customWidth="1"/>
    <col min="2237" max="2247" width="9.140625" style="3"/>
    <col min="2248" max="2252" width="9.28515625" style="3" bestFit="1" customWidth="1"/>
    <col min="2253" max="2263" width="9.140625" style="3"/>
    <col min="2264" max="2268" width="9.28515625" style="3" bestFit="1" customWidth="1"/>
    <col min="2269" max="2279" width="9.140625" style="3"/>
    <col min="2280" max="2284" width="9.28515625" style="3" bestFit="1" customWidth="1"/>
    <col min="2285" max="2295" width="9.140625" style="3"/>
    <col min="2296" max="2300" width="9.28515625" style="3" bestFit="1" customWidth="1"/>
    <col min="2301" max="2311" width="9.140625" style="3"/>
    <col min="2312" max="2316" width="9.28515625" style="3" bestFit="1" customWidth="1"/>
    <col min="2317" max="2327" width="9.140625" style="3"/>
    <col min="2328" max="2332" width="9.28515625" style="3" bestFit="1" customWidth="1"/>
    <col min="2333" max="2343" width="9.140625" style="3"/>
    <col min="2344" max="2348" width="9.28515625" style="3" bestFit="1" customWidth="1"/>
    <col min="2349" max="2359" width="9.140625" style="3"/>
    <col min="2360" max="2364" width="9.28515625" style="3" bestFit="1" customWidth="1"/>
    <col min="2365" max="2375" width="9.140625" style="3"/>
    <col min="2376" max="2380" width="9.28515625" style="3" bestFit="1" customWidth="1"/>
    <col min="2381" max="2391" width="9.140625" style="3"/>
    <col min="2392" max="2396" width="9.28515625" style="3" bestFit="1" customWidth="1"/>
    <col min="2397" max="2407" width="9.140625" style="3"/>
    <col min="2408" max="2412" width="9.28515625" style="3" bestFit="1" customWidth="1"/>
    <col min="2413" max="2423" width="9.140625" style="3"/>
    <col min="2424" max="2428" width="9.28515625" style="3" bestFit="1" customWidth="1"/>
    <col min="2429" max="2439" width="9.140625" style="3"/>
    <col min="2440" max="2444" width="9.28515625" style="3" bestFit="1" customWidth="1"/>
    <col min="2445" max="2455" width="9.140625" style="3"/>
    <col min="2456" max="2460" width="9.28515625" style="3" bestFit="1" customWidth="1"/>
    <col min="2461" max="2471" width="9.140625" style="3"/>
    <col min="2472" max="2476" width="9.28515625" style="3" bestFit="1" customWidth="1"/>
    <col min="2477" max="2487" width="9.140625" style="3"/>
    <col min="2488" max="2492" width="9.28515625" style="3" bestFit="1" customWidth="1"/>
    <col min="2493" max="2503" width="9.140625" style="3"/>
    <col min="2504" max="2508" width="9.28515625" style="3" bestFit="1" customWidth="1"/>
    <col min="2509" max="2519" width="9.140625" style="3"/>
    <col min="2520" max="2524" width="9.28515625" style="3" bestFit="1" customWidth="1"/>
    <col min="2525" max="2535" width="9.140625" style="3"/>
    <col min="2536" max="2540" width="9.28515625" style="3" bestFit="1" customWidth="1"/>
    <col min="2541" max="2551" width="9.140625" style="3"/>
    <col min="2552" max="2556" width="9.28515625" style="3" bestFit="1" customWidth="1"/>
    <col min="2557" max="2567" width="9.140625" style="3"/>
    <col min="2568" max="2572" width="9.28515625" style="3" bestFit="1" customWidth="1"/>
    <col min="2573" max="2583" width="9.140625" style="3"/>
    <col min="2584" max="2588" width="9.28515625" style="3" bestFit="1" customWidth="1"/>
    <col min="2589" max="2599" width="9.140625" style="3"/>
    <col min="2600" max="2604" width="9.28515625" style="3" bestFit="1" customWidth="1"/>
    <col min="2605" max="2615" width="9.140625" style="3"/>
    <col min="2616" max="2620" width="9.28515625" style="3" bestFit="1" customWidth="1"/>
    <col min="2621" max="2631" width="9.140625" style="3"/>
    <col min="2632" max="2636" width="9.28515625" style="3" bestFit="1" customWidth="1"/>
    <col min="2637" max="2647" width="9.140625" style="3"/>
    <col min="2648" max="2652" width="9.28515625" style="3" bestFit="1" customWidth="1"/>
    <col min="2653" max="2663" width="9.140625" style="3"/>
    <col min="2664" max="2668" width="9.28515625" style="3" bestFit="1" customWidth="1"/>
    <col min="2669" max="2679" width="9.140625" style="3"/>
    <col min="2680" max="2684" width="9.28515625" style="3" bestFit="1" customWidth="1"/>
    <col min="2685" max="2695" width="9.140625" style="3"/>
    <col min="2696" max="2700" width="9.28515625" style="3" bestFit="1" customWidth="1"/>
    <col min="2701" max="2711" width="9.140625" style="3"/>
    <col min="2712" max="2716" width="9.28515625" style="3" bestFit="1" customWidth="1"/>
    <col min="2717" max="2727" width="9.140625" style="3"/>
    <col min="2728" max="2732" width="9.28515625" style="3" bestFit="1" customWidth="1"/>
    <col min="2733" max="2743" width="9.140625" style="3"/>
    <col min="2744" max="2748" width="9.28515625" style="3" bestFit="1" customWidth="1"/>
    <col min="2749" max="2759" width="9.140625" style="3"/>
    <col min="2760" max="2764" width="9.28515625" style="3" bestFit="1" customWidth="1"/>
    <col min="2765" max="2775" width="9.140625" style="3"/>
    <col min="2776" max="2780" width="9.28515625" style="3" bestFit="1" customWidth="1"/>
    <col min="2781" max="2791" width="9.140625" style="3"/>
    <col min="2792" max="2796" width="9.28515625" style="3" bestFit="1" customWidth="1"/>
    <col min="2797" max="2807" width="9.140625" style="3"/>
    <col min="2808" max="2812" width="9.28515625" style="3" bestFit="1" customWidth="1"/>
    <col min="2813" max="2823" width="9.140625" style="3"/>
    <col min="2824" max="2828" width="9.28515625" style="3" bestFit="1" customWidth="1"/>
    <col min="2829" max="2839" width="9.140625" style="3"/>
    <col min="2840" max="2844" width="9.28515625" style="3" bestFit="1" customWidth="1"/>
    <col min="2845" max="2855" width="9.140625" style="3"/>
    <col min="2856" max="2860" width="9.28515625" style="3" bestFit="1" customWidth="1"/>
    <col min="2861" max="2871" width="9.140625" style="3"/>
    <col min="2872" max="2876" width="9.28515625" style="3" bestFit="1" customWidth="1"/>
    <col min="2877" max="2887" width="9.140625" style="3"/>
    <col min="2888" max="2892" width="9.28515625" style="3" bestFit="1" customWidth="1"/>
    <col min="2893" max="2903" width="9.140625" style="3"/>
    <col min="2904" max="2908" width="9.28515625" style="3" bestFit="1" customWidth="1"/>
    <col min="2909" max="2919" width="9.140625" style="3"/>
    <col min="2920" max="2924" width="9.28515625" style="3" bestFit="1" customWidth="1"/>
    <col min="2925" max="2935" width="9.140625" style="3"/>
    <col min="2936" max="2940" width="9.28515625" style="3" bestFit="1" customWidth="1"/>
    <col min="2941" max="2951" width="9.140625" style="3"/>
    <col min="2952" max="2956" width="9.28515625" style="3" bestFit="1" customWidth="1"/>
    <col min="2957" max="2967" width="9.140625" style="3"/>
    <col min="2968" max="2972" width="9.28515625" style="3" bestFit="1" customWidth="1"/>
    <col min="2973" max="2983" width="9.140625" style="3"/>
    <col min="2984" max="2988" width="9.28515625" style="3" bestFit="1" customWidth="1"/>
    <col min="2989" max="2999" width="9.140625" style="3"/>
    <col min="3000" max="3004" width="9.28515625" style="3" bestFit="1" customWidth="1"/>
    <col min="3005" max="3015" width="9.140625" style="3"/>
    <col min="3016" max="3020" width="9.28515625" style="3" bestFit="1" customWidth="1"/>
    <col min="3021" max="3031" width="9.140625" style="3"/>
    <col min="3032" max="3036" width="9.28515625" style="3" bestFit="1" customWidth="1"/>
    <col min="3037" max="3047" width="9.140625" style="3"/>
    <col min="3048" max="3052" width="9.28515625" style="3" bestFit="1" customWidth="1"/>
    <col min="3053" max="3063" width="9.140625" style="3"/>
    <col min="3064" max="3068" width="9.28515625" style="3" bestFit="1" customWidth="1"/>
    <col min="3069" max="3079" width="9.140625" style="3"/>
    <col min="3080" max="3084" width="9.28515625" style="3" bestFit="1" customWidth="1"/>
    <col min="3085" max="3095" width="9.140625" style="3"/>
    <col min="3096" max="3100" width="9.28515625" style="3" bestFit="1" customWidth="1"/>
    <col min="3101" max="3111" width="9.140625" style="3"/>
    <col min="3112" max="3116" width="9.28515625" style="3" bestFit="1" customWidth="1"/>
    <col min="3117" max="3127" width="9.140625" style="3"/>
    <col min="3128" max="3132" width="9.28515625" style="3" bestFit="1" customWidth="1"/>
    <col min="3133" max="3143" width="9.140625" style="3"/>
    <col min="3144" max="3148" width="9.28515625" style="3" bestFit="1" customWidth="1"/>
    <col min="3149" max="3159" width="9.140625" style="3"/>
    <col min="3160" max="3164" width="9.28515625" style="3" bestFit="1" customWidth="1"/>
    <col min="3165" max="3175" width="9.140625" style="3"/>
    <col min="3176" max="3180" width="9.28515625" style="3" bestFit="1" customWidth="1"/>
    <col min="3181" max="3191" width="9.140625" style="3"/>
    <col min="3192" max="3196" width="9.28515625" style="3" bestFit="1" customWidth="1"/>
    <col min="3197" max="3207" width="9.140625" style="3"/>
    <col min="3208" max="3212" width="9.28515625" style="3" bestFit="1" customWidth="1"/>
    <col min="3213" max="3223" width="9.140625" style="3"/>
    <col min="3224" max="3228" width="9.28515625" style="3" bestFit="1" customWidth="1"/>
    <col min="3229" max="3239" width="9.140625" style="3"/>
    <col min="3240" max="3244" width="9.28515625" style="3" bestFit="1" customWidth="1"/>
    <col min="3245" max="3255" width="9.140625" style="3"/>
    <col min="3256" max="3260" width="9.28515625" style="3" bestFit="1" customWidth="1"/>
    <col min="3261" max="3271" width="9.140625" style="3"/>
    <col min="3272" max="3276" width="9.28515625" style="3" bestFit="1" customWidth="1"/>
    <col min="3277" max="3287" width="9.140625" style="3"/>
    <col min="3288" max="3292" width="9.28515625" style="3" bestFit="1" customWidth="1"/>
    <col min="3293" max="3303" width="9.140625" style="3"/>
    <col min="3304" max="3308" width="9.28515625" style="3" bestFit="1" customWidth="1"/>
    <col min="3309" max="3319" width="9.140625" style="3"/>
    <col min="3320" max="3324" width="9.28515625" style="3" bestFit="1" customWidth="1"/>
    <col min="3325" max="3335" width="9.140625" style="3"/>
    <col min="3336" max="3340" width="9.28515625" style="3" bestFit="1" customWidth="1"/>
    <col min="3341" max="3351" width="9.140625" style="3"/>
    <col min="3352" max="3356" width="9.28515625" style="3" bestFit="1" customWidth="1"/>
    <col min="3357" max="3367" width="9.140625" style="3"/>
    <col min="3368" max="3372" width="9.28515625" style="3" bestFit="1" customWidth="1"/>
    <col min="3373" max="3383" width="9.140625" style="3"/>
    <col min="3384" max="3388" width="9.28515625" style="3" bestFit="1" customWidth="1"/>
    <col min="3389" max="3399" width="9.140625" style="3"/>
    <col min="3400" max="3404" width="9.28515625" style="3" bestFit="1" customWidth="1"/>
    <col min="3405" max="3415" width="9.140625" style="3"/>
    <col min="3416" max="3420" width="9.28515625" style="3" bestFit="1" customWidth="1"/>
    <col min="3421" max="3431" width="9.140625" style="3"/>
    <col min="3432" max="3436" width="9.28515625" style="3" bestFit="1" customWidth="1"/>
    <col min="3437" max="3447" width="9.140625" style="3"/>
    <col min="3448" max="3452" width="9.28515625" style="3" bestFit="1" customWidth="1"/>
    <col min="3453" max="3463" width="9.140625" style="3"/>
    <col min="3464" max="3468" width="9.28515625" style="3" bestFit="1" customWidth="1"/>
    <col min="3469" max="3479" width="9.140625" style="3"/>
    <col min="3480" max="3484" width="9.28515625" style="3" bestFit="1" customWidth="1"/>
    <col min="3485" max="3495" width="9.140625" style="3"/>
    <col min="3496" max="3500" width="9.28515625" style="3" bestFit="1" customWidth="1"/>
    <col min="3501" max="3511" width="9.140625" style="3"/>
    <col min="3512" max="3516" width="9.28515625" style="3" bestFit="1" customWidth="1"/>
    <col min="3517" max="3527" width="9.140625" style="3"/>
    <col min="3528" max="3532" width="9.28515625" style="3" bestFit="1" customWidth="1"/>
    <col min="3533" max="3543" width="9.140625" style="3"/>
    <col min="3544" max="3548" width="9.28515625" style="3" bestFit="1" customWidth="1"/>
    <col min="3549" max="3559" width="9.140625" style="3"/>
    <col min="3560" max="3564" width="9.28515625" style="3" bestFit="1" customWidth="1"/>
    <col min="3565" max="3575" width="9.140625" style="3"/>
    <col min="3576" max="3580" width="9.28515625" style="3" bestFit="1" customWidth="1"/>
    <col min="3581" max="3591" width="9.140625" style="3"/>
    <col min="3592" max="3596" width="9.28515625" style="3" bestFit="1" customWidth="1"/>
    <col min="3597" max="3607" width="9.140625" style="3"/>
    <col min="3608" max="3612" width="9.28515625" style="3" bestFit="1" customWidth="1"/>
    <col min="3613" max="3623" width="9.140625" style="3"/>
    <col min="3624" max="3628" width="9.28515625" style="3" bestFit="1" customWidth="1"/>
    <col min="3629" max="3639" width="9.140625" style="3"/>
    <col min="3640" max="3644" width="9.28515625" style="3" bestFit="1" customWidth="1"/>
    <col min="3645" max="3655" width="9.140625" style="3"/>
    <col min="3656" max="3660" width="9.28515625" style="3" bestFit="1" customWidth="1"/>
    <col min="3661" max="3671" width="9.140625" style="3"/>
    <col min="3672" max="3676" width="9.28515625" style="3" bestFit="1" customWidth="1"/>
    <col min="3677" max="3687" width="9.140625" style="3"/>
    <col min="3688" max="3692" width="9.28515625" style="3" bestFit="1" customWidth="1"/>
    <col min="3693" max="3703" width="9.140625" style="3"/>
    <col min="3704" max="3708" width="9.28515625" style="3" bestFit="1" customWidth="1"/>
    <col min="3709" max="3719" width="9.140625" style="3"/>
    <col min="3720" max="3724" width="9.28515625" style="3" bestFit="1" customWidth="1"/>
    <col min="3725" max="3735" width="9.140625" style="3"/>
    <col min="3736" max="3740" width="9.28515625" style="3" bestFit="1" customWidth="1"/>
    <col min="3741" max="3751" width="9.140625" style="3"/>
    <col min="3752" max="3756" width="9.28515625" style="3" bestFit="1" customWidth="1"/>
    <col min="3757" max="3767" width="9.140625" style="3"/>
    <col min="3768" max="3772" width="9.28515625" style="3" bestFit="1" customWidth="1"/>
    <col min="3773" max="3783" width="9.140625" style="3"/>
    <col min="3784" max="3788" width="9.28515625" style="3" bestFit="1" customWidth="1"/>
    <col min="3789" max="3799" width="9.140625" style="3"/>
    <col min="3800" max="3804" width="9.28515625" style="3" bestFit="1" customWidth="1"/>
    <col min="3805" max="3815" width="9.140625" style="3"/>
    <col min="3816" max="3820" width="9.28515625" style="3" bestFit="1" customWidth="1"/>
    <col min="3821" max="3831" width="9.140625" style="3"/>
    <col min="3832" max="3836" width="9.28515625" style="3" bestFit="1" customWidth="1"/>
    <col min="3837" max="3847" width="9.140625" style="3"/>
    <col min="3848" max="3852" width="9.28515625" style="3" bestFit="1" customWidth="1"/>
    <col min="3853" max="3863" width="9.140625" style="3"/>
    <col min="3864" max="3868" width="9.28515625" style="3" bestFit="1" customWidth="1"/>
    <col min="3869" max="3879" width="9.140625" style="3"/>
    <col min="3880" max="3884" width="9.28515625" style="3" bestFit="1" customWidth="1"/>
    <col min="3885" max="3895" width="9.140625" style="3"/>
    <col min="3896" max="3900" width="9.28515625" style="3" bestFit="1" customWidth="1"/>
    <col min="3901" max="3911" width="9.140625" style="3"/>
    <col min="3912" max="3916" width="9.28515625" style="3" bestFit="1" customWidth="1"/>
    <col min="3917" max="3927" width="9.140625" style="3"/>
    <col min="3928" max="3932" width="9.28515625" style="3" bestFit="1" customWidth="1"/>
    <col min="3933" max="3943" width="9.140625" style="3"/>
    <col min="3944" max="3948" width="9.28515625" style="3" bestFit="1" customWidth="1"/>
    <col min="3949" max="3959" width="9.140625" style="3"/>
    <col min="3960" max="3964" width="9.28515625" style="3" bestFit="1" customWidth="1"/>
    <col min="3965" max="3975" width="9.140625" style="3"/>
    <col min="3976" max="3980" width="9.28515625" style="3" bestFit="1" customWidth="1"/>
    <col min="3981" max="3991" width="9.140625" style="3"/>
    <col min="3992" max="3996" width="9.28515625" style="3" bestFit="1" customWidth="1"/>
    <col min="3997" max="4007" width="9.140625" style="3"/>
    <col min="4008" max="4012" width="9.28515625" style="3" bestFit="1" customWidth="1"/>
    <col min="4013" max="4023" width="9.140625" style="3"/>
    <col min="4024" max="4028" width="9.28515625" style="3" bestFit="1" customWidth="1"/>
    <col min="4029" max="4039" width="9.140625" style="3"/>
    <col min="4040" max="4044" width="9.28515625" style="3" bestFit="1" customWidth="1"/>
    <col min="4045" max="4055" width="9.140625" style="3"/>
    <col min="4056" max="4060" width="9.28515625" style="3" bestFit="1" customWidth="1"/>
    <col min="4061" max="4071" width="9.140625" style="3"/>
    <col min="4072" max="4076" width="9.28515625" style="3" bestFit="1" customWidth="1"/>
    <col min="4077" max="4087" width="9.140625" style="3"/>
    <col min="4088" max="4092" width="9.28515625" style="3" bestFit="1" customWidth="1"/>
    <col min="4093" max="4103" width="9.140625" style="3"/>
    <col min="4104" max="4108" width="9.28515625" style="3" bestFit="1" customWidth="1"/>
    <col min="4109" max="4119" width="9.140625" style="3"/>
    <col min="4120" max="4124" width="9.28515625" style="3" bestFit="1" customWidth="1"/>
    <col min="4125" max="4135" width="9.140625" style="3"/>
    <col min="4136" max="4140" width="9.28515625" style="3" bestFit="1" customWidth="1"/>
    <col min="4141" max="4151" width="9.140625" style="3"/>
    <col min="4152" max="4156" width="9.28515625" style="3" bestFit="1" customWidth="1"/>
    <col min="4157" max="4167" width="9.140625" style="3"/>
    <col min="4168" max="4172" width="9.28515625" style="3" bestFit="1" customWidth="1"/>
    <col min="4173" max="4183" width="9.140625" style="3"/>
    <col min="4184" max="4188" width="9.28515625" style="3" bestFit="1" customWidth="1"/>
    <col min="4189" max="4199" width="9.140625" style="3"/>
    <col min="4200" max="4204" width="9.28515625" style="3" bestFit="1" customWidth="1"/>
    <col min="4205" max="4215" width="9.140625" style="3"/>
    <col min="4216" max="4220" width="9.28515625" style="3" bestFit="1" customWidth="1"/>
    <col min="4221" max="4231" width="9.140625" style="3"/>
    <col min="4232" max="4236" width="9.28515625" style="3" bestFit="1" customWidth="1"/>
    <col min="4237" max="4247" width="9.140625" style="3"/>
    <col min="4248" max="4252" width="9.28515625" style="3" bestFit="1" customWidth="1"/>
    <col min="4253" max="4263" width="9.140625" style="3"/>
    <col min="4264" max="4268" width="9.28515625" style="3" bestFit="1" customWidth="1"/>
    <col min="4269" max="4279" width="9.140625" style="3"/>
    <col min="4280" max="4284" width="9.28515625" style="3" bestFit="1" customWidth="1"/>
    <col min="4285" max="4295" width="9.140625" style="3"/>
    <col min="4296" max="4300" width="9.28515625" style="3" bestFit="1" customWidth="1"/>
    <col min="4301" max="4311" width="9.140625" style="3"/>
    <col min="4312" max="4316" width="9.28515625" style="3" bestFit="1" customWidth="1"/>
    <col min="4317" max="4327" width="9.140625" style="3"/>
    <col min="4328" max="4332" width="9.28515625" style="3" bestFit="1" customWidth="1"/>
    <col min="4333" max="4343" width="9.140625" style="3"/>
    <col min="4344" max="4348" width="9.28515625" style="3" bestFit="1" customWidth="1"/>
    <col min="4349" max="4359" width="9.140625" style="3"/>
    <col min="4360" max="4364" width="9.28515625" style="3" bestFit="1" customWidth="1"/>
    <col min="4365" max="4375" width="9.140625" style="3"/>
    <col min="4376" max="4380" width="9.28515625" style="3" bestFit="1" customWidth="1"/>
    <col min="4381" max="4391" width="9.140625" style="3"/>
    <col min="4392" max="4396" width="9.28515625" style="3" bestFit="1" customWidth="1"/>
    <col min="4397" max="4407" width="9.140625" style="3"/>
    <col min="4408" max="4412" width="9.28515625" style="3" bestFit="1" customWidth="1"/>
    <col min="4413" max="4423" width="9.140625" style="3"/>
    <col min="4424" max="4428" width="9.28515625" style="3" bestFit="1" customWidth="1"/>
    <col min="4429" max="4439" width="9.140625" style="3"/>
    <col min="4440" max="4444" width="9.28515625" style="3" bestFit="1" customWidth="1"/>
    <col min="4445" max="4455" width="9.140625" style="3"/>
    <col min="4456" max="4460" width="9.28515625" style="3" bestFit="1" customWidth="1"/>
    <col min="4461" max="4471" width="9.140625" style="3"/>
    <col min="4472" max="4476" width="9.28515625" style="3" bestFit="1" customWidth="1"/>
    <col min="4477" max="4487" width="9.140625" style="3"/>
    <col min="4488" max="4492" width="9.28515625" style="3" bestFit="1" customWidth="1"/>
    <col min="4493" max="4503" width="9.140625" style="3"/>
    <col min="4504" max="4508" width="9.28515625" style="3" bestFit="1" customWidth="1"/>
    <col min="4509" max="4519" width="9.140625" style="3"/>
    <col min="4520" max="4524" width="9.28515625" style="3" bestFit="1" customWidth="1"/>
    <col min="4525" max="4535" width="9.140625" style="3"/>
    <col min="4536" max="4540" width="9.28515625" style="3" bestFit="1" customWidth="1"/>
    <col min="4541" max="4551" width="9.140625" style="3"/>
    <col min="4552" max="4556" width="9.28515625" style="3" bestFit="1" customWidth="1"/>
    <col min="4557" max="4567" width="9.140625" style="3"/>
    <col min="4568" max="4572" width="9.28515625" style="3" bestFit="1" customWidth="1"/>
    <col min="4573" max="4583" width="9.140625" style="3"/>
    <col min="4584" max="4588" width="9.28515625" style="3" bestFit="1" customWidth="1"/>
    <col min="4589" max="4599" width="9.140625" style="3"/>
    <col min="4600" max="4604" width="9.28515625" style="3" bestFit="1" customWidth="1"/>
    <col min="4605" max="4615" width="9.140625" style="3"/>
    <col min="4616" max="4620" width="9.28515625" style="3" bestFit="1" customWidth="1"/>
    <col min="4621" max="4631" width="9.140625" style="3"/>
    <col min="4632" max="4636" width="9.28515625" style="3" bestFit="1" customWidth="1"/>
    <col min="4637" max="4647" width="9.140625" style="3"/>
    <col min="4648" max="4652" width="9.28515625" style="3" bestFit="1" customWidth="1"/>
    <col min="4653" max="4663" width="9.140625" style="3"/>
    <col min="4664" max="4668" width="9.28515625" style="3" bestFit="1" customWidth="1"/>
    <col min="4669" max="4679" width="9.140625" style="3"/>
    <col min="4680" max="4684" width="9.28515625" style="3" bestFit="1" customWidth="1"/>
    <col min="4685" max="4695" width="9.140625" style="3"/>
    <col min="4696" max="4700" width="9.28515625" style="3" bestFit="1" customWidth="1"/>
    <col min="4701" max="4711" width="9.140625" style="3"/>
    <col min="4712" max="4716" width="9.28515625" style="3" bestFit="1" customWidth="1"/>
    <col min="4717" max="4727" width="9.140625" style="3"/>
    <col min="4728" max="4732" width="9.28515625" style="3" bestFit="1" customWidth="1"/>
    <col min="4733" max="4743" width="9.140625" style="3"/>
    <col min="4744" max="4748" width="9.28515625" style="3" bestFit="1" customWidth="1"/>
    <col min="4749" max="4759" width="9.140625" style="3"/>
    <col min="4760" max="4764" width="9.28515625" style="3" bestFit="1" customWidth="1"/>
    <col min="4765" max="4775" width="9.140625" style="3"/>
    <col min="4776" max="4780" width="9.28515625" style="3" bestFit="1" customWidth="1"/>
    <col min="4781" max="4791" width="9.140625" style="3"/>
    <col min="4792" max="4796" width="9.28515625" style="3" bestFit="1" customWidth="1"/>
    <col min="4797" max="4807" width="9.140625" style="3"/>
    <col min="4808" max="4812" width="9.28515625" style="3" bestFit="1" customWidth="1"/>
    <col min="4813" max="4823" width="9.140625" style="3"/>
    <col min="4824" max="4828" width="9.28515625" style="3" bestFit="1" customWidth="1"/>
    <col min="4829" max="4839" width="9.140625" style="3"/>
    <col min="4840" max="4844" width="9.28515625" style="3" bestFit="1" customWidth="1"/>
    <col min="4845" max="4855" width="9.140625" style="3"/>
    <col min="4856" max="4860" width="9.28515625" style="3" bestFit="1" customWidth="1"/>
    <col min="4861" max="4871" width="9.140625" style="3"/>
    <col min="4872" max="4876" width="9.28515625" style="3" bestFit="1" customWidth="1"/>
    <col min="4877" max="4887" width="9.140625" style="3"/>
    <col min="4888" max="4892" width="9.28515625" style="3" bestFit="1" customWidth="1"/>
    <col min="4893" max="4903" width="9.140625" style="3"/>
    <col min="4904" max="4908" width="9.28515625" style="3" bestFit="1" customWidth="1"/>
    <col min="4909" max="4919" width="9.140625" style="3"/>
    <col min="4920" max="4924" width="9.28515625" style="3" bestFit="1" customWidth="1"/>
    <col min="4925" max="4935" width="9.140625" style="3"/>
    <col min="4936" max="4940" width="9.28515625" style="3" bestFit="1" customWidth="1"/>
    <col min="4941" max="4951" width="9.140625" style="3"/>
    <col min="4952" max="4956" width="9.28515625" style="3" bestFit="1" customWidth="1"/>
    <col min="4957" max="4967" width="9.140625" style="3"/>
    <col min="4968" max="4972" width="9.28515625" style="3" bestFit="1" customWidth="1"/>
    <col min="4973" max="4983" width="9.140625" style="3"/>
    <col min="4984" max="4988" width="9.28515625" style="3" bestFit="1" customWidth="1"/>
    <col min="4989" max="4999" width="9.140625" style="3"/>
    <col min="5000" max="5004" width="9.28515625" style="3" bestFit="1" customWidth="1"/>
    <col min="5005" max="5015" width="9.140625" style="3"/>
    <col min="5016" max="5020" width="9.28515625" style="3" bestFit="1" customWidth="1"/>
    <col min="5021" max="5031" width="9.140625" style="3"/>
    <col min="5032" max="5036" width="9.28515625" style="3" bestFit="1" customWidth="1"/>
    <col min="5037" max="5047" width="9.140625" style="3"/>
    <col min="5048" max="5052" width="9.28515625" style="3" bestFit="1" customWidth="1"/>
    <col min="5053" max="5063" width="9.140625" style="3"/>
    <col min="5064" max="5068" width="9.28515625" style="3" bestFit="1" customWidth="1"/>
    <col min="5069" max="5079" width="9.140625" style="3"/>
    <col min="5080" max="5084" width="9.28515625" style="3" bestFit="1" customWidth="1"/>
    <col min="5085" max="5095" width="9.140625" style="3"/>
    <col min="5096" max="5100" width="9.28515625" style="3" bestFit="1" customWidth="1"/>
    <col min="5101" max="5111" width="9.140625" style="3"/>
    <col min="5112" max="5116" width="9.28515625" style="3" bestFit="1" customWidth="1"/>
    <col min="5117" max="5127" width="9.140625" style="3"/>
    <col min="5128" max="5132" width="9.28515625" style="3" bestFit="1" customWidth="1"/>
    <col min="5133" max="5143" width="9.140625" style="3"/>
    <col min="5144" max="5148" width="9.28515625" style="3" bestFit="1" customWidth="1"/>
    <col min="5149" max="5159" width="9.140625" style="3"/>
    <col min="5160" max="5164" width="9.28515625" style="3" bestFit="1" customWidth="1"/>
    <col min="5165" max="5175" width="9.140625" style="3"/>
    <col min="5176" max="5180" width="9.28515625" style="3" bestFit="1" customWidth="1"/>
    <col min="5181" max="5191" width="9.140625" style="3"/>
    <col min="5192" max="5196" width="9.28515625" style="3" bestFit="1" customWidth="1"/>
    <col min="5197" max="5207" width="9.140625" style="3"/>
    <col min="5208" max="5212" width="9.28515625" style="3" bestFit="1" customWidth="1"/>
    <col min="5213" max="5223" width="9.140625" style="3"/>
    <col min="5224" max="5228" width="9.28515625" style="3" bestFit="1" customWidth="1"/>
    <col min="5229" max="5239" width="9.140625" style="3"/>
    <col min="5240" max="5244" width="9.28515625" style="3" bestFit="1" customWidth="1"/>
    <col min="5245" max="5255" width="9.140625" style="3"/>
    <col min="5256" max="5260" width="9.28515625" style="3" bestFit="1" customWidth="1"/>
    <col min="5261" max="5271" width="9.140625" style="3"/>
    <col min="5272" max="5276" width="9.28515625" style="3" bestFit="1" customWidth="1"/>
    <col min="5277" max="5287" width="9.140625" style="3"/>
    <col min="5288" max="5292" width="9.28515625" style="3" bestFit="1" customWidth="1"/>
    <col min="5293" max="5303" width="9.140625" style="3"/>
    <col min="5304" max="5308" width="9.28515625" style="3" bestFit="1" customWidth="1"/>
    <col min="5309" max="5319" width="9.140625" style="3"/>
    <col min="5320" max="5324" width="9.28515625" style="3" bestFit="1" customWidth="1"/>
    <col min="5325" max="5335" width="9.140625" style="3"/>
    <col min="5336" max="5340" width="9.28515625" style="3" bestFit="1" customWidth="1"/>
    <col min="5341" max="5351" width="9.140625" style="3"/>
    <col min="5352" max="5356" width="9.28515625" style="3" bestFit="1" customWidth="1"/>
    <col min="5357" max="5367" width="9.140625" style="3"/>
    <col min="5368" max="5372" width="9.28515625" style="3" bestFit="1" customWidth="1"/>
    <col min="5373" max="5383" width="9.140625" style="3"/>
    <col min="5384" max="5388" width="9.28515625" style="3" bestFit="1" customWidth="1"/>
    <col min="5389" max="5399" width="9.140625" style="3"/>
    <col min="5400" max="5404" width="9.28515625" style="3" bestFit="1" customWidth="1"/>
    <col min="5405" max="5415" width="9.140625" style="3"/>
    <col min="5416" max="5420" width="9.28515625" style="3" bestFit="1" customWidth="1"/>
    <col min="5421" max="5431" width="9.140625" style="3"/>
    <col min="5432" max="5436" width="9.28515625" style="3" bestFit="1" customWidth="1"/>
    <col min="5437" max="5447" width="9.140625" style="3"/>
    <col min="5448" max="5452" width="9.28515625" style="3" bestFit="1" customWidth="1"/>
    <col min="5453" max="5463" width="9.140625" style="3"/>
    <col min="5464" max="5468" width="9.28515625" style="3" bestFit="1" customWidth="1"/>
    <col min="5469" max="5479" width="9.140625" style="3"/>
    <col min="5480" max="5484" width="9.28515625" style="3" bestFit="1" customWidth="1"/>
    <col min="5485" max="5495" width="9.140625" style="3"/>
    <col min="5496" max="5500" width="9.28515625" style="3" bestFit="1" customWidth="1"/>
    <col min="5501" max="5511" width="9.140625" style="3"/>
    <col min="5512" max="5516" width="9.28515625" style="3" bestFit="1" customWidth="1"/>
    <col min="5517" max="5527" width="9.140625" style="3"/>
    <col min="5528" max="5532" width="9.28515625" style="3" bestFit="1" customWidth="1"/>
    <col min="5533" max="5543" width="9.140625" style="3"/>
    <col min="5544" max="5548" width="9.28515625" style="3" bestFit="1" customWidth="1"/>
    <col min="5549" max="5559" width="9.140625" style="3"/>
    <col min="5560" max="5564" width="9.28515625" style="3" bestFit="1" customWidth="1"/>
    <col min="5565" max="5575" width="9.140625" style="3"/>
    <col min="5576" max="5580" width="9.28515625" style="3" bestFit="1" customWidth="1"/>
    <col min="5581" max="5591" width="9.140625" style="3"/>
    <col min="5592" max="5596" width="9.28515625" style="3" bestFit="1" customWidth="1"/>
    <col min="5597" max="5607" width="9.140625" style="3"/>
    <col min="5608" max="5612" width="9.28515625" style="3" bestFit="1" customWidth="1"/>
    <col min="5613" max="5623" width="9.140625" style="3"/>
    <col min="5624" max="5628" width="9.28515625" style="3" bestFit="1" customWidth="1"/>
    <col min="5629" max="5639" width="9.140625" style="3"/>
    <col min="5640" max="5644" width="9.28515625" style="3" bestFit="1" customWidth="1"/>
    <col min="5645" max="5655" width="9.140625" style="3"/>
    <col min="5656" max="5660" width="9.28515625" style="3" bestFit="1" customWidth="1"/>
    <col min="5661" max="5671" width="9.140625" style="3"/>
    <col min="5672" max="5676" width="9.28515625" style="3" bestFit="1" customWidth="1"/>
    <col min="5677" max="5687" width="9.140625" style="3"/>
    <col min="5688" max="5692" width="9.28515625" style="3" bestFit="1" customWidth="1"/>
    <col min="5693" max="5703" width="9.140625" style="3"/>
    <col min="5704" max="5708" width="9.28515625" style="3" bestFit="1" customWidth="1"/>
    <col min="5709" max="5719" width="9.140625" style="3"/>
    <col min="5720" max="5724" width="9.28515625" style="3" bestFit="1" customWidth="1"/>
    <col min="5725" max="5735" width="9.140625" style="3"/>
    <col min="5736" max="5740" width="9.28515625" style="3" bestFit="1" customWidth="1"/>
    <col min="5741" max="5751" width="9.140625" style="3"/>
    <col min="5752" max="5756" width="9.28515625" style="3" bestFit="1" customWidth="1"/>
    <col min="5757" max="5767" width="9.140625" style="3"/>
    <col min="5768" max="5772" width="9.28515625" style="3" bestFit="1" customWidth="1"/>
    <col min="5773" max="5783" width="9.140625" style="3"/>
    <col min="5784" max="5788" width="9.28515625" style="3" bestFit="1" customWidth="1"/>
    <col min="5789" max="5799" width="9.140625" style="3"/>
    <col min="5800" max="5804" width="9.28515625" style="3" bestFit="1" customWidth="1"/>
    <col min="5805" max="5815" width="9.140625" style="3"/>
    <col min="5816" max="5820" width="9.28515625" style="3" bestFit="1" customWidth="1"/>
    <col min="5821" max="5831" width="9.140625" style="3"/>
    <col min="5832" max="5836" width="9.28515625" style="3" bestFit="1" customWidth="1"/>
    <col min="5837" max="5847" width="9.140625" style="3"/>
    <col min="5848" max="5852" width="9.28515625" style="3" bestFit="1" customWidth="1"/>
    <col min="5853" max="5863" width="9.140625" style="3"/>
    <col min="5864" max="5868" width="9.28515625" style="3" bestFit="1" customWidth="1"/>
    <col min="5869" max="5879" width="9.140625" style="3"/>
    <col min="5880" max="5884" width="9.28515625" style="3" bestFit="1" customWidth="1"/>
    <col min="5885" max="5895" width="9.140625" style="3"/>
    <col min="5896" max="5900" width="9.28515625" style="3" bestFit="1" customWidth="1"/>
    <col min="5901" max="5911" width="9.140625" style="3"/>
    <col min="5912" max="5916" width="9.28515625" style="3" bestFit="1" customWidth="1"/>
    <col min="5917" max="5927" width="9.140625" style="3"/>
    <col min="5928" max="5932" width="9.28515625" style="3" bestFit="1" customWidth="1"/>
    <col min="5933" max="5943" width="9.140625" style="3"/>
    <col min="5944" max="5948" width="9.28515625" style="3" bestFit="1" customWidth="1"/>
    <col min="5949" max="5959" width="9.140625" style="3"/>
    <col min="5960" max="5964" width="9.28515625" style="3" bestFit="1" customWidth="1"/>
    <col min="5965" max="5975" width="9.140625" style="3"/>
    <col min="5976" max="5980" width="9.28515625" style="3" bestFit="1" customWidth="1"/>
    <col min="5981" max="5991" width="9.140625" style="3"/>
    <col min="5992" max="5996" width="9.28515625" style="3" bestFit="1" customWidth="1"/>
    <col min="5997" max="6007" width="9.140625" style="3"/>
    <col min="6008" max="6012" width="9.28515625" style="3" bestFit="1" customWidth="1"/>
    <col min="6013" max="6023" width="9.140625" style="3"/>
    <col min="6024" max="6028" width="9.28515625" style="3" bestFit="1" customWidth="1"/>
    <col min="6029" max="6039" width="9.140625" style="3"/>
    <col min="6040" max="6044" width="9.28515625" style="3" bestFit="1" customWidth="1"/>
    <col min="6045" max="6055" width="9.140625" style="3"/>
    <col min="6056" max="6060" width="9.28515625" style="3" bestFit="1" customWidth="1"/>
    <col min="6061" max="6071" width="9.140625" style="3"/>
    <col min="6072" max="6076" width="9.28515625" style="3" bestFit="1" customWidth="1"/>
    <col min="6077" max="6087" width="9.140625" style="3"/>
    <col min="6088" max="6092" width="9.28515625" style="3" bestFit="1" customWidth="1"/>
    <col min="6093" max="6103" width="9.140625" style="3"/>
    <col min="6104" max="6108" width="9.28515625" style="3" bestFit="1" customWidth="1"/>
    <col min="6109" max="6119" width="9.140625" style="3"/>
    <col min="6120" max="6124" width="9.28515625" style="3" bestFit="1" customWidth="1"/>
    <col min="6125" max="6135" width="9.140625" style="3"/>
    <col min="6136" max="6140" width="9.28515625" style="3" bestFit="1" customWidth="1"/>
    <col min="6141" max="6151" width="9.140625" style="3"/>
    <col min="6152" max="6156" width="9.28515625" style="3" bestFit="1" customWidth="1"/>
    <col min="6157" max="6167" width="9.140625" style="3"/>
    <col min="6168" max="6172" width="9.28515625" style="3" bestFit="1" customWidth="1"/>
    <col min="6173" max="6183" width="9.140625" style="3"/>
    <col min="6184" max="6188" width="9.28515625" style="3" bestFit="1" customWidth="1"/>
    <col min="6189" max="6199" width="9.140625" style="3"/>
    <col min="6200" max="6204" width="9.28515625" style="3" bestFit="1" customWidth="1"/>
    <col min="6205" max="6215" width="9.140625" style="3"/>
    <col min="6216" max="6220" width="9.28515625" style="3" bestFit="1" customWidth="1"/>
    <col min="6221" max="6231" width="9.140625" style="3"/>
    <col min="6232" max="6236" width="9.28515625" style="3" bestFit="1" customWidth="1"/>
    <col min="6237" max="6247" width="9.140625" style="3"/>
    <col min="6248" max="6252" width="9.28515625" style="3" bestFit="1" customWidth="1"/>
    <col min="6253" max="6263" width="9.140625" style="3"/>
    <col min="6264" max="6268" width="9.28515625" style="3" bestFit="1" customWidth="1"/>
    <col min="6269" max="6279" width="9.140625" style="3"/>
    <col min="6280" max="6284" width="9.28515625" style="3" bestFit="1" customWidth="1"/>
    <col min="6285" max="6295" width="9.140625" style="3"/>
    <col min="6296" max="6300" width="9.28515625" style="3" bestFit="1" customWidth="1"/>
    <col min="6301" max="6311" width="9.140625" style="3"/>
    <col min="6312" max="6316" width="9.28515625" style="3" bestFit="1" customWidth="1"/>
    <col min="6317" max="6327" width="9.140625" style="3"/>
    <col min="6328" max="6332" width="9.28515625" style="3" bestFit="1" customWidth="1"/>
    <col min="6333" max="6343" width="9.140625" style="3"/>
    <col min="6344" max="6348" width="9.28515625" style="3" bestFit="1" customWidth="1"/>
    <col min="6349" max="6359" width="9.140625" style="3"/>
    <col min="6360" max="6364" width="9.28515625" style="3" bestFit="1" customWidth="1"/>
    <col min="6365" max="6375" width="9.140625" style="3"/>
    <col min="6376" max="6380" width="9.28515625" style="3" bestFit="1" customWidth="1"/>
    <col min="6381" max="6391" width="9.140625" style="3"/>
    <col min="6392" max="6396" width="9.28515625" style="3" bestFit="1" customWidth="1"/>
    <col min="6397" max="6407" width="9.140625" style="3"/>
    <col min="6408" max="6412" width="9.28515625" style="3" bestFit="1" customWidth="1"/>
    <col min="6413" max="6423" width="9.140625" style="3"/>
    <col min="6424" max="6428" width="9.28515625" style="3" bestFit="1" customWidth="1"/>
    <col min="6429" max="6439" width="9.140625" style="3"/>
    <col min="6440" max="6444" width="9.28515625" style="3" bestFit="1" customWidth="1"/>
    <col min="6445" max="6455" width="9.140625" style="3"/>
    <col min="6456" max="6460" width="9.28515625" style="3" bestFit="1" customWidth="1"/>
    <col min="6461" max="6471" width="9.140625" style="3"/>
    <col min="6472" max="6476" width="9.28515625" style="3" bestFit="1" customWidth="1"/>
    <col min="6477" max="6487" width="9.140625" style="3"/>
    <col min="6488" max="6492" width="9.28515625" style="3" bestFit="1" customWidth="1"/>
    <col min="6493" max="6503" width="9.140625" style="3"/>
    <col min="6504" max="6508" width="9.28515625" style="3" bestFit="1" customWidth="1"/>
    <col min="6509" max="6519" width="9.140625" style="3"/>
    <col min="6520" max="6524" width="9.28515625" style="3" bestFit="1" customWidth="1"/>
    <col min="6525" max="6535" width="9.140625" style="3"/>
    <col min="6536" max="6540" width="9.28515625" style="3" bestFit="1" customWidth="1"/>
    <col min="6541" max="6551" width="9.140625" style="3"/>
    <col min="6552" max="6556" width="9.28515625" style="3" bestFit="1" customWidth="1"/>
    <col min="6557" max="6567" width="9.140625" style="3"/>
    <col min="6568" max="6572" width="9.28515625" style="3" bestFit="1" customWidth="1"/>
    <col min="6573" max="6583" width="9.140625" style="3"/>
    <col min="6584" max="6588" width="9.28515625" style="3" bestFit="1" customWidth="1"/>
    <col min="6589" max="6599" width="9.140625" style="3"/>
    <col min="6600" max="6604" width="9.28515625" style="3" bestFit="1" customWidth="1"/>
    <col min="6605" max="6615" width="9.140625" style="3"/>
    <col min="6616" max="6620" width="9.28515625" style="3" bestFit="1" customWidth="1"/>
    <col min="6621" max="6631" width="9.140625" style="3"/>
    <col min="6632" max="6636" width="9.28515625" style="3" bestFit="1" customWidth="1"/>
    <col min="6637" max="6647" width="9.140625" style="3"/>
    <col min="6648" max="6652" width="9.28515625" style="3" bestFit="1" customWidth="1"/>
    <col min="6653" max="6663" width="9.140625" style="3"/>
    <col min="6664" max="6668" width="9.28515625" style="3" bestFit="1" customWidth="1"/>
    <col min="6669" max="6679" width="9.140625" style="3"/>
    <col min="6680" max="6684" width="9.28515625" style="3" bestFit="1" customWidth="1"/>
    <col min="6685" max="6695" width="9.140625" style="3"/>
    <col min="6696" max="6700" width="9.28515625" style="3" bestFit="1" customWidth="1"/>
    <col min="6701" max="6711" width="9.140625" style="3"/>
    <col min="6712" max="6716" width="9.28515625" style="3" bestFit="1" customWidth="1"/>
    <col min="6717" max="6727" width="9.140625" style="3"/>
    <col min="6728" max="6732" width="9.28515625" style="3" bestFit="1" customWidth="1"/>
    <col min="6733" max="6743" width="9.140625" style="3"/>
    <col min="6744" max="6748" width="9.28515625" style="3" bestFit="1" customWidth="1"/>
    <col min="6749" max="6759" width="9.140625" style="3"/>
    <col min="6760" max="6764" width="9.28515625" style="3" bestFit="1" customWidth="1"/>
    <col min="6765" max="6775" width="9.140625" style="3"/>
    <col min="6776" max="6780" width="9.28515625" style="3" bestFit="1" customWidth="1"/>
    <col min="6781" max="6791" width="9.140625" style="3"/>
    <col min="6792" max="6796" width="9.28515625" style="3" bestFit="1" customWidth="1"/>
    <col min="6797" max="6807" width="9.140625" style="3"/>
    <col min="6808" max="6812" width="9.28515625" style="3" bestFit="1" customWidth="1"/>
    <col min="6813" max="6823" width="9.140625" style="3"/>
    <col min="6824" max="6828" width="9.28515625" style="3" bestFit="1" customWidth="1"/>
    <col min="6829" max="6839" width="9.140625" style="3"/>
    <col min="6840" max="6844" width="9.28515625" style="3" bestFit="1" customWidth="1"/>
    <col min="6845" max="6855" width="9.140625" style="3"/>
    <col min="6856" max="6860" width="9.28515625" style="3" bestFit="1" customWidth="1"/>
    <col min="6861" max="6871" width="9.140625" style="3"/>
    <col min="6872" max="6876" width="9.28515625" style="3" bestFit="1" customWidth="1"/>
    <col min="6877" max="6887" width="9.140625" style="3"/>
    <col min="6888" max="6892" width="9.28515625" style="3" bestFit="1" customWidth="1"/>
    <col min="6893" max="6903" width="9.140625" style="3"/>
    <col min="6904" max="6908" width="9.28515625" style="3" bestFit="1" customWidth="1"/>
    <col min="6909" max="6919" width="9.140625" style="3"/>
    <col min="6920" max="6924" width="9.28515625" style="3" bestFit="1" customWidth="1"/>
    <col min="6925" max="6935" width="9.140625" style="3"/>
    <col min="6936" max="6940" width="9.28515625" style="3" bestFit="1" customWidth="1"/>
    <col min="6941" max="6951" width="9.140625" style="3"/>
    <col min="6952" max="6956" width="9.28515625" style="3" bestFit="1" customWidth="1"/>
    <col min="6957" max="6967" width="9.140625" style="3"/>
    <col min="6968" max="6972" width="9.28515625" style="3" bestFit="1" customWidth="1"/>
    <col min="6973" max="6983" width="9.140625" style="3"/>
    <col min="6984" max="6988" width="9.28515625" style="3" bestFit="1" customWidth="1"/>
    <col min="6989" max="6999" width="9.140625" style="3"/>
    <col min="7000" max="7004" width="9.28515625" style="3" bestFit="1" customWidth="1"/>
    <col min="7005" max="7015" width="9.140625" style="3"/>
    <col min="7016" max="7020" width="9.28515625" style="3" bestFit="1" customWidth="1"/>
    <col min="7021" max="7031" width="9.140625" style="3"/>
    <col min="7032" max="7036" width="9.28515625" style="3" bestFit="1" customWidth="1"/>
    <col min="7037" max="7047" width="9.140625" style="3"/>
    <col min="7048" max="7052" width="9.28515625" style="3" bestFit="1" customWidth="1"/>
    <col min="7053" max="7063" width="9.140625" style="3"/>
    <col min="7064" max="7068" width="9.28515625" style="3" bestFit="1" customWidth="1"/>
    <col min="7069" max="7079" width="9.140625" style="3"/>
    <col min="7080" max="7084" width="9.28515625" style="3" bestFit="1" customWidth="1"/>
    <col min="7085" max="7095" width="9.140625" style="3"/>
    <col min="7096" max="7100" width="9.28515625" style="3" bestFit="1" customWidth="1"/>
    <col min="7101" max="7111" width="9.140625" style="3"/>
    <col min="7112" max="7116" width="9.28515625" style="3" bestFit="1" customWidth="1"/>
    <col min="7117" max="7127" width="9.140625" style="3"/>
    <col min="7128" max="7132" width="9.28515625" style="3" bestFit="1" customWidth="1"/>
    <col min="7133" max="7143" width="9.140625" style="3"/>
    <col min="7144" max="7148" width="9.28515625" style="3" bestFit="1" customWidth="1"/>
    <col min="7149" max="7159" width="9.140625" style="3"/>
    <col min="7160" max="7164" width="9.28515625" style="3" bestFit="1" customWidth="1"/>
    <col min="7165" max="7175" width="9.140625" style="3"/>
    <col min="7176" max="7180" width="9.28515625" style="3" bestFit="1" customWidth="1"/>
    <col min="7181" max="7191" width="9.140625" style="3"/>
    <col min="7192" max="7196" width="9.28515625" style="3" bestFit="1" customWidth="1"/>
    <col min="7197" max="7207" width="9.140625" style="3"/>
    <col min="7208" max="7212" width="9.28515625" style="3" bestFit="1" customWidth="1"/>
    <col min="7213" max="7223" width="9.140625" style="3"/>
    <col min="7224" max="7228" width="9.28515625" style="3" bestFit="1" customWidth="1"/>
    <col min="7229" max="7239" width="9.140625" style="3"/>
    <col min="7240" max="7244" width="9.28515625" style="3" bestFit="1" customWidth="1"/>
    <col min="7245" max="7255" width="9.140625" style="3"/>
    <col min="7256" max="7260" width="9.28515625" style="3" bestFit="1" customWidth="1"/>
    <col min="7261" max="7271" width="9.140625" style="3"/>
    <col min="7272" max="7276" width="9.28515625" style="3" bestFit="1" customWidth="1"/>
    <col min="7277" max="7287" width="9.140625" style="3"/>
    <col min="7288" max="7292" width="9.28515625" style="3" bestFit="1" customWidth="1"/>
    <col min="7293" max="7303" width="9.140625" style="3"/>
    <col min="7304" max="7308" width="9.28515625" style="3" bestFit="1" customWidth="1"/>
    <col min="7309" max="7319" width="9.140625" style="3"/>
    <col min="7320" max="7324" width="9.28515625" style="3" bestFit="1" customWidth="1"/>
    <col min="7325" max="7335" width="9.140625" style="3"/>
    <col min="7336" max="7340" width="9.28515625" style="3" bestFit="1" customWidth="1"/>
    <col min="7341" max="7351" width="9.140625" style="3"/>
    <col min="7352" max="7356" width="9.28515625" style="3" bestFit="1" customWidth="1"/>
    <col min="7357" max="7367" width="9.140625" style="3"/>
    <col min="7368" max="7372" width="9.28515625" style="3" bestFit="1" customWidth="1"/>
    <col min="7373" max="7383" width="9.140625" style="3"/>
    <col min="7384" max="7388" width="9.28515625" style="3" bestFit="1" customWidth="1"/>
    <col min="7389" max="7399" width="9.140625" style="3"/>
    <col min="7400" max="7404" width="9.28515625" style="3" bestFit="1" customWidth="1"/>
    <col min="7405" max="7415" width="9.140625" style="3"/>
    <col min="7416" max="7420" width="9.28515625" style="3" bestFit="1" customWidth="1"/>
    <col min="7421" max="7431" width="9.140625" style="3"/>
    <col min="7432" max="7436" width="9.28515625" style="3" bestFit="1" customWidth="1"/>
    <col min="7437" max="7447" width="9.140625" style="3"/>
    <col min="7448" max="7452" width="9.28515625" style="3" bestFit="1" customWidth="1"/>
    <col min="7453" max="7463" width="9.140625" style="3"/>
    <col min="7464" max="7468" width="9.28515625" style="3" bestFit="1" customWidth="1"/>
    <col min="7469" max="7479" width="9.140625" style="3"/>
    <col min="7480" max="7484" width="9.28515625" style="3" bestFit="1" customWidth="1"/>
    <col min="7485" max="7495" width="9.140625" style="3"/>
    <col min="7496" max="7500" width="9.28515625" style="3" bestFit="1" customWidth="1"/>
    <col min="7501" max="7511" width="9.140625" style="3"/>
    <col min="7512" max="7516" width="9.28515625" style="3" bestFit="1" customWidth="1"/>
    <col min="7517" max="7527" width="9.140625" style="3"/>
    <col min="7528" max="7532" width="9.28515625" style="3" bestFit="1" customWidth="1"/>
    <col min="7533" max="7543" width="9.140625" style="3"/>
    <col min="7544" max="7548" width="9.28515625" style="3" bestFit="1" customWidth="1"/>
    <col min="7549" max="7559" width="9.140625" style="3"/>
    <col min="7560" max="7564" width="9.28515625" style="3" bestFit="1" customWidth="1"/>
    <col min="7565" max="7575" width="9.140625" style="3"/>
    <col min="7576" max="7580" width="9.28515625" style="3" bestFit="1" customWidth="1"/>
    <col min="7581" max="7591" width="9.140625" style="3"/>
    <col min="7592" max="7596" width="9.28515625" style="3" bestFit="1" customWidth="1"/>
    <col min="7597" max="7607" width="9.140625" style="3"/>
    <col min="7608" max="7612" width="9.28515625" style="3" bestFit="1" customWidth="1"/>
    <col min="7613" max="7623" width="9.140625" style="3"/>
    <col min="7624" max="7628" width="9.28515625" style="3" bestFit="1" customWidth="1"/>
    <col min="7629" max="7639" width="9.140625" style="3"/>
    <col min="7640" max="7644" width="9.28515625" style="3" bestFit="1" customWidth="1"/>
    <col min="7645" max="7655" width="9.140625" style="3"/>
    <col min="7656" max="7660" width="9.28515625" style="3" bestFit="1" customWidth="1"/>
    <col min="7661" max="7671" width="9.140625" style="3"/>
    <col min="7672" max="7676" width="9.28515625" style="3" bestFit="1" customWidth="1"/>
    <col min="7677" max="7687" width="9.140625" style="3"/>
    <col min="7688" max="7692" width="9.28515625" style="3" bestFit="1" customWidth="1"/>
    <col min="7693" max="7703" width="9.140625" style="3"/>
    <col min="7704" max="7708" width="9.28515625" style="3" bestFit="1" customWidth="1"/>
    <col min="7709" max="7719" width="9.140625" style="3"/>
    <col min="7720" max="7724" width="9.28515625" style="3" bestFit="1" customWidth="1"/>
    <col min="7725" max="7735" width="9.140625" style="3"/>
    <col min="7736" max="7740" width="9.28515625" style="3" bestFit="1" customWidth="1"/>
    <col min="7741" max="7751" width="9.140625" style="3"/>
    <col min="7752" max="7756" width="9.28515625" style="3" bestFit="1" customWidth="1"/>
    <col min="7757" max="7767" width="9.140625" style="3"/>
    <col min="7768" max="7772" width="9.28515625" style="3" bestFit="1" customWidth="1"/>
    <col min="7773" max="7783" width="9.140625" style="3"/>
    <col min="7784" max="7788" width="9.28515625" style="3" bestFit="1" customWidth="1"/>
    <col min="7789" max="7799" width="9.140625" style="3"/>
    <col min="7800" max="7804" width="9.28515625" style="3" bestFit="1" customWidth="1"/>
    <col min="7805" max="7815" width="9.140625" style="3"/>
    <col min="7816" max="7820" width="9.28515625" style="3" bestFit="1" customWidth="1"/>
    <col min="7821" max="7831" width="9.140625" style="3"/>
    <col min="7832" max="7836" width="9.28515625" style="3" bestFit="1" customWidth="1"/>
    <col min="7837" max="7847" width="9.140625" style="3"/>
    <col min="7848" max="7852" width="9.28515625" style="3" bestFit="1" customWidth="1"/>
    <col min="7853" max="7863" width="9.140625" style="3"/>
    <col min="7864" max="7868" width="9.28515625" style="3" bestFit="1" customWidth="1"/>
    <col min="7869" max="7879" width="9.140625" style="3"/>
    <col min="7880" max="7884" width="9.28515625" style="3" bestFit="1" customWidth="1"/>
    <col min="7885" max="7895" width="9.140625" style="3"/>
    <col min="7896" max="7900" width="9.28515625" style="3" bestFit="1" customWidth="1"/>
    <col min="7901" max="7911" width="9.140625" style="3"/>
    <col min="7912" max="7916" width="9.28515625" style="3" bestFit="1" customWidth="1"/>
    <col min="7917" max="7927" width="9.140625" style="3"/>
    <col min="7928" max="7932" width="9.28515625" style="3" bestFit="1" customWidth="1"/>
    <col min="7933" max="7943" width="9.140625" style="3"/>
    <col min="7944" max="7948" width="9.28515625" style="3" bestFit="1" customWidth="1"/>
    <col min="7949" max="7959" width="9.140625" style="3"/>
    <col min="7960" max="7964" width="9.28515625" style="3" bestFit="1" customWidth="1"/>
    <col min="7965" max="7975" width="9.140625" style="3"/>
    <col min="7976" max="7980" width="9.28515625" style="3" bestFit="1" customWidth="1"/>
    <col min="7981" max="7991" width="9.140625" style="3"/>
    <col min="7992" max="7996" width="9.28515625" style="3" bestFit="1" customWidth="1"/>
    <col min="7997" max="8007" width="9.140625" style="3"/>
    <col min="8008" max="8012" width="9.28515625" style="3" bestFit="1" customWidth="1"/>
    <col min="8013" max="8023" width="9.140625" style="3"/>
    <col min="8024" max="8028" width="9.28515625" style="3" bestFit="1" customWidth="1"/>
    <col min="8029" max="8039" width="9.140625" style="3"/>
    <col min="8040" max="8044" width="9.28515625" style="3" bestFit="1" customWidth="1"/>
    <col min="8045" max="8055" width="9.140625" style="3"/>
    <col min="8056" max="8060" width="9.28515625" style="3" bestFit="1" customWidth="1"/>
    <col min="8061" max="8071" width="9.140625" style="3"/>
    <col min="8072" max="8076" width="9.28515625" style="3" bestFit="1" customWidth="1"/>
    <col min="8077" max="8087" width="9.140625" style="3"/>
    <col min="8088" max="8092" width="9.28515625" style="3" bestFit="1" customWidth="1"/>
    <col min="8093" max="8103" width="9.140625" style="3"/>
    <col min="8104" max="8108" width="9.28515625" style="3" bestFit="1" customWidth="1"/>
    <col min="8109" max="8119" width="9.140625" style="3"/>
    <col min="8120" max="8124" width="9.28515625" style="3" bestFit="1" customWidth="1"/>
    <col min="8125" max="8135" width="9.140625" style="3"/>
    <col min="8136" max="8140" width="9.28515625" style="3" bestFit="1" customWidth="1"/>
    <col min="8141" max="8151" width="9.140625" style="3"/>
    <col min="8152" max="8156" width="9.28515625" style="3" bestFit="1" customWidth="1"/>
    <col min="8157" max="8167" width="9.140625" style="3"/>
    <col min="8168" max="8172" width="9.28515625" style="3" bestFit="1" customWidth="1"/>
    <col min="8173" max="8183" width="9.140625" style="3"/>
    <col min="8184" max="8188" width="9.28515625" style="3" bestFit="1" customWidth="1"/>
    <col min="8189" max="8199" width="9.140625" style="3"/>
    <col min="8200" max="8204" width="9.28515625" style="3" bestFit="1" customWidth="1"/>
    <col min="8205" max="8215" width="9.140625" style="3"/>
    <col min="8216" max="8220" width="9.28515625" style="3" bestFit="1" customWidth="1"/>
    <col min="8221" max="8231" width="9.140625" style="3"/>
    <col min="8232" max="8236" width="9.28515625" style="3" bestFit="1" customWidth="1"/>
    <col min="8237" max="8247" width="9.140625" style="3"/>
    <col min="8248" max="8252" width="9.28515625" style="3" bestFit="1" customWidth="1"/>
    <col min="8253" max="8263" width="9.140625" style="3"/>
    <col min="8264" max="8268" width="9.28515625" style="3" bestFit="1" customWidth="1"/>
    <col min="8269" max="8279" width="9.140625" style="3"/>
    <col min="8280" max="8284" width="9.28515625" style="3" bestFit="1" customWidth="1"/>
    <col min="8285" max="8295" width="9.140625" style="3"/>
    <col min="8296" max="8300" width="9.28515625" style="3" bestFit="1" customWidth="1"/>
    <col min="8301" max="8311" width="9.140625" style="3"/>
    <col min="8312" max="8316" width="9.28515625" style="3" bestFit="1" customWidth="1"/>
    <col min="8317" max="8327" width="9.140625" style="3"/>
    <col min="8328" max="8332" width="9.28515625" style="3" bestFit="1" customWidth="1"/>
    <col min="8333" max="8343" width="9.140625" style="3"/>
    <col min="8344" max="8348" width="9.28515625" style="3" bestFit="1" customWidth="1"/>
    <col min="8349" max="8359" width="9.140625" style="3"/>
    <col min="8360" max="8364" width="9.28515625" style="3" bestFit="1" customWidth="1"/>
    <col min="8365" max="8375" width="9.140625" style="3"/>
    <col min="8376" max="8380" width="9.28515625" style="3" bestFit="1" customWidth="1"/>
    <col min="8381" max="8391" width="9.140625" style="3"/>
    <col min="8392" max="8396" width="9.28515625" style="3" bestFit="1" customWidth="1"/>
    <col min="8397" max="8407" width="9.140625" style="3"/>
    <col min="8408" max="8412" width="9.28515625" style="3" bestFit="1" customWidth="1"/>
    <col min="8413" max="8423" width="9.140625" style="3"/>
    <col min="8424" max="8428" width="9.28515625" style="3" bestFit="1" customWidth="1"/>
    <col min="8429" max="8439" width="9.140625" style="3"/>
    <col min="8440" max="8444" width="9.28515625" style="3" bestFit="1" customWidth="1"/>
    <col min="8445" max="8455" width="9.140625" style="3"/>
    <col min="8456" max="8460" width="9.28515625" style="3" bestFit="1" customWidth="1"/>
    <col min="8461" max="8471" width="9.140625" style="3"/>
    <col min="8472" max="8476" width="9.28515625" style="3" bestFit="1" customWidth="1"/>
    <col min="8477" max="8487" width="9.140625" style="3"/>
    <col min="8488" max="8492" width="9.28515625" style="3" bestFit="1" customWidth="1"/>
    <col min="8493" max="8503" width="9.140625" style="3"/>
    <col min="8504" max="8508" width="9.28515625" style="3" bestFit="1" customWidth="1"/>
    <col min="8509" max="8519" width="9.140625" style="3"/>
    <col min="8520" max="8524" width="9.28515625" style="3" bestFit="1" customWidth="1"/>
    <col min="8525" max="8535" width="9.140625" style="3"/>
    <col min="8536" max="8540" width="9.28515625" style="3" bestFit="1" customWidth="1"/>
    <col min="8541" max="8551" width="9.140625" style="3"/>
    <col min="8552" max="8556" width="9.28515625" style="3" bestFit="1" customWidth="1"/>
    <col min="8557" max="8567" width="9.140625" style="3"/>
    <col min="8568" max="8572" width="9.28515625" style="3" bestFit="1" customWidth="1"/>
    <col min="8573" max="8583" width="9.140625" style="3"/>
    <col min="8584" max="8588" width="9.28515625" style="3" bestFit="1" customWidth="1"/>
    <col min="8589" max="8599" width="9.140625" style="3"/>
    <col min="8600" max="8604" width="9.28515625" style="3" bestFit="1" customWidth="1"/>
    <col min="8605" max="8615" width="9.140625" style="3"/>
    <col min="8616" max="8620" width="9.28515625" style="3" bestFit="1" customWidth="1"/>
    <col min="8621" max="8631" width="9.140625" style="3"/>
    <col min="8632" max="8636" width="9.28515625" style="3" bestFit="1" customWidth="1"/>
    <col min="8637" max="8647" width="9.140625" style="3"/>
    <col min="8648" max="8652" width="9.28515625" style="3" bestFit="1" customWidth="1"/>
    <col min="8653" max="8663" width="9.140625" style="3"/>
    <col min="8664" max="8668" width="9.28515625" style="3" bestFit="1" customWidth="1"/>
    <col min="8669" max="8679" width="9.140625" style="3"/>
    <col min="8680" max="8684" width="9.28515625" style="3" bestFit="1" customWidth="1"/>
    <col min="8685" max="8695" width="9.140625" style="3"/>
    <col min="8696" max="8700" width="9.28515625" style="3" bestFit="1" customWidth="1"/>
    <col min="8701" max="8711" width="9.140625" style="3"/>
    <col min="8712" max="8716" width="9.28515625" style="3" bestFit="1" customWidth="1"/>
    <col min="8717" max="8727" width="9.140625" style="3"/>
    <col min="8728" max="8732" width="9.28515625" style="3" bestFit="1" customWidth="1"/>
    <col min="8733" max="8743" width="9.140625" style="3"/>
    <col min="8744" max="8748" width="9.28515625" style="3" bestFit="1" customWidth="1"/>
    <col min="8749" max="8759" width="9.140625" style="3"/>
    <col min="8760" max="8764" width="9.28515625" style="3" bestFit="1" customWidth="1"/>
    <col min="8765" max="8775" width="9.140625" style="3"/>
    <col min="8776" max="8780" width="9.28515625" style="3" bestFit="1" customWidth="1"/>
    <col min="8781" max="8791" width="9.140625" style="3"/>
    <col min="8792" max="8796" width="9.28515625" style="3" bestFit="1" customWidth="1"/>
    <col min="8797" max="8807" width="9.140625" style="3"/>
    <col min="8808" max="8812" width="9.28515625" style="3" bestFit="1" customWidth="1"/>
    <col min="8813" max="8823" width="9.140625" style="3"/>
    <col min="8824" max="8828" width="9.28515625" style="3" bestFit="1" customWidth="1"/>
    <col min="8829" max="8839" width="9.140625" style="3"/>
    <col min="8840" max="8844" width="9.28515625" style="3" bestFit="1" customWidth="1"/>
    <col min="8845" max="8855" width="9.140625" style="3"/>
    <col min="8856" max="8860" width="9.28515625" style="3" bestFit="1" customWidth="1"/>
    <col min="8861" max="8871" width="9.140625" style="3"/>
    <col min="8872" max="8876" width="9.28515625" style="3" bestFit="1" customWidth="1"/>
    <col min="8877" max="8887" width="9.140625" style="3"/>
    <col min="8888" max="8892" width="9.28515625" style="3" bestFit="1" customWidth="1"/>
    <col min="8893" max="8903" width="9.140625" style="3"/>
    <col min="8904" max="8908" width="9.28515625" style="3" bestFit="1" customWidth="1"/>
    <col min="8909" max="8919" width="9.140625" style="3"/>
    <col min="8920" max="8924" width="9.28515625" style="3" bestFit="1" customWidth="1"/>
    <col min="8925" max="8935" width="9.140625" style="3"/>
    <col min="8936" max="8940" width="9.28515625" style="3" bestFit="1" customWidth="1"/>
    <col min="8941" max="8951" width="9.140625" style="3"/>
    <col min="8952" max="8956" width="9.28515625" style="3" bestFit="1" customWidth="1"/>
    <col min="8957" max="8967" width="9.140625" style="3"/>
    <col min="8968" max="8972" width="9.28515625" style="3" bestFit="1" customWidth="1"/>
    <col min="8973" max="8983" width="9.140625" style="3"/>
    <col min="8984" max="8988" width="9.28515625" style="3" bestFit="1" customWidth="1"/>
    <col min="8989" max="8999" width="9.140625" style="3"/>
    <col min="9000" max="9004" width="9.28515625" style="3" bestFit="1" customWidth="1"/>
    <col min="9005" max="9015" width="9.140625" style="3"/>
    <col min="9016" max="9020" width="9.28515625" style="3" bestFit="1" customWidth="1"/>
    <col min="9021" max="9031" width="9.140625" style="3"/>
    <col min="9032" max="9036" width="9.28515625" style="3" bestFit="1" customWidth="1"/>
    <col min="9037" max="9047" width="9.140625" style="3"/>
    <col min="9048" max="9052" width="9.28515625" style="3" bestFit="1" customWidth="1"/>
    <col min="9053" max="9063" width="9.140625" style="3"/>
    <col min="9064" max="9068" width="9.28515625" style="3" bestFit="1" customWidth="1"/>
    <col min="9069" max="9079" width="9.140625" style="3"/>
    <col min="9080" max="9084" width="9.28515625" style="3" bestFit="1" customWidth="1"/>
    <col min="9085" max="9095" width="9.140625" style="3"/>
    <col min="9096" max="9100" width="9.28515625" style="3" bestFit="1" customWidth="1"/>
    <col min="9101" max="9111" width="9.140625" style="3"/>
    <col min="9112" max="9116" width="9.28515625" style="3" bestFit="1" customWidth="1"/>
    <col min="9117" max="9127" width="9.140625" style="3"/>
    <col min="9128" max="9132" width="9.28515625" style="3" bestFit="1" customWidth="1"/>
    <col min="9133" max="9143" width="9.140625" style="3"/>
    <col min="9144" max="9148" width="9.28515625" style="3" bestFit="1" customWidth="1"/>
    <col min="9149" max="9159" width="9.140625" style="3"/>
    <col min="9160" max="9164" width="9.28515625" style="3" bestFit="1" customWidth="1"/>
    <col min="9165" max="9175" width="9.140625" style="3"/>
    <col min="9176" max="9180" width="9.28515625" style="3" bestFit="1" customWidth="1"/>
    <col min="9181" max="9191" width="9.140625" style="3"/>
    <col min="9192" max="9196" width="9.28515625" style="3" bestFit="1" customWidth="1"/>
    <col min="9197" max="9207" width="9.140625" style="3"/>
    <col min="9208" max="9212" width="9.28515625" style="3" bestFit="1" customWidth="1"/>
    <col min="9213" max="9223" width="9.140625" style="3"/>
    <col min="9224" max="9228" width="9.28515625" style="3" bestFit="1" customWidth="1"/>
    <col min="9229" max="9239" width="9.140625" style="3"/>
    <col min="9240" max="9244" width="9.28515625" style="3" bestFit="1" customWidth="1"/>
    <col min="9245" max="9255" width="9.140625" style="3"/>
    <col min="9256" max="9260" width="9.28515625" style="3" bestFit="1" customWidth="1"/>
    <col min="9261" max="9271" width="9.140625" style="3"/>
    <col min="9272" max="9276" width="9.28515625" style="3" bestFit="1" customWidth="1"/>
    <col min="9277" max="9287" width="9.140625" style="3"/>
    <col min="9288" max="9292" width="9.28515625" style="3" bestFit="1" customWidth="1"/>
    <col min="9293" max="9303" width="9.140625" style="3"/>
    <col min="9304" max="9308" width="9.28515625" style="3" bestFit="1" customWidth="1"/>
    <col min="9309" max="9319" width="9.140625" style="3"/>
    <col min="9320" max="9324" width="9.28515625" style="3" bestFit="1" customWidth="1"/>
    <col min="9325" max="9335" width="9.140625" style="3"/>
    <col min="9336" max="9340" width="9.28515625" style="3" bestFit="1" customWidth="1"/>
    <col min="9341" max="9351" width="9.140625" style="3"/>
    <col min="9352" max="9356" width="9.28515625" style="3" bestFit="1" customWidth="1"/>
    <col min="9357" max="9367" width="9.140625" style="3"/>
    <col min="9368" max="9372" width="9.28515625" style="3" bestFit="1" customWidth="1"/>
    <col min="9373" max="9383" width="9.140625" style="3"/>
    <col min="9384" max="9388" width="9.28515625" style="3" bestFit="1" customWidth="1"/>
    <col min="9389" max="9399" width="9.140625" style="3"/>
    <col min="9400" max="9404" width="9.28515625" style="3" bestFit="1" customWidth="1"/>
    <col min="9405" max="9415" width="9.140625" style="3"/>
    <col min="9416" max="9420" width="9.28515625" style="3" bestFit="1" customWidth="1"/>
    <col min="9421" max="9431" width="9.140625" style="3"/>
    <col min="9432" max="9436" width="9.28515625" style="3" bestFit="1" customWidth="1"/>
    <col min="9437" max="9447" width="9.140625" style="3"/>
    <col min="9448" max="9452" width="9.28515625" style="3" bestFit="1" customWidth="1"/>
    <col min="9453" max="9463" width="9.140625" style="3"/>
    <col min="9464" max="9468" width="9.28515625" style="3" bestFit="1" customWidth="1"/>
    <col min="9469" max="9479" width="9.140625" style="3"/>
    <col min="9480" max="9484" width="9.28515625" style="3" bestFit="1" customWidth="1"/>
    <col min="9485" max="9495" width="9.140625" style="3"/>
    <col min="9496" max="9500" width="9.28515625" style="3" bestFit="1" customWidth="1"/>
    <col min="9501" max="9511" width="9.140625" style="3"/>
    <col min="9512" max="9516" width="9.28515625" style="3" bestFit="1" customWidth="1"/>
    <col min="9517" max="9527" width="9.140625" style="3"/>
    <col min="9528" max="9532" width="9.28515625" style="3" bestFit="1" customWidth="1"/>
    <col min="9533" max="9543" width="9.140625" style="3"/>
    <col min="9544" max="9548" width="9.28515625" style="3" bestFit="1" customWidth="1"/>
    <col min="9549" max="9559" width="9.140625" style="3"/>
    <col min="9560" max="9564" width="9.28515625" style="3" bestFit="1" customWidth="1"/>
    <col min="9565" max="9575" width="9.140625" style="3"/>
    <col min="9576" max="9580" width="9.28515625" style="3" bestFit="1" customWidth="1"/>
    <col min="9581" max="9591" width="9.140625" style="3"/>
    <col min="9592" max="9596" width="9.28515625" style="3" bestFit="1" customWidth="1"/>
    <col min="9597" max="9607" width="9.140625" style="3"/>
    <col min="9608" max="9612" width="9.28515625" style="3" bestFit="1" customWidth="1"/>
    <col min="9613" max="9623" width="9.140625" style="3"/>
    <col min="9624" max="9628" width="9.28515625" style="3" bestFit="1" customWidth="1"/>
    <col min="9629" max="9639" width="9.140625" style="3"/>
    <col min="9640" max="9644" width="9.28515625" style="3" bestFit="1" customWidth="1"/>
    <col min="9645" max="9655" width="9.140625" style="3"/>
    <col min="9656" max="9660" width="9.28515625" style="3" bestFit="1" customWidth="1"/>
    <col min="9661" max="9671" width="9.140625" style="3"/>
    <col min="9672" max="9676" width="9.28515625" style="3" bestFit="1" customWidth="1"/>
    <col min="9677" max="9687" width="9.140625" style="3"/>
    <col min="9688" max="9692" width="9.28515625" style="3" bestFit="1" customWidth="1"/>
    <col min="9693" max="9703" width="9.140625" style="3"/>
    <col min="9704" max="9708" width="9.28515625" style="3" bestFit="1" customWidth="1"/>
    <col min="9709" max="9719" width="9.140625" style="3"/>
    <col min="9720" max="9724" width="9.28515625" style="3" bestFit="1" customWidth="1"/>
    <col min="9725" max="9735" width="9.140625" style="3"/>
    <col min="9736" max="9740" width="9.28515625" style="3" bestFit="1" customWidth="1"/>
    <col min="9741" max="9751" width="9.140625" style="3"/>
    <col min="9752" max="9756" width="9.28515625" style="3" bestFit="1" customWidth="1"/>
    <col min="9757" max="9767" width="9.140625" style="3"/>
    <col min="9768" max="9772" width="9.28515625" style="3" bestFit="1" customWidth="1"/>
    <col min="9773" max="9783" width="9.140625" style="3"/>
    <col min="9784" max="9788" width="9.28515625" style="3" bestFit="1" customWidth="1"/>
    <col min="9789" max="9799" width="9.140625" style="3"/>
    <col min="9800" max="9804" width="9.28515625" style="3" bestFit="1" customWidth="1"/>
    <col min="9805" max="9815" width="9.140625" style="3"/>
    <col min="9816" max="9820" width="9.28515625" style="3" bestFit="1" customWidth="1"/>
    <col min="9821" max="9831" width="9.140625" style="3"/>
    <col min="9832" max="9836" width="9.28515625" style="3" bestFit="1" customWidth="1"/>
    <col min="9837" max="9847" width="9.140625" style="3"/>
    <col min="9848" max="9852" width="9.28515625" style="3" bestFit="1" customWidth="1"/>
    <col min="9853" max="9863" width="9.140625" style="3"/>
    <col min="9864" max="9868" width="9.28515625" style="3" bestFit="1" customWidth="1"/>
    <col min="9869" max="9879" width="9.140625" style="3"/>
    <col min="9880" max="9884" width="9.28515625" style="3" bestFit="1" customWidth="1"/>
    <col min="9885" max="9895" width="9.140625" style="3"/>
    <col min="9896" max="9900" width="9.28515625" style="3" bestFit="1" customWidth="1"/>
    <col min="9901" max="9911" width="9.140625" style="3"/>
    <col min="9912" max="9916" width="9.28515625" style="3" bestFit="1" customWidth="1"/>
    <col min="9917" max="9927" width="9.140625" style="3"/>
    <col min="9928" max="9932" width="9.28515625" style="3" bestFit="1" customWidth="1"/>
    <col min="9933" max="9943" width="9.140625" style="3"/>
    <col min="9944" max="9948" width="9.28515625" style="3" bestFit="1" customWidth="1"/>
    <col min="9949" max="9959" width="9.140625" style="3"/>
    <col min="9960" max="9964" width="9.28515625" style="3" bestFit="1" customWidth="1"/>
    <col min="9965" max="9975" width="9.140625" style="3"/>
    <col min="9976" max="9980" width="9.28515625" style="3" bestFit="1" customWidth="1"/>
    <col min="9981" max="9991" width="9.140625" style="3"/>
    <col min="9992" max="9996" width="9.28515625" style="3" bestFit="1" customWidth="1"/>
    <col min="9997" max="10007" width="9.140625" style="3"/>
    <col min="10008" max="10012" width="9.28515625" style="3" bestFit="1" customWidth="1"/>
    <col min="10013" max="10023" width="9.140625" style="3"/>
    <col min="10024" max="10028" width="9.28515625" style="3" bestFit="1" customWidth="1"/>
    <col min="10029" max="10039" width="9.140625" style="3"/>
    <col min="10040" max="10044" width="9.28515625" style="3" bestFit="1" customWidth="1"/>
    <col min="10045" max="10055" width="9.140625" style="3"/>
    <col min="10056" max="10060" width="9.28515625" style="3" bestFit="1" customWidth="1"/>
    <col min="10061" max="10071" width="9.140625" style="3"/>
    <col min="10072" max="10076" width="9.28515625" style="3" bestFit="1" customWidth="1"/>
    <col min="10077" max="10087" width="9.140625" style="3"/>
    <col min="10088" max="10092" width="9.28515625" style="3" bestFit="1" customWidth="1"/>
    <col min="10093" max="10103" width="9.140625" style="3"/>
    <col min="10104" max="10108" width="9.28515625" style="3" bestFit="1" customWidth="1"/>
    <col min="10109" max="10119" width="9.140625" style="3"/>
    <col min="10120" max="10124" width="9.28515625" style="3" bestFit="1" customWidth="1"/>
    <col min="10125" max="10135" width="9.140625" style="3"/>
    <col min="10136" max="10140" width="9.28515625" style="3" bestFit="1" customWidth="1"/>
    <col min="10141" max="10151" width="9.140625" style="3"/>
    <col min="10152" max="10156" width="9.28515625" style="3" bestFit="1" customWidth="1"/>
    <col min="10157" max="10167" width="9.140625" style="3"/>
    <col min="10168" max="10172" width="9.28515625" style="3" bestFit="1" customWidth="1"/>
    <col min="10173" max="10183" width="9.140625" style="3"/>
    <col min="10184" max="10188" width="9.28515625" style="3" bestFit="1" customWidth="1"/>
    <col min="10189" max="10199" width="9.140625" style="3"/>
    <col min="10200" max="10204" width="9.28515625" style="3" bestFit="1" customWidth="1"/>
    <col min="10205" max="10215" width="9.140625" style="3"/>
    <col min="10216" max="10220" width="9.28515625" style="3" bestFit="1" customWidth="1"/>
    <col min="10221" max="10231" width="9.140625" style="3"/>
    <col min="10232" max="10236" width="9.28515625" style="3" bestFit="1" customWidth="1"/>
    <col min="10237" max="10247" width="9.140625" style="3"/>
    <col min="10248" max="10252" width="9.28515625" style="3" bestFit="1" customWidth="1"/>
    <col min="10253" max="10263" width="9.140625" style="3"/>
    <col min="10264" max="10268" width="9.28515625" style="3" bestFit="1" customWidth="1"/>
    <col min="10269" max="10279" width="9.140625" style="3"/>
    <col min="10280" max="10284" width="9.28515625" style="3" bestFit="1" customWidth="1"/>
    <col min="10285" max="10295" width="9.140625" style="3"/>
    <col min="10296" max="10300" width="9.28515625" style="3" bestFit="1" customWidth="1"/>
    <col min="10301" max="10311" width="9.140625" style="3"/>
    <col min="10312" max="10316" width="9.28515625" style="3" bestFit="1" customWidth="1"/>
    <col min="10317" max="10327" width="9.140625" style="3"/>
    <col min="10328" max="10332" width="9.28515625" style="3" bestFit="1" customWidth="1"/>
    <col min="10333" max="10343" width="9.140625" style="3"/>
    <col min="10344" max="10348" width="9.28515625" style="3" bestFit="1" customWidth="1"/>
    <col min="10349" max="10359" width="9.140625" style="3"/>
    <col min="10360" max="10364" width="9.28515625" style="3" bestFit="1" customWidth="1"/>
    <col min="10365" max="10375" width="9.140625" style="3"/>
    <col min="10376" max="10380" width="9.28515625" style="3" bestFit="1" customWidth="1"/>
    <col min="10381" max="10391" width="9.140625" style="3"/>
    <col min="10392" max="10396" width="9.28515625" style="3" bestFit="1" customWidth="1"/>
    <col min="10397" max="10407" width="9.140625" style="3"/>
    <col min="10408" max="10412" width="9.28515625" style="3" bestFit="1" customWidth="1"/>
    <col min="10413" max="10423" width="9.140625" style="3"/>
    <col min="10424" max="10428" width="9.28515625" style="3" bestFit="1" customWidth="1"/>
    <col min="10429" max="10439" width="9.140625" style="3"/>
    <col min="10440" max="10444" width="9.28515625" style="3" bestFit="1" customWidth="1"/>
    <col min="10445" max="10455" width="9.140625" style="3"/>
    <col min="10456" max="10460" width="9.28515625" style="3" bestFit="1" customWidth="1"/>
    <col min="10461" max="10471" width="9.140625" style="3"/>
    <col min="10472" max="10476" width="9.28515625" style="3" bestFit="1" customWidth="1"/>
    <col min="10477" max="10487" width="9.140625" style="3"/>
    <col min="10488" max="10492" width="9.28515625" style="3" bestFit="1" customWidth="1"/>
    <col min="10493" max="10503" width="9.140625" style="3"/>
    <col min="10504" max="10508" width="9.28515625" style="3" bestFit="1" customWidth="1"/>
    <col min="10509" max="10519" width="9.140625" style="3"/>
    <col min="10520" max="10524" width="9.28515625" style="3" bestFit="1" customWidth="1"/>
    <col min="10525" max="10535" width="9.140625" style="3"/>
    <col min="10536" max="10540" width="9.28515625" style="3" bestFit="1" customWidth="1"/>
    <col min="10541" max="10551" width="9.140625" style="3"/>
    <col min="10552" max="10556" width="9.28515625" style="3" bestFit="1" customWidth="1"/>
    <col min="10557" max="10567" width="9.140625" style="3"/>
    <col min="10568" max="10572" width="9.28515625" style="3" bestFit="1" customWidth="1"/>
    <col min="10573" max="10583" width="9.140625" style="3"/>
    <col min="10584" max="10588" width="9.28515625" style="3" bestFit="1" customWidth="1"/>
    <col min="10589" max="10599" width="9.140625" style="3"/>
    <col min="10600" max="10604" width="9.28515625" style="3" bestFit="1" customWidth="1"/>
    <col min="10605" max="10615" width="9.140625" style="3"/>
    <col min="10616" max="10620" width="9.28515625" style="3" bestFit="1" customWidth="1"/>
    <col min="10621" max="10631" width="9.140625" style="3"/>
    <col min="10632" max="10636" width="9.28515625" style="3" bestFit="1" customWidth="1"/>
    <col min="10637" max="10647" width="9.140625" style="3"/>
    <col min="10648" max="10652" width="9.28515625" style="3" bestFit="1" customWidth="1"/>
    <col min="10653" max="10663" width="9.140625" style="3"/>
    <col min="10664" max="10668" width="9.28515625" style="3" bestFit="1" customWidth="1"/>
    <col min="10669" max="10679" width="9.140625" style="3"/>
    <col min="10680" max="10684" width="9.28515625" style="3" bestFit="1" customWidth="1"/>
    <col min="10685" max="10695" width="9.140625" style="3"/>
    <col min="10696" max="10700" width="9.28515625" style="3" bestFit="1" customWidth="1"/>
    <col min="10701" max="10711" width="9.140625" style="3"/>
    <col min="10712" max="10716" width="9.28515625" style="3" bestFit="1" customWidth="1"/>
    <col min="10717" max="10727" width="9.140625" style="3"/>
    <col min="10728" max="10732" width="9.28515625" style="3" bestFit="1" customWidth="1"/>
    <col min="10733" max="10743" width="9.140625" style="3"/>
    <col min="10744" max="10748" width="9.28515625" style="3" bestFit="1" customWidth="1"/>
    <col min="10749" max="10759" width="9.140625" style="3"/>
    <col min="10760" max="10764" width="9.28515625" style="3" bestFit="1" customWidth="1"/>
    <col min="10765" max="10775" width="9.140625" style="3"/>
    <col min="10776" max="10780" width="9.28515625" style="3" bestFit="1" customWidth="1"/>
    <col min="10781" max="10791" width="9.140625" style="3"/>
    <col min="10792" max="10796" width="9.28515625" style="3" bestFit="1" customWidth="1"/>
    <col min="10797" max="10807" width="9.140625" style="3"/>
    <col min="10808" max="10812" width="9.28515625" style="3" bestFit="1" customWidth="1"/>
    <col min="10813" max="10823" width="9.140625" style="3"/>
    <col min="10824" max="10828" width="9.28515625" style="3" bestFit="1" customWidth="1"/>
    <col min="10829" max="10839" width="9.140625" style="3"/>
    <col min="10840" max="10844" width="9.28515625" style="3" bestFit="1" customWidth="1"/>
    <col min="10845" max="10855" width="9.140625" style="3"/>
    <col min="10856" max="10860" width="9.28515625" style="3" bestFit="1" customWidth="1"/>
    <col min="10861" max="10871" width="9.140625" style="3"/>
    <col min="10872" max="10876" width="9.28515625" style="3" bestFit="1" customWidth="1"/>
    <col min="10877" max="10887" width="9.140625" style="3"/>
    <col min="10888" max="10892" width="9.28515625" style="3" bestFit="1" customWidth="1"/>
    <col min="10893" max="10903" width="9.140625" style="3"/>
    <col min="10904" max="10908" width="9.28515625" style="3" bestFit="1" customWidth="1"/>
    <col min="10909" max="10919" width="9.140625" style="3"/>
    <col min="10920" max="10924" width="9.28515625" style="3" bestFit="1" customWidth="1"/>
    <col min="10925" max="10935" width="9.140625" style="3"/>
    <col min="10936" max="10940" width="9.28515625" style="3" bestFit="1" customWidth="1"/>
    <col min="10941" max="10951" width="9.140625" style="3"/>
    <col min="10952" max="10956" width="9.28515625" style="3" bestFit="1" customWidth="1"/>
    <col min="10957" max="10967" width="9.140625" style="3"/>
    <col min="10968" max="10972" width="9.28515625" style="3" bestFit="1" customWidth="1"/>
    <col min="10973" max="10983" width="9.140625" style="3"/>
    <col min="10984" max="10988" width="9.28515625" style="3" bestFit="1" customWidth="1"/>
    <col min="10989" max="10999" width="9.140625" style="3"/>
    <col min="11000" max="11004" width="9.28515625" style="3" bestFit="1" customWidth="1"/>
    <col min="11005" max="11015" width="9.140625" style="3"/>
    <col min="11016" max="11020" width="9.28515625" style="3" bestFit="1" customWidth="1"/>
    <col min="11021" max="11031" width="9.140625" style="3"/>
    <col min="11032" max="11036" width="9.28515625" style="3" bestFit="1" customWidth="1"/>
    <col min="11037" max="11047" width="9.140625" style="3"/>
    <col min="11048" max="11052" width="9.28515625" style="3" bestFit="1" customWidth="1"/>
    <col min="11053" max="11063" width="9.140625" style="3"/>
    <col min="11064" max="11068" width="9.28515625" style="3" bestFit="1" customWidth="1"/>
    <col min="11069" max="11079" width="9.140625" style="3"/>
    <col min="11080" max="11084" width="9.28515625" style="3" bestFit="1" customWidth="1"/>
    <col min="11085" max="11095" width="9.140625" style="3"/>
    <col min="11096" max="11100" width="9.28515625" style="3" bestFit="1" customWidth="1"/>
    <col min="11101" max="11111" width="9.140625" style="3"/>
    <col min="11112" max="11116" width="9.28515625" style="3" bestFit="1" customWidth="1"/>
    <col min="11117" max="11127" width="9.140625" style="3"/>
    <col min="11128" max="11132" width="9.28515625" style="3" bestFit="1" customWidth="1"/>
    <col min="11133" max="11143" width="9.140625" style="3"/>
    <col min="11144" max="11148" width="9.28515625" style="3" bestFit="1" customWidth="1"/>
    <col min="11149" max="11159" width="9.140625" style="3"/>
    <col min="11160" max="11164" width="9.28515625" style="3" bestFit="1" customWidth="1"/>
    <col min="11165" max="11175" width="9.140625" style="3"/>
    <col min="11176" max="11180" width="9.28515625" style="3" bestFit="1" customWidth="1"/>
    <col min="11181" max="11191" width="9.140625" style="3"/>
    <col min="11192" max="11196" width="9.28515625" style="3" bestFit="1" customWidth="1"/>
    <col min="11197" max="11207" width="9.140625" style="3"/>
    <col min="11208" max="11212" width="9.28515625" style="3" bestFit="1" customWidth="1"/>
    <col min="11213" max="11223" width="9.140625" style="3"/>
    <col min="11224" max="11228" width="9.28515625" style="3" bestFit="1" customWidth="1"/>
    <col min="11229" max="11239" width="9.140625" style="3"/>
    <col min="11240" max="11244" width="9.28515625" style="3" bestFit="1" customWidth="1"/>
    <col min="11245" max="11255" width="9.140625" style="3"/>
    <col min="11256" max="11260" width="9.28515625" style="3" bestFit="1" customWidth="1"/>
    <col min="11261" max="11271" width="9.140625" style="3"/>
    <col min="11272" max="11276" width="9.28515625" style="3" bestFit="1" customWidth="1"/>
    <col min="11277" max="11287" width="9.140625" style="3"/>
    <col min="11288" max="11292" width="9.28515625" style="3" bestFit="1" customWidth="1"/>
    <col min="11293" max="11303" width="9.140625" style="3"/>
    <col min="11304" max="11308" width="9.28515625" style="3" bestFit="1" customWidth="1"/>
    <col min="11309" max="11319" width="9.140625" style="3"/>
    <col min="11320" max="11324" width="9.28515625" style="3" bestFit="1" customWidth="1"/>
    <col min="11325" max="11335" width="9.140625" style="3"/>
    <col min="11336" max="11340" width="9.28515625" style="3" bestFit="1" customWidth="1"/>
    <col min="11341" max="11351" width="9.140625" style="3"/>
    <col min="11352" max="11356" width="9.28515625" style="3" bestFit="1" customWidth="1"/>
    <col min="11357" max="11367" width="9.140625" style="3"/>
    <col min="11368" max="11372" width="9.28515625" style="3" bestFit="1" customWidth="1"/>
    <col min="11373" max="11383" width="9.140625" style="3"/>
    <col min="11384" max="11388" width="9.28515625" style="3" bestFit="1" customWidth="1"/>
    <col min="11389" max="11399" width="9.140625" style="3"/>
    <col min="11400" max="11404" width="9.28515625" style="3" bestFit="1" customWidth="1"/>
    <col min="11405" max="11415" width="9.140625" style="3"/>
    <col min="11416" max="11420" width="9.28515625" style="3" bestFit="1" customWidth="1"/>
    <col min="11421" max="11431" width="9.140625" style="3"/>
    <col min="11432" max="11436" width="9.28515625" style="3" bestFit="1" customWidth="1"/>
    <col min="11437" max="11447" width="9.140625" style="3"/>
    <col min="11448" max="11452" width="9.28515625" style="3" bestFit="1" customWidth="1"/>
    <col min="11453" max="11463" width="9.140625" style="3"/>
    <col min="11464" max="11468" width="9.28515625" style="3" bestFit="1" customWidth="1"/>
    <col min="11469" max="11479" width="9.140625" style="3"/>
    <col min="11480" max="11484" width="9.28515625" style="3" bestFit="1" customWidth="1"/>
    <col min="11485" max="11495" width="9.140625" style="3"/>
    <col min="11496" max="11500" width="9.28515625" style="3" bestFit="1" customWidth="1"/>
    <col min="11501" max="11511" width="9.140625" style="3"/>
    <col min="11512" max="11516" width="9.28515625" style="3" bestFit="1" customWidth="1"/>
    <col min="11517" max="11527" width="9.140625" style="3"/>
    <col min="11528" max="11532" width="9.28515625" style="3" bestFit="1" customWidth="1"/>
    <col min="11533" max="11543" width="9.140625" style="3"/>
    <col min="11544" max="11548" width="9.28515625" style="3" bestFit="1" customWidth="1"/>
    <col min="11549" max="11559" width="9.140625" style="3"/>
    <col min="11560" max="11564" width="9.28515625" style="3" bestFit="1" customWidth="1"/>
    <col min="11565" max="11575" width="9.140625" style="3"/>
    <col min="11576" max="11580" width="9.28515625" style="3" bestFit="1" customWidth="1"/>
    <col min="11581" max="11591" width="9.140625" style="3"/>
    <col min="11592" max="11596" width="9.28515625" style="3" bestFit="1" customWidth="1"/>
    <col min="11597" max="11607" width="9.140625" style="3"/>
    <col min="11608" max="11612" width="9.28515625" style="3" bestFit="1" customWidth="1"/>
    <col min="11613" max="11623" width="9.140625" style="3"/>
    <col min="11624" max="11628" width="9.28515625" style="3" bestFit="1" customWidth="1"/>
    <col min="11629" max="11639" width="9.140625" style="3"/>
    <col min="11640" max="11644" width="9.28515625" style="3" bestFit="1" customWidth="1"/>
    <col min="11645" max="11655" width="9.140625" style="3"/>
    <col min="11656" max="11660" width="9.28515625" style="3" bestFit="1" customWidth="1"/>
    <col min="11661" max="11671" width="9.140625" style="3"/>
    <col min="11672" max="11676" width="9.28515625" style="3" bestFit="1" customWidth="1"/>
    <col min="11677" max="11687" width="9.140625" style="3"/>
    <col min="11688" max="11692" width="9.28515625" style="3" bestFit="1" customWidth="1"/>
    <col min="11693" max="11703" width="9.140625" style="3"/>
    <col min="11704" max="11708" width="9.28515625" style="3" bestFit="1" customWidth="1"/>
    <col min="11709" max="11719" width="9.140625" style="3"/>
    <col min="11720" max="11724" width="9.28515625" style="3" bestFit="1" customWidth="1"/>
    <col min="11725" max="11735" width="9.140625" style="3"/>
    <col min="11736" max="11740" width="9.28515625" style="3" bestFit="1" customWidth="1"/>
    <col min="11741" max="11751" width="9.140625" style="3"/>
    <col min="11752" max="11756" width="9.28515625" style="3" bestFit="1" customWidth="1"/>
    <col min="11757" max="11767" width="9.140625" style="3"/>
    <col min="11768" max="11772" width="9.28515625" style="3" bestFit="1" customWidth="1"/>
    <col min="11773" max="11783" width="9.140625" style="3"/>
    <col min="11784" max="11788" width="9.28515625" style="3" bestFit="1" customWidth="1"/>
    <col min="11789" max="11799" width="9.140625" style="3"/>
    <col min="11800" max="11804" width="9.28515625" style="3" bestFit="1" customWidth="1"/>
    <col min="11805" max="11815" width="9.140625" style="3"/>
    <col min="11816" max="11820" width="9.28515625" style="3" bestFit="1" customWidth="1"/>
    <col min="11821" max="11831" width="9.140625" style="3"/>
    <col min="11832" max="11836" width="9.28515625" style="3" bestFit="1" customWidth="1"/>
    <col min="11837" max="11847" width="9.140625" style="3"/>
    <col min="11848" max="11852" width="9.28515625" style="3" bestFit="1" customWidth="1"/>
    <col min="11853" max="11863" width="9.140625" style="3"/>
    <col min="11864" max="11868" width="9.28515625" style="3" bestFit="1" customWidth="1"/>
    <col min="11869" max="11879" width="9.140625" style="3"/>
    <col min="11880" max="11884" width="9.28515625" style="3" bestFit="1" customWidth="1"/>
    <col min="11885" max="11895" width="9.140625" style="3"/>
    <col min="11896" max="11900" width="9.28515625" style="3" bestFit="1" customWidth="1"/>
    <col min="11901" max="11911" width="9.140625" style="3"/>
    <col min="11912" max="11916" width="9.28515625" style="3" bestFit="1" customWidth="1"/>
    <col min="11917" max="11927" width="9.140625" style="3"/>
    <col min="11928" max="11932" width="9.28515625" style="3" bestFit="1" customWidth="1"/>
    <col min="11933" max="11943" width="9.140625" style="3"/>
    <col min="11944" max="11948" width="9.28515625" style="3" bestFit="1" customWidth="1"/>
    <col min="11949" max="11959" width="9.140625" style="3"/>
    <col min="11960" max="11964" width="9.28515625" style="3" bestFit="1" customWidth="1"/>
    <col min="11965" max="11975" width="9.140625" style="3"/>
    <col min="11976" max="11980" width="9.28515625" style="3" bestFit="1" customWidth="1"/>
    <col min="11981" max="11991" width="9.140625" style="3"/>
    <col min="11992" max="11996" width="9.28515625" style="3" bestFit="1" customWidth="1"/>
    <col min="11997" max="12007" width="9.140625" style="3"/>
    <col min="12008" max="12012" width="9.28515625" style="3" bestFit="1" customWidth="1"/>
    <col min="12013" max="12023" width="9.140625" style="3"/>
    <col min="12024" max="12028" width="9.28515625" style="3" bestFit="1" customWidth="1"/>
    <col min="12029" max="12039" width="9.140625" style="3"/>
    <col min="12040" max="12044" width="9.28515625" style="3" bestFit="1" customWidth="1"/>
    <col min="12045" max="12055" width="9.140625" style="3"/>
    <col min="12056" max="12060" width="9.28515625" style="3" bestFit="1" customWidth="1"/>
    <col min="12061" max="12071" width="9.140625" style="3"/>
    <col min="12072" max="12076" width="9.28515625" style="3" bestFit="1" customWidth="1"/>
    <col min="12077" max="12087" width="9.140625" style="3"/>
    <col min="12088" max="12092" width="9.28515625" style="3" bestFit="1" customWidth="1"/>
    <col min="12093" max="12103" width="9.140625" style="3"/>
    <col min="12104" max="12108" width="9.28515625" style="3" bestFit="1" customWidth="1"/>
    <col min="12109" max="12119" width="9.140625" style="3"/>
    <col min="12120" max="12124" width="9.28515625" style="3" bestFit="1" customWidth="1"/>
    <col min="12125" max="12135" width="9.140625" style="3"/>
    <col min="12136" max="12140" width="9.28515625" style="3" bestFit="1" customWidth="1"/>
    <col min="12141" max="12151" width="9.140625" style="3"/>
    <col min="12152" max="12156" width="9.28515625" style="3" bestFit="1" customWidth="1"/>
    <col min="12157" max="12167" width="9.140625" style="3"/>
    <col min="12168" max="12172" width="9.28515625" style="3" bestFit="1" customWidth="1"/>
    <col min="12173" max="12183" width="9.140625" style="3"/>
    <col min="12184" max="12188" width="9.28515625" style="3" bestFit="1" customWidth="1"/>
    <col min="12189" max="12199" width="9.140625" style="3"/>
    <col min="12200" max="12204" width="9.28515625" style="3" bestFit="1" customWidth="1"/>
    <col min="12205" max="12215" width="9.140625" style="3"/>
    <col min="12216" max="12220" width="9.28515625" style="3" bestFit="1" customWidth="1"/>
    <col min="12221" max="12231" width="9.140625" style="3"/>
    <col min="12232" max="12236" width="9.28515625" style="3" bestFit="1" customWidth="1"/>
    <col min="12237" max="12247" width="9.140625" style="3"/>
    <col min="12248" max="12252" width="9.28515625" style="3" bestFit="1" customWidth="1"/>
    <col min="12253" max="12263" width="9.140625" style="3"/>
    <col min="12264" max="12268" width="9.28515625" style="3" bestFit="1" customWidth="1"/>
    <col min="12269" max="12279" width="9.140625" style="3"/>
    <col min="12280" max="12284" width="9.28515625" style="3" bestFit="1" customWidth="1"/>
    <col min="12285" max="12295" width="9.140625" style="3"/>
    <col min="12296" max="12300" width="9.28515625" style="3" bestFit="1" customWidth="1"/>
    <col min="12301" max="12311" width="9.140625" style="3"/>
    <col min="12312" max="12316" width="9.28515625" style="3" bestFit="1" customWidth="1"/>
    <col min="12317" max="12327" width="9.140625" style="3"/>
    <col min="12328" max="12332" width="9.28515625" style="3" bestFit="1" customWidth="1"/>
    <col min="12333" max="12343" width="9.140625" style="3"/>
    <col min="12344" max="12348" width="9.28515625" style="3" bestFit="1" customWidth="1"/>
    <col min="12349" max="12359" width="9.140625" style="3"/>
    <col min="12360" max="12364" width="9.28515625" style="3" bestFit="1" customWidth="1"/>
    <col min="12365" max="12375" width="9.140625" style="3"/>
    <col min="12376" max="12380" width="9.28515625" style="3" bestFit="1" customWidth="1"/>
    <col min="12381" max="12391" width="9.140625" style="3"/>
    <col min="12392" max="12396" width="9.28515625" style="3" bestFit="1" customWidth="1"/>
    <col min="12397" max="12407" width="9.140625" style="3"/>
    <col min="12408" max="12412" width="9.28515625" style="3" bestFit="1" customWidth="1"/>
    <col min="12413" max="12423" width="9.140625" style="3"/>
    <col min="12424" max="12428" width="9.28515625" style="3" bestFit="1" customWidth="1"/>
    <col min="12429" max="12439" width="9.140625" style="3"/>
    <col min="12440" max="12444" width="9.28515625" style="3" bestFit="1" customWidth="1"/>
    <col min="12445" max="12455" width="9.140625" style="3"/>
    <col min="12456" max="12460" width="9.28515625" style="3" bestFit="1" customWidth="1"/>
    <col min="12461" max="12471" width="9.140625" style="3"/>
    <col min="12472" max="12476" width="9.28515625" style="3" bestFit="1" customWidth="1"/>
    <col min="12477" max="12487" width="9.140625" style="3"/>
    <col min="12488" max="12492" width="9.28515625" style="3" bestFit="1" customWidth="1"/>
    <col min="12493" max="12503" width="9.140625" style="3"/>
    <col min="12504" max="12508" width="9.28515625" style="3" bestFit="1" customWidth="1"/>
    <col min="12509" max="12519" width="9.140625" style="3"/>
    <col min="12520" max="12524" width="9.28515625" style="3" bestFit="1" customWidth="1"/>
    <col min="12525" max="12535" width="9.140625" style="3"/>
    <col min="12536" max="12540" width="9.28515625" style="3" bestFit="1" customWidth="1"/>
    <col min="12541" max="12551" width="9.140625" style="3"/>
    <col min="12552" max="12556" width="9.28515625" style="3" bestFit="1" customWidth="1"/>
    <col min="12557" max="12567" width="9.140625" style="3"/>
    <col min="12568" max="12572" width="9.28515625" style="3" bestFit="1" customWidth="1"/>
    <col min="12573" max="12583" width="9.140625" style="3"/>
    <col min="12584" max="12588" width="9.28515625" style="3" bestFit="1" customWidth="1"/>
    <col min="12589" max="12599" width="9.140625" style="3"/>
    <col min="12600" max="12604" width="9.28515625" style="3" bestFit="1" customWidth="1"/>
    <col min="12605" max="12615" width="9.140625" style="3"/>
    <col min="12616" max="12620" width="9.28515625" style="3" bestFit="1" customWidth="1"/>
    <col min="12621" max="12631" width="9.140625" style="3"/>
    <col min="12632" max="12636" width="9.28515625" style="3" bestFit="1" customWidth="1"/>
    <col min="12637" max="12647" width="9.140625" style="3"/>
    <col min="12648" max="12652" width="9.28515625" style="3" bestFit="1" customWidth="1"/>
    <col min="12653" max="12663" width="9.140625" style="3"/>
    <col min="12664" max="12668" width="9.28515625" style="3" bestFit="1" customWidth="1"/>
    <col min="12669" max="12679" width="9.140625" style="3"/>
    <col min="12680" max="12684" width="9.28515625" style="3" bestFit="1" customWidth="1"/>
    <col min="12685" max="12695" width="9.140625" style="3"/>
    <col min="12696" max="12700" width="9.28515625" style="3" bestFit="1" customWidth="1"/>
    <col min="12701" max="12711" width="9.140625" style="3"/>
    <col min="12712" max="12716" width="9.28515625" style="3" bestFit="1" customWidth="1"/>
    <col min="12717" max="12727" width="9.140625" style="3"/>
    <col min="12728" max="12732" width="9.28515625" style="3" bestFit="1" customWidth="1"/>
    <col min="12733" max="12743" width="9.140625" style="3"/>
    <col min="12744" max="12748" width="9.28515625" style="3" bestFit="1" customWidth="1"/>
    <col min="12749" max="12759" width="9.140625" style="3"/>
    <col min="12760" max="12764" width="9.28515625" style="3" bestFit="1" customWidth="1"/>
    <col min="12765" max="12775" width="9.140625" style="3"/>
    <col min="12776" max="12780" width="9.28515625" style="3" bestFit="1" customWidth="1"/>
    <col min="12781" max="12791" width="9.140625" style="3"/>
    <col min="12792" max="12796" width="9.28515625" style="3" bestFit="1" customWidth="1"/>
    <col min="12797" max="12807" width="9.140625" style="3"/>
    <col min="12808" max="12812" width="9.28515625" style="3" bestFit="1" customWidth="1"/>
    <col min="12813" max="12823" width="9.140625" style="3"/>
    <col min="12824" max="12828" width="9.28515625" style="3" bestFit="1" customWidth="1"/>
    <col min="12829" max="12839" width="9.140625" style="3"/>
    <col min="12840" max="12844" width="9.28515625" style="3" bestFit="1" customWidth="1"/>
    <col min="12845" max="12855" width="9.140625" style="3"/>
    <col min="12856" max="12860" width="9.28515625" style="3" bestFit="1" customWidth="1"/>
    <col min="12861" max="12871" width="9.140625" style="3"/>
    <col min="12872" max="12876" width="9.28515625" style="3" bestFit="1" customWidth="1"/>
    <col min="12877" max="12887" width="9.140625" style="3"/>
    <col min="12888" max="12892" width="9.28515625" style="3" bestFit="1" customWidth="1"/>
    <col min="12893" max="12903" width="9.140625" style="3"/>
    <col min="12904" max="12908" width="9.28515625" style="3" bestFit="1" customWidth="1"/>
    <col min="12909" max="12919" width="9.140625" style="3"/>
    <col min="12920" max="12924" width="9.28515625" style="3" bestFit="1" customWidth="1"/>
    <col min="12925" max="12935" width="9.140625" style="3"/>
    <col min="12936" max="12940" width="9.28515625" style="3" bestFit="1" customWidth="1"/>
    <col min="12941" max="12951" width="9.140625" style="3"/>
    <col min="12952" max="12956" width="9.28515625" style="3" bestFit="1" customWidth="1"/>
    <col min="12957" max="12967" width="9.140625" style="3"/>
    <col min="12968" max="12972" width="9.28515625" style="3" bestFit="1" customWidth="1"/>
    <col min="12973" max="12983" width="9.140625" style="3"/>
    <col min="12984" max="12988" width="9.28515625" style="3" bestFit="1" customWidth="1"/>
    <col min="12989" max="12999" width="9.140625" style="3"/>
    <col min="13000" max="13004" width="9.28515625" style="3" bestFit="1" customWidth="1"/>
    <col min="13005" max="13015" width="9.140625" style="3"/>
    <col min="13016" max="13020" width="9.28515625" style="3" bestFit="1" customWidth="1"/>
    <col min="13021" max="13031" width="9.140625" style="3"/>
    <col min="13032" max="13036" width="9.28515625" style="3" bestFit="1" customWidth="1"/>
    <col min="13037" max="13047" width="9.140625" style="3"/>
    <col min="13048" max="13052" width="9.28515625" style="3" bestFit="1" customWidth="1"/>
    <col min="13053" max="13063" width="9.140625" style="3"/>
    <col min="13064" max="13068" width="9.28515625" style="3" bestFit="1" customWidth="1"/>
    <col min="13069" max="13079" width="9.140625" style="3"/>
    <col min="13080" max="13084" width="9.28515625" style="3" bestFit="1" customWidth="1"/>
    <col min="13085" max="13095" width="9.140625" style="3"/>
    <col min="13096" max="13100" width="9.28515625" style="3" bestFit="1" customWidth="1"/>
    <col min="13101" max="13111" width="9.140625" style="3"/>
    <col min="13112" max="13116" width="9.28515625" style="3" bestFit="1" customWidth="1"/>
    <col min="13117" max="13127" width="9.140625" style="3"/>
    <col min="13128" max="13132" width="9.28515625" style="3" bestFit="1" customWidth="1"/>
    <col min="13133" max="13143" width="9.140625" style="3"/>
    <col min="13144" max="13148" width="9.28515625" style="3" bestFit="1" customWidth="1"/>
    <col min="13149" max="13159" width="9.140625" style="3"/>
    <col min="13160" max="13164" width="9.28515625" style="3" bestFit="1" customWidth="1"/>
    <col min="13165" max="13175" width="9.140625" style="3"/>
    <col min="13176" max="13180" width="9.28515625" style="3" bestFit="1" customWidth="1"/>
    <col min="13181" max="13191" width="9.140625" style="3"/>
    <col min="13192" max="13196" width="9.28515625" style="3" bestFit="1" customWidth="1"/>
    <col min="13197" max="13207" width="9.140625" style="3"/>
    <col min="13208" max="13212" width="9.28515625" style="3" bestFit="1" customWidth="1"/>
    <col min="13213" max="13223" width="9.140625" style="3"/>
    <col min="13224" max="13228" width="9.28515625" style="3" bestFit="1" customWidth="1"/>
    <col min="13229" max="13239" width="9.140625" style="3"/>
    <col min="13240" max="13244" width="9.28515625" style="3" bestFit="1" customWidth="1"/>
    <col min="13245" max="13255" width="9.140625" style="3"/>
    <col min="13256" max="13260" width="9.28515625" style="3" bestFit="1" customWidth="1"/>
    <col min="13261" max="13271" width="9.140625" style="3"/>
    <col min="13272" max="13276" width="9.28515625" style="3" bestFit="1" customWidth="1"/>
    <col min="13277" max="13287" width="9.140625" style="3"/>
    <col min="13288" max="13292" width="9.28515625" style="3" bestFit="1" customWidth="1"/>
    <col min="13293" max="13303" width="9.140625" style="3"/>
    <col min="13304" max="13308" width="9.28515625" style="3" bestFit="1" customWidth="1"/>
    <col min="13309" max="13319" width="9.140625" style="3"/>
    <col min="13320" max="13324" width="9.28515625" style="3" bestFit="1" customWidth="1"/>
    <col min="13325" max="13335" width="9.140625" style="3"/>
    <col min="13336" max="13340" width="9.28515625" style="3" bestFit="1" customWidth="1"/>
    <col min="13341" max="13351" width="9.140625" style="3"/>
    <col min="13352" max="13356" width="9.28515625" style="3" bestFit="1" customWidth="1"/>
    <col min="13357" max="13367" width="9.140625" style="3"/>
    <col min="13368" max="13372" width="9.28515625" style="3" bestFit="1" customWidth="1"/>
    <col min="13373" max="13383" width="9.140625" style="3"/>
    <col min="13384" max="13388" width="9.28515625" style="3" bestFit="1" customWidth="1"/>
    <col min="13389" max="13399" width="9.140625" style="3"/>
    <col min="13400" max="13404" width="9.28515625" style="3" bestFit="1" customWidth="1"/>
    <col min="13405" max="13415" width="9.140625" style="3"/>
    <col min="13416" max="13420" width="9.28515625" style="3" bestFit="1" customWidth="1"/>
    <col min="13421" max="13431" width="9.140625" style="3"/>
    <col min="13432" max="13436" width="9.28515625" style="3" bestFit="1" customWidth="1"/>
    <col min="13437" max="13447" width="9.140625" style="3"/>
    <col min="13448" max="13452" width="9.28515625" style="3" bestFit="1" customWidth="1"/>
    <col min="13453" max="13463" width="9.140625" style="3"/>
    <col min="13464" max="13468" width="9.28515625" style="3" bestFit="1" customWidth="1"/>
    <col min="13469" max="13479" width="9.140625" style="3"/>
    <col min="13480" max="13484" width="9.28515625" style="3" bestFit="1" customWidth="1"/>
    <col min="13485" max="13495" width="9.140625" style="3"/>
    <col min="13496" max="13500" width="9.28515625" style="3" bestFit="1" customWidth="1"/>
    <col min="13501" max="13511" width="9.140625" style="3"/>
    <col min="13512" max="13516" width="9.28515625" style="3" bestFit="1" customWidth="1"/>
    <col min="13517" max="13527" width="9.140625" style="3"/>
    <col min="13528" max="13532" width="9.28515625" style="3" bestFit="1" customWidth="1"/>
    <col min="13533" max="13543" width="9.140625" style="3"/>
    <col min="13544" max="13548" width="9.28515625" style="3" bestFit="1" customWidth="1"/>
    <col min="13549" max="13559" width="9.140625" style="3"/>
    <col min="13560" max="13564" width="9.28515625" style="3" bestFit="1" customWidth="1"/>
    <col min="13565" max="13575" width="9.140625" style="3"/>
    <col min="13576" max="13580" width="9.28515625" style="3" bestFit="1" customWidth="1"/>
    <col min="13581" max="13591" width="9.140625" style="3"/>
    <col min="13592" max="13596" width="9.28515625" style="3" bestFit="1" customWidth="1"/>
    <col min="13597" max="13607" width="9.140625" style="3"/>
    <col min="13608" max="13612" width="9.28515625" style="3" bestFit="1" customWidth="1"/>
    <col min="13613" max="13623" width="9.140625" style="3"/>
    <col min="13624" max="13628" width="9.28515625" style="3" bestFit="1" customWidth="1"/>
    <col min="13629" max="13639" width="9.140625" style="3"/>
    <col min="13640" max="13644" width="9.28515625" style="3" bestFit="1" customWidth="1"/>
    <col min="13645" max="13655" width="9.140625" style="3"/>
    <col min="13656" max="13660" width="9.28515625" style="3" bestFit="1" customWidth="1"/>
    <col min="13661" max="13671" width="9.140625" style="3"/>
    <col min="13672" max="13676" width="9.28515625" style="3" bestFit="1" customWidth="1"/>
    <col min="13677" max="13687" width="9.140625" style="3"/>
    <col min="13688" max="13692" width="9.28515625" style="3" bestFit="1" customWidth="1"/>
    <col min="13693" max="13703" width="9.140625" style="3"/>
    <col min="13704" max="13708" width="9.28515625" style="3" bestFit="1" customWidth="1"/>
    <col min="13709" max="13719" width="9.140625" style="3"/>
    <col min="13720" max="13724" width="9.28515625" style="3" bestFit="1" customWidth="1"/>
    <col min="13725" max="13735" width="9.140625" style="3"/>
    <col min="13736" max="13740" width="9.28515625" style="3" bestFit="1" customWidth="1"/>
    <col min="13741" max="13751" width="9.140625" style="3"/>
    <col min="13752" max="13756" width="9.28515625" style="3" bestFit="1" customWidth="1"/>
    <col min="13757" max="13767" width="9.140625" style="3"/>
    <col min="13768" max="13772" width="9.28515625" style="3" bestFit="1" customWidth="1"/>
    <col min="13773" max="13783" width="9.140625" style="3"/>
    <col min="13784" max="13788" width="9.28515625" style="3" bestFit="1" customWidth="1"/>
    <col min="13789" max="13799" width="9.140625" style="3"/>
    <col min="13800" max="13804" width="9.28515625" style="3" bestFit="1" customWidth="1"/>
    <col min="13805" max="13815" width="9.140625" style="3"/>
    <col min="13816" max="13820" width="9.28515625" style="3" bestFit="1" customWidth="1"/>
    <col min="13821" max="13831" width="9.140625" style="3"/>
    <col min="13832" max="13836" width="9.28515625" style="3" bestFit="1" customWidth="1"/>
    <col min="13837" max="13847" width="9.140625" style="3"/>
    <col min="13848" max="13852" width="9.28515625" style="3" bestFit="1" customWidth="1"/>
    <col min="13853" max="13863" width="9.140625" style="3"/>
    <col min="13864" max="13868" width="9.28515625" style="3" bestFit="1" customWidth="1"/>
    <col min="13869" max="13879" width="9.140625" style="3"/>
    <col min="13880" max="13884" width="9.28515625" style="3" bestFit="1" customWidth="1"/>
    <col min="13885" max="13895" width="9.140625" style="3"/>
    <col min="13896" max="13900" width="9.28515625" style="3" bestFit="1" customWidth="1"/>
    <col min="13901" max="13911" width="9.140625" style="3"/>
    <col min="13912" max="13916" width="9.28515625" style="3" bestFit="1" customWidth="1"/>
    <col min="13917" max="13927" width="9.140625" style="3"/>
    <col min="13928" max="13932" width="9.28515625" style="3" bestFit="1" customWidth="1"/>
    <col min="13933" max="13943" width="9.140625" style="3"/>
    <col min="13944" max="13948" width="9.28515625" style="3" bestFit="1" customWidth="1"/>
    <col min="13949" max="13959" width="9.140625" style="3"/>
    <col min="13960" max="13964" width="9.28515625" style="3" bestFit="1" customWidth="1"/>
    <col min="13965" max="13975" width="9.140625" style="3"/>
    <col min="13976" max="13980" width="9.28515625" style="3" bestFit="1" customWidth="1"/>
    <col min="13981" max="13991" width="9.140625" style="3"/>
    <col min="13992" max="13996" width="9.28515625" style="3" bestFit="1" customWidth="1"/>
    <col min="13997" max="14007" width="9.140625" style="3"/>
    <col min="14008" max="14012" width="9.28515625" style="3" bestFit="1" customWidth="1"/>
    <col min="14013" max="14023" width="9.140625" style="3"/>
    <col min="14024" max="14028" width="9.28515625" style="3" bestFit="1" customWidth="1"/>
    <col min="14029" max="14039" width="9.140625" style="3"/>
    <col min="14040" max="14044" width="9.28515625" style="3" bestFit="1" customWidth="1"/>
    <col min="14045" max="14055" width="9.140625" style="3"/>
    <col min="14056" max="14060" width="9.28515625" style="3" bestFit="1" customWidth="1"/>
    <col min="14061" max="14071" width="9.140625" style="3"/>
    <col min="14072" max="14076" width="9.28515625" style="3" bestFit="1" customWidth="1"/>
    <col min="14077" max="14087" width="9.140625" style="3"/>
    <col min="14088" max="14092" width="9.28515625" style="3" bestFit="1" customWidth="1"/>
    <col min="14093" max="14103" width="9.140625" style="3"/>
    <col min="14104" max="14108" width="9.28515625" style="3" bestFit="1" customWidth="1"/>
    <col min="14109" max="14119" width="9.140625" style="3"/>
    <col min="14120" max="14124" width="9.28515625" style="3" bestFit="1" customWidth="1"/>
    <col min="14125" max="14135" width="9.140625" style="3"/>
    <col min="14136" max="14140" width="9.28515625" style="3" bestFit="1" customWidth="1"/>
    <col min="14141" max="14151" width="9.140625" style="3"/>
    <col min="14152" max="14156" width="9.28515625" style="3" bestFit="1" customWidth="1"/>
    <col min="14157" max="14167" width="9.140625" style="3"/>
    <col min="14168" max="14172" width="9.28515625" style="3" bestFit="1" customWidth="1"/>
    <col min="14173" max="14183" width="9.140625" style="3"/>
    <col min="14184" max="14188" width="9.28515625" style="3" bestFit="1" customWidth="1"/>
    <col min="14189" max="14199" width="9.140625" style="3"/>
    <col min="14200" max="14204" width="9.28515625" style="3" bestFit="1" customWidth="1"/>
    <col min="14205" max="14215" width="9.140625" style="3"/>
    <col min="14216" max="14220" width="9.28515625" style="3" bestFit="1" customWidth="1"/>
    <col min="14221" max="14231" width="9.140625" style="3"/>
    <col min="14232" max="14236" width="9.28515625" style="3" bestFit="1" customWidth="1"/>
    <col min="14237" max="14247" width="9.140625" style="3"/>
    <col min="14248" max="14252" width="9.28515625" style="3" bestFit="1" customWidth="1"/>
    <col min="14253" max="14263" width="9.140625" style="3"/>
    <col min="14264" max="14268" width="9.28515625" style="3" bestFit="1" customWidth="1"/>
    <col min="14269" max="14279" width="9.140625" style="3"/>
    <col min="14280" max="14284" width="9.28515625" style="3" bestFit="1" customWidth="1"/>
    <col min="14285" max="14295" width="9.140625" style="3"/>
    <col min="14296" max="14300" width="9.28515625" style="3" bestFit="1" customWidth="1"/>
    <col min="14301" max="14311" width="9.140625" style="3"/>
    <col min="14312" max="14316" width="9.28515625" style="3" bestFit="1" customWidth="1"/>
    <col min="14317" max="14327" width="9.140625" style="3"/>
    <col min="14328" max="14332" width="9.28515625" style="3" bestFit="1" customWidth="1"/>
    <col min="14333" max="14343" width="9.140625" style="3"/>
    <col min="14344" max="14348" width="9.28515625" style="3" bestFit="1" customWidth="1"/>
    <col min="14349" max="14359" width="9.140625" style="3"/>
    <col min="14360" max="14364" width="9.28515625" style="3" bestFit="1" customWidth="1"/>
    <col min="14365" max="14375" width="9.140625" style="3"/>
    <col min="14376" max="14380" width="9.28515625" style="3" bestFit="1" customWidth="1"/>
    <col min="14381" max="14391" width="9.140625" style="3"/>
    <col min="14392" max="14396" width="9.28515625" style="3" bestFit="1" customWidth="1"/>
    <col min="14397" max="14407" width="9.140625" style="3"/>
    <col min="14408" max="14412" width="9.28515625" style="3" bestFit="1" customWidth="1"/>
    <col min="14413" max="14423" width="9.140625" style="3"/>
    <col min="14424" max="14428" width="9.28515625" style="3" bestFit="1" customWidth="1"/>
    <col min="14429" max="14439" width="9.140625" style="3"/>
    <col min="14440" max="14444" width="9.28515625" style="3" bestFit="1" customWidth="1"/>
    <col min="14445" max="14455" width="9.140625" style="3"/>
    <col min="14456" max="14460" width="9.28515625" style="3" bestFit="1" customWidth="1"/>
    <col min="14461" max="14471" width="9.140625" style="3"/>
    <col min="14472" max="14476" width="9.28515625" style="3" bestFit="1" customWidth="1"/>
    <col min="14477" max="14487" width="9.140625" style="3"/>
    <col min="14488" max="14492" width="9.28515625" style="3" bestFit="1" customWidth="1"/>
    <col min="14493" max="14503" width="9.140625" style="3"/>
    <col min="14504" max="14508" width="9.28515625" style="3" bestFit="1" customWidth="1"/>
    <col min="14509" max="14519" width="9.140625" style="3"/>
    <col min="14520" max="14524" width="9.28515625" style="3" bestFit="1" customWidth="1"/>
    <col min="14525" max="14535" width="9.140625" style="3"/>
    <col min="14536" max="14540" width="9.28515625" style="3" bestFit="1" customWidth="1"/>
    <col min="14541" max="14551" width="9.140625" style="3"/>
    <col min="14552" max="14556" width="9.28515625" style="3" bestFit="1" customWidth="1"/>
    <col min="14557" max="14567" width="9.140625" style="3"/>
    <col min="14568" max="14572" width="9.28515625" style="3" bestFit="1" customWidth="1"/>
    <col min="14573" max="14583" width="9.140625" style="3"/>
    <col min="14584" max="14588" width="9.28515625" style="3" bestFit="1" customWidth="1"/>
    <col min="14589" max="14599" width="9.140625" style="3"/>
    <col min="14600" max="14604" width="9.28515625" style="3" bestFit="1" customWidth="1"/>
    <col min="14605" max="14615" width="9.140625" style="3"/>
    <col min="14616" max="14620" width="9.28515625" style="3" bestFit="1" customWidth="1"/>
    <col min="14621" max="14631" width="9.140625" style="3"/>
    <col min="14632" max="14636" width="9.28515625" style="3" bestFit="1" customWidth="1"/>
    <col min="14637" max="14647" width="9.140625" style="3"/>
    <col min="14648" max="14652" width="9.28515625" style="3" bestFit="1" customWidth="1"/>
    <col min="14653" max="14663" width="9.140625" style="3"/>
    <col min="14664" max="14668" width="9.28515625" style="3" bestFit="1" customWidth="1"/>
    <col min="14669" max="14679" width="9.140625" style="3"/>
    <col min="14680" max="14684" width="9.28515625" style="3" bestFit="1" customWidth="1"/>
    <col min="14685" max="14695" width="9.140625" style="3"/>
    <col min="14696" max="14700" width="9.28515625" style="3" bestFit="1" customWidth="1"/>
    <col min="14701" max="14711" width="9.140625" style="3"/>
    <col min="14712" max="14716" width="9.28515625" style="3" bestFit="1" customWidth="1"/>
    <col min="14717" max="14727" width="9.140625" style="3"/>
    <col min="14728" max="14732" width="9.28515625" style="3" bestFit="1" customWidth="1"/>
    <col min="14733" max="14743" width="9.140625" style="3"/>
    <col min="14744" max="14748" width="9.28515625" style="3" bestFit="1" customWidth="1"/>
    <col min="14749" max="14759" width="9.140625" style="3"/>
    <col min="14760" max="14764" width="9.28515625" style="3" bestFit="1" customWidth="1"/>
    <col min="14765" max="14775" width="9.140625" style="3"/>
    <col min="14776" max="14780" width="9.28515625" style="3" bestFit="1" customWidth="1"/>
    <col min="14781" max="14791" width="9.140625" style="3"/>
    <col min="14792" max="14796" width="9.28515625" style="3" bestFit="1" customWidth="1"/>
    <col min="14797" max="14807" width="9.140625" style="3"/>
    <col min="14808" max="14812" width="9.28515625" style="3" bestFit="1" customWidth="1"/>
    <col min="14813" max="14823" width="9.140625" style="3"/>
    <col min="14824" max="14828" width="9.28515625" style="3" bestFit="1" customWidth="1"/>
    <col min="14829" max="14839" width="9.140625" style="3"/>
    <col min="14840" max="14844" width="9.28515625" style="3" bestFit="1" customWidth="1"/>
    <col min="14845" max="14855" width="9.140625" style="3"/>
    <col min="14856" max="14860" width="9.28515625" style="3" bestFit="1" customWidth="1"/>
    <col min="14861" max="14871" width="9.140625" style="3"/>
    <col min="14872" max="14876" width="9.28515625" style="3" bestFit="1" customWidth="1"/>
    <col min="14877" max="14887" width="9.140625" style="3"/>
    <col min="14888" max="14892" width="9.28515625" style="3" bestFit="1" customWidth="1"/>
    <col min="14893" max="14903" width="9.140625" style="3"/>
    <col min="14904" max="14908" width="9.28515625" style="3" bestFit="1" customWidth="1"/>
    <col min="14909" max="14919" width="9.140625" style="3"/>
    <col min="14920" max="14924" width="9.28515625" style="3" bestFit="1" customWidth="1"/>
    <col min="14925" max="14935" width="9.140625" style="3"/>
    <col min="14936" max="14940" width="9.28515625" style="3" bestFit="1" customWidth="1"/>
    <col min="14941" max="14951" width="9.140625" style="3"/>
    <col min="14952" max="14956" width="9.28515625" style="3" bestFit="1" customWidth="1"/>
    <col min="14957" max="14967" width="9.140625" style="3"/>
    <col min="14968" max="14972" width="9.28515625" style="3" bestFit="1" customWidth="1"/>
    <col min="14973" max="14983" width="9.140625" style="3"/>
    <col min="14984" max="14988" width="9.28515625" style="3" bestFit="1" customWidth="1"/>
    <col min="14989" max="14999" width="9.140625" style="3"/>
    <col min="15000" max="15004" width="9.28515625" style="3" bestFit="1" customWidth="1"/>
    <col min="15005" max="15015" width="9.140625" style="3"/>
    <col min="15016" max="15020" width="9.28515625" style="3" bestFit="1" customWidth="1"/>
    <col min="15021" max="15031" width="9.140625" style="3"/>
    <col min="15032" max="15036" width="9.28515625" style="3" bestFit="1" customWidth="1"/>
    <col min="15037" max="15047" width="9.140625" style="3"/>
    <col min="15048" max="15052" width="9.28515625" style="3" bestFit="1" customWidth="1"/>
    <col min="15053" max="15063" width="9.140625" style="3"/>
    <col min="15064" max="15068" width="9.28515625" style="3" bestFit="1" customWidth="1"/>
    <col min="15069" max="15079" width="9.140625" style="3"/>
    <col min="15080" max="15084" width="9.28515625" style="3" bestFit="1" customWidth="1"/>
    <col min="15085" max="15095" width="9.140625" style="3"/>
    <col min="15096" max="15100" width="9.28515625" style="3" bestFit="1" customWidth="1"/>
    <col min="15101" max="15111" width="9.140625" style="3"/>
    <col min="15112" max="15116" width="9.28515625" style="3" bestFit="1" customWidth="1"/>
    <col min="15117" max="15127" width="9.140625" style="3"/>
    <col min="15128" max="15132" width="9.28515625" style="3" bestFit="1" customWidth="1"/>
    <col min="15133" max="15143" width="9.140625" style="3"/>
    <col min="15144" max="15148" width="9.28515625" style="3" bestFit="1" customWidth="1"/>
    <col min="15149" max="15159" width="9.140625" style="3"/>
    <col min="15160" max="15164" width="9.28515625" style="3" bestFit="1" customWidth="1"/>
    <col min="15165" max="15175" width="9.140625" style="3"/>
    <col min="15176" max="15180" width="9.28515625" style="3" bestFit="1" customWidth="1"/>
    <col min="15181" max="15191" width="9.140625" style="3"/>
    <col min="15192" max="15196" width="9.28515625" style="3" bestFit="1" customWidth="1"/>
    <col min="15197" max="15207" width="9.140625" style="3"/>
    <col min="15208" max="15212" width="9.28515625" style="3" bestFit="1" customWidth="1"/>
    <col min="15213" max="15223" width="9.140625" style="3"/>
    <col min="15224" max="15228" width="9.28515625" style="3" bestFit="1" customWidth="1"/>
    <col min="15229" max="15239" width="9.140625" style="3"/>
    <col min="15240" max="15244" width="9.28515625" style="3" bestFit="1" customWidth="1"/>
    <col min="15245" max="15255" width="9.140625" style="3"/>
    <col min="15256" max="15260" width="9.28515625" style="3" bestFit="1" customWidth="1"/>
    <col min="15261" max="15271" width="9.140625" style="3"/>
    <col min="15272" max="15276" width="9.28515625" style="3" bestFit="1" customWidth="1"/>
    <col min="15277" max="15287" width="9.140625" style="3"/>
    <col min="15288" max="15292" width="9.28515625" style="3" bestFit="1" customWidth="1"/>
    <col min="15293" max="15303" width="9.140625" style="3"/>
    <col min="15304" max="15308" width="9.28515625" style="3" bestFit="1" customWidth="1"/>
    <col min="15309" max="15319" width="9.140625" style="3"/>
    <col min="15320" max="15324" width="9.28515625" style="3" bestFit="1" customWidth="1"/>
    <col min="15325" max="15335" width="9.140625" style="3"/>
    <col min="15336" max="15340" width="9.28515625" style="3" bestFit="1" customWidth="1"/>
    <col min="15341" max="15351" width="9.140625" style="3"/>
    <col min="15352" max="15356" width="9.28515625" style="3" bestFit="1" customWidth="1"/>
    <col min="15357" max="15367" width="9.140625" style="3"/>
    <col min="15368" max="15372" width="9.28515625" style="3" bestFit="1" customWidth="1"/>
    <col min="15373" max="15383" width="9.140625" style="3"/>
    <col min="15384" max="15388" width="9.28515625" style="3" bestFit="1" customWidth="1"/>
    <col min="15389" max="15399" width="9.140625" style="3"/>
    <col min="15400" max="15404" width="9.28515625" style="3" bestFit="1" customWidth="1"/>
    <col min="15405" max="15415" width="9.140625" style="3"/>
    <col min="15416" max="15420" width="9.28515625" style="3" bestFit="1" customWidth="1"/>
    <col min="15421" max="15431" width="9.140625" style="3"/>
    <col min="15432" max="15436" width="9.28515625" style="3" bestFit="1" customWidth="1"/>
    <col min="15437" max="15447" width="9.140625" style="3"/>
    <col min="15448" max="15452" width="9.28515625" style="3" bestFit="1" customWidth="1"/>
    <col min="15453" max="15463" width="9.140625" style="3"/>
    <col min="15464" max="15468" width="9.28515625" style="3" bestFit="1" customWidth="1"/>
    <col min="15469" max="15479" width="9.140625" style="3"/>
    <col min="15480" max="15484" width="9.28515625" style="3" bestFit="1" customWidth="1"/>
    <col min="15485" max="15495" width="9.140625" style="3"/>
    <col min="15496" max="15500" width="9.28515625" style="3" bestFit="1" customWidth="1"/>
    <col min="15501" max="15511" width="9.140625" style="3"/>
    <col min="15512" max="15516" width="9.28515625" style="3" bestFit="1" customWidth="1"/>
    <col min="15517" max="15527" width="9.140625" style="3"/>
    <col min="15528" max="15532" width="9.28515625" style="3" bestFit="1" customWidth="1"/>
    <col min="15533" max="15543" width="9.140625" style="3"/>
    <col min="15544" max="15548" width="9.28515625" style="3" bestFit="1" customWidth="1"/>
    <col min="15549" max="15559" width="9.140625" style="3"/>
    <col min="15560" max="15564" width="9.28515625" style="3" bestFit="1" customWidth="1"/>
    <col min="15565" max="15575" width="9.140625" style="3"/>
    <col min="15576" max="15580" width="9.28515625" style="3" bestFit="1" customWidth="1"/>
    <col min="15581" max="15591" width="9.140625" style="3"/>
    <col min="15592" max="15596" width="9.28515625" style="3" bestFit="1" customWidth="1"/>
    <col min="15597" max="15607" width="9.140625" style="3"/>
    <col min="15608" max="15612" width="9.28515625" style="3" bestFit="1" customWidth="1"/>
    <col min="15613" max="15623" width="9.140625" style="3"/>
    <col min="15624" max="15628" width="9.28515625" style="3" bestFit="1" customWidth="1"/>
    <col min="15629" max="15639" width="9.140625" style="3"/>
    <col min="15640" max="15644" width="9.28515625" style="3" bestFit="1" customWidth="1"/>
    <col min="15645" max="15655" width="9.140625" style="3"/>
    <col min="15656" max="15660" width="9.28515625" style="3" bestFit="1" customWidth="1"/>
    <col min="15661" max="15671" width="9.140625" style="3"/>
    <col min="15672" max="15676" width="9.28515625" style="3" bestFit="1" customWidth="1"/>
    <col min="15677" max="15687" width="9.140625" style="3"/>
    <col min="15688" max="15692" width="9.28515625" style="3" bestFit="1" customWidth="1"/>
    <col min="15693" max="15703" width="9.140625" style="3"/>
    <col min="15704" max="15708" width="9.28515625" style="3" bestFit="1" customWidth="1"/>
    <col min="15709" max="15719" width="9.140625" style="3"/>
    <col min="15720" max="15724" width="9.28515625" style="3" bestFit="1" customWidth="1"/>
    <col min="15725" max="15735" width="9.140625" style="3"/>
    <col min="15736" max="15740" width="9.28515625" style="3" bestFit="1" customWidth="1"/>
    <col min="15741" max="15751" width="9.140625" style="3"/>
    <col min="15752" max="15756" width="9.28515625" style="3" bestFit="1" customWidth="1"/>
    <col min="15757" max="15767" width="9.140625" style="3"/>
    <col min="15768" max="15772" width="9.28515625" style="3" bestFit="1" customWidth="1"/>
    <col min="15773" max="15783" width="9.140625" style="3"/>
    <col min="15784" max="15788" width="9.28515625" style="3" bestFit="1" customWidth="1"/>
    <col min="15789" max="15799" width="9.140625" style="3"/>
    <col min="15800" max="15804" width="9.28515625" style="3" bestFit="1" customWidth="1"/>
    <col min="15805" max="15815" width="9.140625" style="3"/>
    <col min="15816" max="15820" width="9.28515625" style="3" bestFit="1" customWidth="1"/>
    <col min="15821" max="15831" width="9.140625" style="3"/>
    <col min="15832" max="15836" width="9.28515625" style="3" bestFit="1" customWidth="1"/>
    <col min="15837" max="15847" width="9.140625" style="3"/>
    <col min="15848" max="15852" width="9.28515625" style="3" bestFit="1" customWidth="1"/>
    <col min="15853" max="15863" width="9.140625" style="3"/>
    <col min="15864" max="15868" width="9.28515625" style="3" bestFit="1" customWidth="1"/>
    <col min="15869" max="15879" width="9.140625" style="3"/>
    <col min="15880" max="15884" width="9.28515625" style="3" bestFit="1" customWidth="1"/>
    <col min="15885" max="15895" width="9.140625" style="3"/>
    <col min="15896" max="15900" width="9.28515625" style="3" bestFit="1" customWidth="1"/>
    <col min="15901" max="15911" width="9.140625" style="3"/>
    <col min="15912" max="15916" width="9.28515625" style="3" bestFit="1" customWidth="1"/>
    <col min="15917" max="15927" width="9.140625" style="3"/>
    <col min="15928" max="15932" width="9.28515625" style="3" bestFit="1" customWidth="1"/>
    <col min="15933" max="15943" width="9.140625" style="3"/>
    <col min="15944" max="15948" width="9.28515625" style="3" bestFit="1" customWidth="1"/>
    <col min="15949" max="15959" width="9.140625" style="3"/>
    <col min="15960" max="15964" width="9.28515625" style="3" bestFit="1" customWidth="1"/>
    <col min="15965" max="15975" width="9.140625" style="3"/>
    <col min="15976" max="15980" width="9.28515625" style="3" bestFit="1" customWidth="1"/>
    <col min="15981" max="15991" width="9.140625" style="3"/>
    <col min="15992" max="15996" width="9.28515625" style="3" bestFit="1" customWidth="1"/>
    <col min="15997" max="16007" width="9.140625" style="3"/>
    <col min="16008" max="16012" width="9.28515625" style="3" bestFit="1" customWidth="1"/>
    <col min="16013" max="16023" width="9.140625" style="3"/>
    <col min="16024" max="16028" width="9.28515625" style="3" bestFit="1" customWidth="1"/>
    <col min="16029" max="16039" width="9.140625" style="3"/>
    <col min="16040" max="16044" width="9.28515625" style="3" bestFit="1" customWidth="1"/>
    <col min="16045" max="16055" width="9.140625" style="3"/>
    <col min="16056" max="16060" width="9.28515625" style="3" bestFit="1" customWidth="1"/>
    <col min="16061" max="16071" width="9.140625" style="3"/>
    <col min="16072" max="16076" width="9.28515625" style="3" bestFit="1" customWidth="1"/>
    <col min="16077" max="16087" width="9.140625" style="3"/>
    <col min="16088" max="16092" width="9.28515625" style="3" bestFit="1" customWidth="1"/>
    <col min="16093" max="16103" width="9.140625" style="3"/>
    <col min="16104" max="16108" width="9.28515625" style="3" bestFit="1" customWidth="1"/>
    <col min="16109" max="16119" width="9.140625" style="3"/>
    <col min="16120" max="16124" width="9.28515625" style="3" bestFit="1" customWidth="1"/>
    <col min="16125" max="16135" width="9.140625" style="3"/>
    <col min="16136" max="16140" width="9.28515625" style="3" bestFit="1" customWidth="1"/>
    <col min="16141" max="16151" width="9.140625" style="3"/>
    <col min="16152" max="16156" width="9.28515625" style="3" bestFit="1" customWidth="1"/>
    <col min="16157" max="16167" width="9.140625" style="3"/>
    <col min="16168" max="16172" width="9.28515625" style="3" bestFit="1" customWidth="1"/>
    <col min="16173" max="16183" width="9.140625" style="3"/>
    <col min="16184" max="16188" width="9.28515625" style="3" bestFit="1" customWidth="1"/>
    <col min="16189" max="16199" width="9.140625" style="3"/>
    <col min="16200" max="16204" width="9.28515625" style="3" bestFit="1" customWidth="1"/>
    <col min="16205" max="16215" width="9.140625" style="3"/>
    <col min="16216" max="16220" width="9.28515625" style="3" bestFit="1" customWidth="1"/>
    <col min="16221" max="16231" width="9.140625" style="3"/>
    <col min="16232" max="16236" width="9.28515625" style="3" bestFit="1" customWidth="1"/>
    <col min="16237" max="16247" width="9.140625" style="3"/>
    <col min="16248" max="16252" width="9.28515625" style="3" bestFit="1" customWidth="1"/>
    <col min="16253" max="16263" width="9.140625" style="3"/>
    <col min="16264" max="16268" width="9.28515625" style="3" bestFit="1" customWidth="1"/>
    <col min="16269" max="16279" width="9.140625" style="3"/>
    <col min="16280" max="16284" width="9.28515625" style="3" bestFit="1" customWidth="1"/>
    <col min="16285" max="16295" width="9.140625" style="3"/>
    <col min="16296" max="16300" width="9.28515625" style="3" bestFit="1" customWidth="1"/>
    <col min="16301" max="16311" width="9.140625" style="3"/>
    <col min="16312" max="16316" width="9.28515625" style="3" bestFit="1" customWidth="1"/>
    <col min="16317" max="16327" width="9.140625" style="3"/>
    <col min="16328" max="16332" width="9.28515625" style="3" bestFit="1" customWidth="1"/>
    <col min="16333" max="16343" width="9.140625" style="3"/>
    <col min="16344" max="16348" width="9.28515625" style="3" bestFit="1" customWidth="1"/>
    <col min="16349" max="16359" width="9.140625" style="3"/>
    <col min="16360" max="16364" width="9.28515625" style="3" bestFit="1" customWidth="1"/>
    <col min="16365" max="16375" width="9.140625" style="3"/>
    <col min="16376" max="16380" width="9.28515625" style="3" bestFit="1" customWidth="1"/>
    <col min="16381" max="16384" width="9.140625" style="3"/>
  </cols>
  <sheetData>
    <row r="1" spans="1:16" ht="18" customHeight="1" x14ac:dyDescent="0.25">
      <c r="A1" s="2"/>
      <c r="B1" s="2"/>
      <c r="C1" s="2"/>
      <c r="D1" s="2"/>
      <c r="E1" s="2"/>
      <c r="F1" s="2"/>
      <c r="H1" s="544" t="s">
        <v>1067</v>
      </c>
      <c r="I1" s="544"/>
      <c r="J1" s="544"/>
      <c r="K1" s="544"/>
      <c r="L1" s="544"/>
      <c r="M1" s="544"/>
      <c r="N1" s="544"/>
      <c r="O1" s="544"/>
      <c r="P1" s="544"/>
    </row>
    <row r="2" spans="1:16" ht="18" customHeight="1" x14ac:dyDescent="0.25">
      <c r="A2" s="2"/>
      <c r="B2" s="2"/>
      <c r="C2" s="2"/>
      <c r="D2" s="2"/>
      <c r="E2" s="2"/>
      <c r="F2" s="2"/>
      <c r="H2" s="544"/>
      <c r="I2" s="544"/>
      <c r="J2" s="544"/>
      <c r="K2" s="544"/>
      <c r="L2" s="544"/>
      <c r="M2" s="544"/>
      <c r="N2" s="544"/>
      <c r="O2" s="544"/>
      <c r="P2" s="544"/>
    </row>
    <row r="3" spans="1:16" ht="18" customHeight="1" x14ac:dyDescent="0.25">
      <c r="A3" s="2"/>
      <c r="B3" s="2"/>
      <c r="C3" s="2"/>
      <c r="D3" s="2"/>
      <c r="E3" s="2"/>
      <c r="F3" s="2"/>
      <c r="H3" s="544"/>
      <c r="I3" s="544"/>
      <c r="J3" s="544"/>
      <c r="K3" s="544"/>
      <c r="L3" s="544"/>
      <c r="M3" s="544"/>
      <c r="N3" s="544"/>
      <c r="O3" s="544"/>
      <c r="P3" s="544"/>
    </row>
    <row r="4" spans="1:16" ht="18" customHeight="1" x14ac:dyDescent="0.25">
      <c r="A4" s="2"/>
      <c r="B4" s="2"/>
      <c r="C4" s="2"/>
      <c r="D4" s="2"/>
      <c r="E4" s="152"/>
      <c r="F4" s="2"/>
      <c r="H4" s="544"/>
      <c r="I4" s="544"/>
      <c r="J4" s="544"/>
      <c r="K4" s="544"/>
      <c r="L4" s="544"/>
      <c r="M4" s="544"/>
      <c r="N4" s="544"/>
      <c r="O4" s="544"/>
      <c r="P4" s="544"/>
    </row>
    <row r="5" spans="1:16" ht="18" customHeight="1" x14ac:dyDescent="0.25">
      <c r="A5" s="2"/>
      <c r="B5" s="2"/>
      <c r="C5" s="2"/>
      <c r="D5" s="2"/>
      <c r="E5" s="2"/>
      <c r="F5" s="2"/>
      <c r="H5" s="544"/>
      <c r="I5" s="544"/>
      <c r="J5" s="544"/>
      <c r="K5" s="544"/>
      <c r="L5" s="544"/>
      <c r="M5" s="544"/>
      <c r="N5" s="544"/>
      <c r="O5" s="544"/>
      <c r="P5" s="544"/>
    </row>
    <row r="6" spans="1:16" ht="18" customHeight="1" x14ac:dyDescent="0.25">
      <c r="A6" s="2"/>
      <c r="B6" s="2"/>
      <c r="C6" s="2"/>
      <c r="D6" s="2"/>
      <c r="E6" s="2"/>
      <c r="F6" s="2"/>
      <c r="H6" s="544"/>
      <c r="I6" s="544"/>
      <c r="J6" s="544"/>
      <c r="K6" s="544"/>
      <c r="L6" s="544"/>
      <c r="M6" s="544"/>
      <c r="N6" s="544"/>
      <c r="O6" s="544"/>
      <c r="P6" s="544"/>
    </row>
    <row r="7" spans="1:16" ht="18" customHeight="1" x14ac:dyDescent="0.25">
      <c r="A7" s="2"/>
      <c r="B7" s="545" t="s">
        <v>66</v>
      </c>
      <c r="C7" s="545"/>
      <c r="D7" s="545"/>
      <c r="E7" s="545"/>
      <c r="F7" s="545"/>
      <c r="G7" s="545"/>
      <c r="H7" s="545"/>
      <c r="I7" s="545"/>
      <c r="J7" s="545"/>
      <c r="K7" s="545"/>
      <c r="L7" s="545"/>
      <c r="M7" s="545"/>
      <c r="N7" s="545"/>
      <c r="O7" s="545"/>
      <c r="P7" s="545"/>
    </row>
    <row r="9" spans="1:16" ht="19.7" customHeight="1" x14ac:dyDescent="0.25">
      <c r="A9" s="493" t="s">
        <v>59</v>
      </c>
      <c r="B9" s="493" t="s">
        <v>67</v>
      </c>
      <c r="C9" s="493" t="s">
        <v>68</v>
      </c>
      <c r="D9" s="493" t="s">
        <v>69</v>
      </c>
      <c r="E9" s="493" t="s">
        <v>70</v>
      </c>
      <c r="F9" s="546" t="s">
        <v>71</v>
      </c>
      <c r="G9" s="546" t="s">
        <v>72</v>
      </c>
      <c r="H9" s="493" t="s">
        <v>73</v>
      </c>
      <c r="I9" s="493" t="s">
        <v>74</v>
      </c>
      <c r="J9" s="493"/>
      <c r="K9" s="493"/>
      <c r="L9" s="493"/>
      <c r="M9" s="494"/>
      <c r="N9" s="553" t="s">
        <v>80</v>
      </c>
      <c r="O9" s="493" t="s">
        <v>81</v>
      </c>
      <c r="P9" s="493" t="s">
        <v>82</v>
      </c>
    </row>
    <row r="10" spans="1:16" ht="55.35" customHeight="1" x14ac:dyDescent="0.25">
      <c r="A10" s="493"/>
      <c r="B10" s="493"/>
      <c r="C10" s="493"/>
      <c r="D10" s="493"/>
      <c r="E10" s="493"/>
      <c r="F10" s="547"/>
      <c r="G10" s="547"/>
      <c r="H10" s="493"/>
      <c r="I10" s="99" t="s">
        <v>75</v>
      </c>
      <c r="J10" s="217" t="s">
        <v>76</v>
      </c>
      <c r="K10" s="217" t="s">
        <v>77</v>
      </c>
      <c r="L10" s="217" t="s">
        <v>78</v>
      </c>
      <c r="M10" s="216" t="s">
        <v>79</v>
      </c>
      <c r="N10" s="553"/>
      <c r="O10" s="493"/>
      <c r="P10" s="493"/>
    </row>
    <row r="11" spans="1:16" x14ac:dyDescent="0.25">
      <c r="A11" s="100">
        <v>1</v>
      </c>
      <c r="B11" s="100">
        <v>2</v>
      </c>
      <c r="C11" s="100">
        <v>3</v>
      </c>
      <c r="D11" s="100">
        <v>4</v>
      </c>
      <c r="E11" s="100">
        <v>5</v>
      </c>
      <c r="F11" s="100">
        <v>6</v>
      </c>
      <c r="G11" s="100">
        <v>7</v>
      </c>
      <c r="H11" s="100">
        <v>8</v>
      </c>
      <c r="I11" s="101">
        <v>9</v>
      </c>
      <c r="J11" s="100">
        <v>10</v>
      </c>
      <c r="K11" s="100">
        <v>11</v>
      </c>
      <c r="L11" s="100">
        <v>12</v>
      </c>
      <c r="M11" s="100">
        <v>13</v>
      </c>
      <c r="N11" s="100">
        <v>14</v>
      </c>
      <c r="O11" s="100">
        <v>15</v>
      </c>
      <c r="P11" s="100">
        <v>16</v>
      </c>
    </row>
    <row r="12" spans="1:16" ht="22.5" customHeight="1" x14ac:dyDescent="0.25">
      <c r="A12" s="498" t="s">
        <v>1068</v>
      </c>
      <c r="B12" s="499"/>
      <c r="C12" s="499"/>
      <c r="D12" s="499"/>
      <c r="E12" s="499"/>
      <c r="F12" s="499"/>
      <c r="G12" s="499"/>
      <c r="H12" s="499"/>
      <c r="I12" s="499"/>
      <c r="J12" s="499"/>
      <c r="K12" s="499"/>
      <c r="L12" s="499"/>
      <c r="M12" s="499"/>
      <c r="N12" s="499"/>
      <c r="O12" s="499"/>
      <c r="P12" s="500"/>
    </row>
    <row r="13" spans="1:16" ht="22.5" customHeight="1" x14ac:dyDescent="0.25">
      <c r="A13" s="498" t="s">
        <v>83</v>
      </c>
      <c r="B13" s="499"/>
      <c r="C13" s="499"/>
      <c r="D13" s="499"/>
      <c r="E13" s="499"/>
      <c r="F13" s="499"/>
      <c r="G13" s="499"/>
      <c r="H13" s="499"/>
      <c r="I13" s="499"/>
      <c r="J13" s="499"/>
      <c r="K13" s="499"/>
      <c r="L13" s="499"/>
      <c r="M13" s="499"/>
      <c r="N13" s="499"/>
      <c r="O13" s="499"/>
      <c r="P13" s="500"/>
    </row>
    <row r="14" spans="1:16" ht="61.5" customHeight="1" x14ac:dyDescent="0.25">
      <c r="A14" s="210">
        <v>1</v>
      </c>
      <c r="B14" s="102" t="s">
        <v>84</v>
      </c>
      <c r="C14" s="210" t="s">
        <v>85</v>
      </c>
      <c r="D14" s="210" t="s">
        <v>86</v>
      </c>
      <c r="E14" s="210" t="s">
        <v>25</v>
      </c>
      <c r="F14" s="210" t="s">
        <v>87</v>
      </c>
      <c r="G14" s="210">
        <v>5.9</v>
      </c>
      <c r="H14" s="210">
        <v>4.5</v>
      </c>
      <c r="I14" s="60">
        <v>5.2</v>
      </c>
      <c r="J14" s="210">
        <v>5.6</v>
      </c>
      <c r="K14" s="210">
        <v>5.6</v>
      </c>
      <c r="L14" s="210">
        <v>5.8</v>
      </c>
      <c r="M14" s="66">
        <v>5.9</v>
      </c>
      <c r="N14" s="13"/>
      <c r="O14" s="13"/>
      <c r="P14" s="13"/>
    </row>
    <row r="15" spans="1:16" ht="61.5" customHeight="1" x14ac:dyDescent="0.25">
      <c r="A15" s="247">
        <v>2</v>
      </c>
      <c r="B15" s="102" t="s">
        <v>88</v>
      </c>
      <c r="C15" s="210" t="s">
        <v>85</v>
      </c>
      <c r="D15" s="210" t="s">
        <v>86</v>
      </c>
      <c r="E15" s="210" t="s">
        <v>25</v>
      </c>
      <c r="F15" s="210" t="s">
        <v>87</v>
      </c>
      <c r="G15" s="210">
        <v>111.1</v>
      </c>
      <c r="H15" s="210">
        <v>117.1</v>
      </c>
      <c r="I15" s="60">
        <v>124.8</v>
      </c>
      <c r="J15" s="210">
        <v>133.4</v>
      </c>
      <c r="K15" s="210">
        <v>142.30000000000001</v>
      </c>
      <c r="L15" s="210">
        <v>152</v>
      </c>
      <c r="M15" s="66">
        <v>153</v>
      </c>
      <c r="N15" s="13"/>
      <c r="O15" s="13"/>
      <c r="P15" s="13"/>
    </row>
    <row r="16" spans="1:16" ht="15.75" customHeight="1" x14ac:dyDescent="0.25">
      <c r="A16" s="210" t="s">
        <v>3</v>
      </c>
      <c r="B16" s="424" t="s">
        <v>89</v>
      </c>
      <c r="C16" s="425"/>
      <c r="D16" s="425"/>
      <c r="E16" s="425"/>
      <c r="F16" s="425"/>
      <c r="G16" s="425"/>
      <c r="H16" s="425"/>
      <c r="I16" s="425"/>
      <c r="J16" s="425"/>
      <c r="K16" s="425"/>
      <c r="L16" s="425"/>
      <c r="M16" s="425"/>
      <c r="N16" s="425"/>
      <c r="O16" s="425"/>
      <c r="P16" s="426"/>
    </row>
    <row r="17" spans="1:16" ht="15.75" customHeight="1" x14ac:dyDescent="0.25">
      <c r="A17" s="247"/>
      <c r="B17" s="424" t="s">
        <v>90</v>
      </c>
      <c r="C17" s="425"/>
      <c r="D17" s="425"/>
      <c r="E17" s="425"/>
      <c r="F17" s="425"/>
      <c r="G17" s="425"/>
      <c r="H17" s="425"/>
      <c r="I17" s="425"/>
      <c r="J17" s="425"/>
      <c r="K17" s="425"/>
      <c r="L17" s="425"/>
      <c r="M17" s="425"/>
      <c r="N17" s="425"/>
      <c r="O17" s="425"/>
      <c r="P17" s="426"/>
    </row>
    <row r="18" spans="1:16" ht="58.5" customHeight="1" x14ac:dyDescent="0.25">
      <c r="A18" s="248"/>
      <c r="B18" s="31" t="s">
        <v>957</v>
      </c>
      <c r="C18" s="313"/>
      <c r="D18" s="202"/>
      <c r="E18" s="202"/>
      <c r="F18" s="22"/>
      <c r="G18" s="22"/>
      <c r="H18" s="22"/>
      <c r="I18" s="22"/>
      <c r="J18" s="46"/>
      <c r="K18" s="46"/>
      <c r="L18" s="46"/>
      <c r="M18" s="47"/>
      <c r="N18" s="202"/>
      <c r="O18" s="7"/>
      <c r="P18" s="206"/>
    </row>
    <row r="19" spans="1:16" ht="61.5" customHeight="1" x14ac:dyDescent="0.25">
      <c r="A19" s="248"/>
      <c r="B19" s="351" t="s">
        <v>831</v>
      </c>
      <c r="C19" s="347" t="s">
        <v>843</v>
      </c>
      <c r="D19" s="204" t="s">
        <v>959</v>
      </c>
      <c r="E19" s="202" t="s">
        <v>92</v>
      </c>
      <c r="F19" s="22" t="s">
        <v>87</v>
      </c>
      <c r="G19" s="22">
        <v>178492.08</v>
      </c>
      <c r="H19" s="22">
        <v>193561.9779</v>
      </c>
      <c r="I19" s="22">
        <v>207028.89657399998</v>
      </c>
      <c r="J19" s="22">
        <v>223166.3114027</v>
      </c>
      <c r="K19" s="22">
        <v>241613.77697283498</v>
      </c>
      <c r="L19" s="22">
        <v>262731.97302147676</v>
      </c>
      <c r="M19" s="49">
        <v>285719.72312055063</v>
      </c>
      <c r="N19" s="202"/>
      <c r="O19" s="7"/>
      <c r="P19" s="206"/>
    </row>
    <row r="20" spans="1:16" ht="49.5" customHeight="1" x14ac:dyDescent="0.25">
      <c r="A20" s="248"/>
      <c r="B20" s="351" t="s">
        <v>958</v>
      </c>
      <c r="C20" s="348" t="s">
        <v>843</v>
      </c>
      <c r="D20" s="202" t="s">
        <v>959</v>
      </c>
      <c r="E20" s="202" t="s">
        <v>92</v>
      </c>
      <c r="F20" s="58" t="s">
        <v>87</v>
      </c>
      <c r="G20" s="22">
        <v>248.761</v>
      </c>
      <c r="H20" s="22">
        <v>290</v>
      </c>
      <c r="I20" s="22">
        <v>360.6</v>
      </c>
      <c r="J20" s="22">
        <v>386.6</v>
      </c>
      <c r="K20" s="22">
        <v>414.8</v>
      </c>
      <c r="L20" s="22">
        <v>445.5</v>
      </c>
      <c r="M20" s="49">
        <v>478.9</v>
      </c>
      <c r="N20" s="202"/>
      <c r="O20" s="7"/>
      <c r="P20" s="206"/>
    </row>
    <row r="21" spans="1:16" ht="51.75" customHeight="1" x14ac:dyDescent="0.25">
      <c r="A21" s="323"/>
      <c r="B21" s="351" t="s">
        <v>832</v>
      </c>
      <c r="C21" s="348" t="s">
        <v>843</v>
      </c>
      <c r="D21" s="313" t="s">
        <v>959</v>
      </c>
      <c r="E21" s="313" t="s">
        <v>92</v>
      </c>
      <c r="F21" s="58" t="s">
        <v>87</v>
      </c>
      <c r="G21" s="22">
        <v>166236.636</v>
      </c>
      <c r="H21" s="22">
        <v>180000</v>
      </c>
      <c r="I21" s="22">
        <v>192600</v>
      </c>
      <c r="J21" s="22">
        <v>208008</v>
      </c>
      <c r="K21" s="22">
        <v>225688.68</v>
      </c>
      <c r="L21" s="22">
        <v>246000.6612</v>
      </c>
      <c r="M21" s="49">
        <v>268140.72070800001</v>
      </c>
      <c r="N21" s="313"/>
      <c r="O21" s="7"/>
      <c r="P21" s="318"/>
    </row>
    <row r="22" spans="1:16" ht="67.5" customHeight="1" x14ac:dyDescent="0.25">
      <c r="A22" s="248"/>
      <c r="B22" s="351" t="s">
        <v>842</v>
      </c>
      <c r="C22" s="348" t="s">
        <v>843</v>
      </c>
      <c r="D22" s="202" t="s">
        <v>959</v>
      </c>
      <c r="E22" s="202" t="s">
        <v>92</v>
      </c>
      <c r="F22" s="22" t="s">
        <v>87</v>
      </c>
      <c r="G22" s="22">
        <v>54659.387000000002</v>
      </c>
      <c r="H22" s="22">
        <v>65000</v>
      </c>
      <c r="I22" s="22">
        <v>70450.000000000015</v>
      </c>
      <c r="J22" s="22">
        <v>76361.000000000015</v>
      </c>
      <c r="K22" s="22">
        <v>82772.380000000019</v>
      </c>
      <c r="L22" s="22">
        <v>90388.269200000039</v>
      </c>
      <c r="M22" s="49">
        <v>98706.225928000043</v>
      </c>
      <c r="N22" s="202"/>
      <c r="O22" s="7"/>
      <c r="P22" s="206"/>
    </row>
    <row r="23" spans="1:16" ht="51" customHeight="1" x14ac:dyDescent="0.25">
      <c r="A23" s="17"/>
      <c r="B23" s="48" t="s">
        <v>94</v>
      </c>
      <c r="C23" s="1" t="s">
        <v>103</v>
      </c>
      <c r="D23" s="1" t="s">
        <v>104</v>
      </c>
      <c r="E23" s="1" t="s">
        <v>92</v>
      </c>
      <c r="F23" s="1" t="s">
        <v>105</v>
      </c>
      <c r="G23" s="1">
        <v>2717</v>
      </c>
      <c r="H23" s="1">
        <v>2349</v>
      </c>
      <c r="I23" s="1">
        <v>2016</v>
      </c>
      <c r="J23" s="1">
        <v>0</v>
      </c>
      <c r="K23" s="1">
        <v>0</v>
      </c>
      <c r="L23" s="1">
        <v>0</v>
      </c>
      <c r="M23" s="1">
        <v>0</v>
      </c>
      <c r="N23" s="1" t="s">
        <v>216</v>
      </c>
      <c r="O23" s="202"/>
      <c r="P23" s="313" t="s">
        <v>1025</v>
      </c>
    </row>
    <row r="24" spans="1:16" ht="45.75" customHeight="1" x14ac:dyDescent="0.25">
      <c r="A24" s="17"/>
      <c r="B24" s="48" t="s">
        <v>95</v>
      </c>
      <c r="C24" s="1" t="s">
        <v>103</v>
      </c>
      <c r="D24" s="265" t="s">
        <v>104</v>
      </c>
      <c r="E24" s="1" t="s">
        <v>92</v>
      </c>
      <c r="F24" s="1" t="s">
        <v>105</v>
      </c>
      <c r="G24" s="1">
        <v>1594</v>
      </c>
      <c r="H24" s="1">
        <v>1934</v>
      </c>
      <c r="I24" s="1">
        <v>2672</v>
      </c>
      <c r="J24" s="1">
        <v>1563</v>
      </c>
      <c r="K24" s="1">
        <v>1592</v>
      </c>
      <c r="L24" s="1">
        <v>1597</v>
      </c>
      <c r="M24" s="1">
        <v>1596</v>
      </c>
      <c r="N24" s="1" t="s">
        <v>216</v>
      </c>
      <c r="O24" s="202"/>
      <c r="P24" s="313" t="s">
        <v>1026</v>
      </c>
    </row>
    <row r="25" spans="1:16" ht="42" customHeight="1" x14ac:dyDescent="0.25">
      <c r="A25" s="17"/>
      <c r="B25" s="48" t="s">
        <v>96</v>
      </c>
      <c r="C25" s="1" t="s">
        <v>103</v>
      </c>
      <c r="D25" s="1" t="s">
        <v>104</v>
      </c>
      <c r="E25" s="1" t="s">
        <v>92</v>
      </c>
      <c r="F25" s="1" t="s">
        <v>105</v>
      </c>
      <c r="G25" s="1">
        <v>2106</v>
      </c>
      <c r="H25" s="1">
        <v>11605</v>
      </c>
      <c r="I25" s="1">
        <v>1034</v>
      </c>
      <c r="J25" s="1">
        <v>724</v>
      </c>
      <c r="K25" s="1">
        <v>1034</v>
      </c>
      <c r="L25" s="1">
        <v>1034</v>
      </c>
      <c r="M25" s="1">
        <v>1034</v>
      </c>
      <c r="N25" s="1" t="s">
        <v>216</v>
      </c>
      <c r="O25" s="202"/>
      <c r="P25" s="202" t="s">
        <v>106</v>
      </c>
    </row>
    <row r="26" spans="1:16" ht="51.75" customHeight="1" x14ac:dyDescent="0.25">
      <c r="A26" s="17">
        <v>2</v>
      </c>
      <c r="B26" s="48" t="s">
        <v>97</v>
      </c>
      <c r="C26" s="1" t="s">
        <v>103</v>
      </c>
      <c r="D26" s="1" t="s">
        <v>104</v>
      </c>
      <c r="E26" s="1" t="s">
        <v>92</v>
      </c>
      <c r="F26" s="1" t="s">
        <v>105</v>
      </c>
      <c r="G26" s="1">
        <v>216</v>
      </c>
      <c r="H26" s="1">
        <v>116</v>
      </c>
      <c r="I26" s="1">
        <v>4674</v>
      </c>
      <c r="J26" s="1"/>
      <c r="K26" s="1"/>
      <c r="L26" s="1"/>
      <c r="M26" s="1"/>
      <c r="N26" s="1" t="s">
        <v>216</v>
      </c>
      <c r="O26" s="202"/>
      <c r="P26" s="202" t="s">
        <v>107</v>
      </c>
    </row>
    <row r="27" spans="1:16" ht="48.75" customHeight="1" x14ac:dyDescent="0.25">
      <c r="A27" s="17"/>
      <c r="B27" s="48" t="s">
        <v>98</v>
      </c>
      <c r="C27" s="1" t="s">
        <v>103</v>
      </c>
      <c r="D27" s="1" t="s">
        <v>104</v>
      </c>
      <c r="E27" s="1" t="s">
        <v>92</v>
      </c>
      <c r="F27" s="1" t="s">
        <v>105</v>
      </c>
      <c r="G27" s="1">
        <v>0</v>
      </c>
      <c r="H27" s="1">
        <v>0</v>
      </c>
      <c r="I27" s="1">
        <v>0</v>
      </c>
      <c r="J27" s="1">
        <v>746</v>
      </c>
      <c r="K27" s="1">
        <v>2495</v>
      </c>
      <c r="L27" s="1">
        <v>364</v>
      </c>
      <c r="M27" s="1">
        <v>0</v>
      </c>
      <c r="N27" s="1" t="s">
        <v>216</v>
      </c>
      <c r="O27" s="202"/>
      <c r="P27" s="202" t="s">
        <v>108</v>
      </c>
    </row>
    <row r="28" spans="1:16" ht="42.75" customHeight="1" x14ac:dyDescent="0.25">
      <c r="A28" s="17"/>
      <c r="B28" s="48" t="s">
        <v>99</v>
      </c>
      <c r="C28" s="1" t="s">
        <v>103</v>
      </c>
      <c r="D28" s="1" t="s">
        <v>104</v>
      </c>
      <c r="E28" s="1" t="s">
        <v>92</v>
      </c>
      <c r="F28" s="1" t="s">
        <v>105</v>
      </c>
      <c r="G28" s="1">
        <v>0</v>
      </c>
      <c r="H28" s="1">
        <v>0</v>
      </c>
      <c r="I28" s="1">
        <v>0</v>
      </c>
      <c r="J28" s="1">
        <v>1913</v>
      </c>
      <c r="K28" s="1">
        <v>2068</v>
      </c>
      <c r="L28" s="1">
        <v>0</v>
      </c>
      <c r="M28" s="1">
        <v>0</v>
      </c>
      <c r="N28" s="1" t="s">
        <v>216</v>
      </c>
      <c r="O28" s="202"/>
      <c r="P28" s="202" t="s">
        <v>109</v>
      </c>
    </row>
    <row r="29" spans="1:16" ht="38.25" customHeight="1" x14ac:dyDescent="0.25">
      <c r="A29" s="17"/>
      <c r="B29" s="48" t="s">
        <v>100</v>
      </c>
      <c r="C29" s="1" t="s">
        <v>103</v>
      </c>
      <c r="D29" s="1" t="s">
        <v>104</v>
      </c>
      <c r="E29" s="1" t="s">
        <v>92</v>
      </c>
      <c r="F29" s="1" t="s">
        <v>105</v>
      </c>
      <c r="G29" s="1">
        <v>0</v>
      </c>
      <c r="H29" s="1">
        <v>0</v>
      </c>
      <c r="I29" s="1">
        <v>330</v>
      </c>
      <c r="J29" s="1">
        <v>2940</v>
      </c>
      <c r="K29" s="1">
        <v>0</v>
      </c>
      <c r="L29" s="1">
        <v>0</v>
      </c>
      <c r="M29" s="1">
        <v>0</v>
      </c>
      <c r="N29" s="1" t="s">
        <v>216</v>
      </c>
      <c r="O29" s="202"/>
      <c r="P29" s="202" t="s">
        <v>110</v>
      </c>
    </row>
    <row r="30" spans="1:16" ht="72.75" customHeight="1" x14ac:dyDescent="0.25">
      <c r="A30" s="17">
        <v>1</v>
      </c>
      <c r="B30" s="48" t="s">
        <v>101</v>
      </c>
      <c r="C30" s="1" t="s">
        <v>102</v>
      </c>
      <c r="D30" s="1" t="s">
        <v>104</v>
      </c>
      <c r="E30" s="1" t="s">
        <v>92</v>
      </c>
      <c r="F30" s="1" t="s">
        <v>105</v>
      </c>
      <c r="G30" s="1">
        <v>2612</v>
      </c>
      <c r="H30" s="1">
        <v>2695.7</v>
      </c>
      <c r="I30" s="1">
        <v>824.2</v>
      </c>
      <c r="J30" s="1">
        <v>850.9</v>
      </c>
      <c r="K30" s="1">
        <v>371.6</v>
      </c>
      <c r="L30" s="1">
        <v>1203.4000000000001</v>
      </c>
      <c r="M30" s="1">
        <v>496.221</v>
      </c>
      <c r="N30" s="1" t="s">
        <v>216</v>
      </c>
      <c r="O30" s="202"/>
      <c r="P30" s="202" t="s">
        <v>111</v>
      </c>
    </row>
    <row r="31" spans="1:16" ht="66.75" customHeight="1" x14ac:dyDescent="0.25">
      <c r="A31" s="248"/>
      <c r="B31" s="238" t="s">
        <v>834</v>
      </c>
      <c r="C31" s="202" t="s">
        <v>833</v>
      </c>
      <c r="D31" s="202" t="s">
        <v>104</v>
      </c>
      <c r="E31" s="202" t="s">
        <v>92</v>
      </c>
      <c r="F31" s="22" t="s">
        <v>105</v>
      </c>
      <c r="G31" s="1"/>
      <c r="H31" s="1"/>
      <c r="I31" s="1">
        <v>500</v>
      </c>
      <c r="J31" s="1">
        <v>500</v>
      </c>
      <c r="K31" s="1"/>
      <c r="L31" s="1"/>
      <c r="M31" s="1"/>
      <c r="N31" s="202" t="s">
        <v>216</v>
      </c>
      <c r="O31" s="7"/>
      <c r="P31" s="206" t="s">
        <v>835</v>
      </c>
    </row>
    <row r="32" spans="1:16" ht="196.5" customHeight="1" x14ac:dyDescent="0.25">
      <c r="A32" s="248"/>
      <c r="B32" s="48" t="s">
        <v>960</v>
      </c>
      <c r="C32" s="1" t="s">
        <v>837</v>
      </c>
      <c r="D32" s="202" t="s">
        <v>104</v>
      </c>
      <c r="E32" s="202" t="s">
        <v>92</v>
      </c>
      <c r="F32" s="1" t="s">
        <v>180</v>
      </c>
      <c r="G32" s="1"/>
      <c r="H32" s="1"/>
      <c r="I32" s="1"/>
      <c r="J32" s="1">
        <v>6300</v>
      </c>
      <c r="K32" s="1">
        <v>6300</v>
      </c>
      <c r="L32" s="1">
        <v>6300</v>
      </c>
      <c r="M32" s="116"/>
      <c r="N32" s="1" t="s">
        <v>216</v>
      </c>
      <c r="O32" s="202"/>
      <c r="P32" s="202" t="s">
        <v>836</v>
      </c>
    </row>
    <row r="33" spans="1:16" ht="66.75" customHeight="1" x14ac:dyDescent="0.25">
      <c r="A33" s="248"/>
      <c r="B33" s="206" t="s">
        <v>961</v>
      </c>
      <c r="C33" s="202" t="s">
        <v>839</v>
      </c>
      <c r="D33" s="202" t="s">
        <v>104</v>
      </c>
      <c r="E33" s="202" t="s">
        <v>92</v>
      </c>
      <c r="F33" s="1" t="s">
        <v>180</v>
      </c>
      <c r="G33" s="1"/>
      <c r="H33" s="1"/>
      <c r="I33" s="1">
        <v>1000</v>
      </c>
      <c r="J33" s="1">
        <v>1000</v>
      </c>
      <c r="K33" s="1">
        <v>1000</v>
      </c>
      <c r="L33" s="1">
        <v>1000</v>
      </c>
      <c r="M33" s="116">
        <v>3500</v>
      </c>
      <c r="N33" s="202" t="s">
        <v>216</v>
      </c>
      <c r="O33" s="7"/>
      <c r="P33" s="241" t="s">
        <v>840</v>
      </c>
    </row>
    <row r="34" spans="1:16" ht="97.5" customHeight="1" x14ac:dyDescent="0.25">
      <c r="A34" s="248"/>
      <c r="B34" s="48" t="s">
        <v>962</v>
      </c>
      <c r="C34" s="1" t="s">
        <v>838</v>
      </c>
      <c r="D34" s="202" t="s">
        <v>104</v>
      </c>
      <c r="E34" s="202" t="s">
        <v>92</v>
      </c>
      <c r="F34" s="1" t="s">
        <v>180</v>
      </c>
      <c r="G34" s="1"/>
      <c r="H34" s="1"/>
      <c r="I34" s="1"/>
      <c r="J34" s="1"/>
      <c r="K34" s="1"/>
      <c r="L34" s="1"/>
      <c r="M34" s="116">
        <v>62700</v>
      </c>
      <c r="N34" s="1" t="s">
        <v>216</v>
      </c>
      <c r="O34" s="202"/>
      <c r="P34" s="202" t="s">
        <v>841</v>
      </c>
    </row>
    <row r="35" spans="1:16" ht="97.5" customHeight="1" x14ac:dyDescent="0.25">
      <c r="A35" s="17"/>
      <c r="B35" s="384" t="s">
        <v>1063</v>
      </c>
      <c r="C35" s="1" t="s">
        <v>1064</v>
      </c>
      <c r="D35" s="365" t="s">
        <v>104</v>
      </c>
      <c r="E35" s="1" t="s">
        <v>92</v>
      </c>
      <c r="F35" s="1" t="s">
        <v>180</v>
      </c>
      <c r="G35" s="1"/>
      <c r="H35" s="1"/>
      <c r="I35" s="385">
        <v>1000</v>
      </c>
      <c r="J35" s="386">
        <v>1000</v>
      </c>
      <c r="K35" s="386">
        <v>1500</v>
      </c>
      <c r="L35" s="386">
        <v>2000</v>
      </c>
      <c r="M35" s="386">
        <v>2500</v>
      </c>
      <c r="N35" s="1" t="s">
        <v>216</v>
      </c>
      <c r="O35" s="365"/>
      <c r="P35" s="365" t="s">
        <v>1042</v>
      </c>
    </row>
    <row r="36" spans="1:16" ht="153" customHeight="1" x14ac:dyDescent="0.25">
      <c r="A36" s="17"/>
      <c r="B36" s="384" t="s">
        <v>1065</v>
      </c>
      <c r="C36" s="1" t="s">
        <v>1041</v>
      </c>
      <c r="D36" s="365" t="s">
        <v>104</v>
      </c>
      <c r="E36" s="1" t="s">
        <v>92</v>
      </c>
      <c r="F36" s="1" t="s">
        <v>180</v>
      </c>
      <c r="G36" s="1"/>
      <c r="H36" s="1"/>
      <c r="I36" s="387"/>
      <c r="J36" s="387">
        <v>2500</v>
      </c>
      <c r="K36" s="387">
        <v>2500</v>
      </c>
      <c r="L36" s="387">
        <v>2500</v>
      </c>
      <c r="M36" s="387"/>
      <c r="N36" s="1" t="s">
        <v>216</v>
      </c>
      <c r="O36" s="365"/>
      <c r="P36" s="365" t="s">
        <v>1043</v>
      </c>
    </row>
    <row r="37" spans="1:16" ht="66.75" customHeight="1" x14ac:dyDescent="0.25">
      <c r="A37" s="248"/>
      <c r="B37" s="351" t="s">
        <v>1028</v>
      </c>
      <c r="C37" s="202" t="s">
        <v>845</v>
      </c>
      <c r="D37" s="202" t="s">
        <v>104</v>
      </c>
      <c r="E37" s="202" t="s">
        <v>92</v>
      </c>
      <c r="F37" s="1" t="s">
        <v>844</v>
      </c>
      <c r="G37" s="22"/>
      <c r="H37" s="22"/>
      <c r="I37" s="22"/>
      <c r="J37" s="38"/>
      <c r="K37" s="38"/>
      <c r="L37" s="1">
        <v>1000</v>
      </c>
      <c r="M37" s="1">
        <v>2000</v>
      </c>
      <c r="N37" s="202" t="s">
        <v>216</v>
      </c>
      <c r="O37" s="7"/>
      <c r="P37" s="324" t="s">
        <v>963</v>
      </c>
    </row>
    <row r="38" spans="1:16" ht="48.75" customHeight="1" x14ac:dyDescent="0.25">
      <c r="A38" s="248"/>
      <c r="B38" s="357" t="s">
        <v>1029</v>
      </c>
      <c r="C38" s="202" t="s">
        <v>845</v>
      </c>
      <c r="D38" s="202" t="s">
        <v>104</v>
      </c>
      <c r="E38" s="202" t="s">
        <v>112</v>
      </c>
      <c r="F38" s="22" t="s">
        <v>105</v>
      </c>
      <c r="G38" s="19">
        <v>2</v>
      </c>
      <c r="H38" s="19">
        <v>1</v>
      </c>
      <c r="I38" s="19">
        <v>1</v>
      </c>
      <c r="J38" s="38"/>
      <c r="K38" s="38"/>
      <c r="L38" s="38"/>
      <c r="M38" s="39"/>
      <c r="N38" s="202"/>
      <c r="O38" s="7"/>
      <c r="P38" s="318" t="s">
        <v>964</v>
      </c>
    </row>
    <row r="39" spans="1:16" ht="17.25" customHeight="1" x14ac:dyDescent="0.25">
      <c r="A39" s="9"/>
      <c r="B39" s="45" t="s">
        <v>115</v>
      </c>
      <c r="C39" s="45"/>
      <c r="D39" s="45"/>
      <c r="E39" s="45"/>
      <c r="F39" s="45"/>
      <c r="G39" s="103">
        <f>SUM(G40:G42)</f>
        <v>9245</v>
      </c>
      <c r="H39" s="103">
        <f t="shared" ref="H39:M39" si="0">SUM(H40:H42)</f>
        <v>18699.7</v>
      </c>
      <c r="I39" s="103">
        <f t="shared" si="0"/>
        <v>14050.2</v>
      </c>
      <c r="J39" s="103">
        <f t="shared" si="0"/>
        <v>20036.900000000001</v>
      </c>
      <c r="K39" s="103">
        <f t="shared" si="0"/>
        <v>18860.599999999999</v>
      </c>
      <c r="L39" s="103">
        <f t="shared" si="0"/>
        <v>16998.400000000001</v>
      </c>
      <c r="M39" s="103">
        <f t="shared" si="0"/>
        <v>73826.221000000005</v>
      </c>
      <c r="N39" s="45"/>
      <c r="O39" s="45"/>
      <c r="P39" s="45"/>
    </row>
    <row r="40" spans="1:16" ht="17.25" customHeight="1" x14ac:dyDescent="0.25">
      <c r="A40" s="9"/>
      <c r="B40" s="45" t="s">
        <v>34</v>
      </c>
      <c r="C40" s="45"/>
      <c r="D40" s="45"/>
      <c r="E40" s="45"/>
      <c r="F40" s="45"/>
      <c r="G40" s="103"/>
      <c r="H40" s="103"/>
      <c r="I40" s="103"/>
      <c r="J40" s="103"/>
      <c r="K40" s="103"/>
      <c r="L40" s="103"/>
      <c r="M40" s="103"/>
      <c r="N40" s="45"/>
      <c r="O40" s="45"/>
      <c r="P40" s="45"/>
    </row>
    <row r="41" spans="1:16" ht="17.25" customHeight="1" x14ac:dyDescent="0.25">
      <c r="A41" s="9"/>
      <c r="B41" s="45" t="s">
        <v>116</v>
      </c>
      <c r="C41" s="45"/>
      <c r="D41" s="45"/>
      <c r="E41" s="45"/>
      <c r="F41" s="45"/>
      <c r="G41" s="103"/>
      <c r="H41" s="103"/>
      <c r="I41" s="103"/>
      <c r="J41" s="103"/>
      <c r="K41" s="103"/>
      <c r="L41" s="103"/>
      <c r="M41" s="103"/>
      <c r="N41" s="45"/>
      <c r="O41" s="45"/>
      <c r="P41" s="45"/>
    </row>
    <row r="42" spans="1:16" ht="17.25" customHeight="1" x14ac:dyDescent="0.25">
      <c r="A42" s="9"/>
      <c r="B42" s="45" t="s">
        <v>216</v>
      </c>
      <c r="C42" s="45"/>
      <c r="D42" s="45"/>
      <c r="E42" s="45"/>
      <c r="F42" s="45"/>
      <c r="G42" s="103">
        <f>G23+G24+G25+G26+G27+G28+G29+G30+G37+G31+G32+G33+G34+G35+G36</f>
        <v>9245</v>
      </c>
      <c r="H42" s="103">
        <f t="shared" ref="H42:M42" si="1">H23+H24+H25+H26+H27+H28+H29+H30+H37+H31+H32+H33+H34+H35+H36</f>
        <v>18699.7</v>
      </c>
      <c r="I42" s="103">
        <f t="shared" si="1"/>
        <v>14050.2</v>
      </c>
      <c r="J42" s="103">
        <f t="shared" si="1"/>
        <v>20036.900000000001</v>
      </c>
      <c r="K42" s="103">
        <f t="shared" si="1"/>
        <v>18860.599999999999</v>
      </c>
      <c r="L42" s="103">
        <f t="shared" si="1"/>
        <v>16998.400000000001</v>
      </c>
      <c r="M42" s="103">
        <f t="shared" si="1"/>
        <v>73826.221000000005</v>
      </c>
      <c r="N42" s="45"/>
      <c r="O42" s="45"/>
      <c r="P42" s="45"/>
    </row>
    <row r="43" spans="1:16" ht="17.25" customHeight="1" x14ac:dyDescent="0.25">
      <c r="A43" s="104" t="s">
        <v>2</v>
      </c>
      <c r="B43" s="479" t="s">
        <v>117</v>
      </c>
      <c r="C43" s="480"/>
      <c r="D43" s="480"/>
      <c r="E43" s="480"/>
      <c r="F43" s="480"/>
      <c r="G43" s="480"/>
      <c r="H43" s="480"/>
      <c r="I43" s="480"/>
      <c r="J43" s="480"/>
      <c r="K43" s="480"/>
      <c r="L43" s="480"/>
      <c r="M43" s="480"/>
      <c r="N43" s="480"/>
      <c r="O43" s="480"/>
      <c r="P43" s="481"/>
    </row>
    <row r="44" spans="1:16" ht="17.25" customHeight="1" x14ac:dyDescent="0.25">
      <c r="A44" s="15"/>
      <c r="B44" s="554" t="s">
        <v>118</v>
      </c>
      <c r="C44" s="554"/>
      <c r="D44" s="554"/>
      <c r="E44" s="554"/>
      <c r="F44" s="554"/>
      <c r="G44" s="554"/>
      <c r="H44" s="554"/>
      <c r="I44" s="554"/>
      <c r="J44" s="554"/>
      <c r="K44" s="554"/>
      <c r="L44" s="554"/>
      <c r="M44" s="555"/>
      <c r="N44" s="7"/>
      <c r="O44" s="7"/>
      <c r="P44" s="7"/>
    </row>
    <row r="45" spans="1:16" ht="50.25" customHeight="1" x14ac:dyDescent="0.25">
      <c r="A45" s="247"/>
      <c r="B45" s="227" t="s">
        <v>846</v>
      </c>
      <c r="C45" s="207" t="s">
        <v>127</v>
      </c>
      <c r="D45" s="1" t="s">
        <v>119</v>
      </c>
      <c r="E45" s="1" t="s">
        <v>120</v>
      </c>
      <c r="F45" s="1" t="s">
        <v>121</v>
      </c>
      <c r="G45" s="1">
        <v>189900</v>
      </c>
      <c r="H45" s="1">
        <v>193685</v>
      </c>
      <c r="I45" s="1">
        <v>195622</v>
      </c>
      <c r="J45" s="1">
        <v>197578</v>
      </c>
      <c r="K45" s="1">
        <v>199554</v>
      </c>
      <c r="L45" s="1">
        <v>201549.5</v>
      </c>
      <c r="M45" s="1">
        <v>203565</v>
      </c>
      <c r="N45" s="7"/>
      <c r="O45" s="7"/>
      <c r="P45" s="202" t="s">
        <v>124</v>
      </c>
    </row>
    <row r="46" spans="1:16" ht="67.5" customHeight="1" x14ac:dyDescent="0.25">
      <c r="A46" s="247"/>
      <c r="B46" s="102" t="s">
        <v>1024</v>
      </c>
      <c r="C46" s="210" t="s">
        <v>123</v>
      </c>
      <c r="D46" s="210" t="s">
        <v>86</v>
      </c>
      <c r="E46" s="210" t="s">
        <v>122</v>
      </c>
      <c r="F46" s="210" t="s">
        <v>87</v>
      </c>
      <c r="G46" s="60">
        <v>2483</v>
      </c>
      <c r="H46" s="60">
        <v>2936</v>
      </c>
      <c r="I46" s="60">
        <v>2942.7</v>
      </c>
      <c r="J46" s="60">
        <v>2959.6</v>
      </c>
      <c r="K46" s="60">
        <v>3081.6</v>
      </c>
      <c r="L46" s="60">
        <v>3185.2</v>
      </c>
      <c r="M46" s="105">
        <v>3186</v>
      </c>
      <c r="N46" s="13"/>
      <c r="O46" s="13"/>
      <c r="P46" s="13"/>
    </row>
    <row r="47" spans="1:16" ht="17.25" customHeight="1" x14ac:dyDescent="0.25">
      <c r="A47" s="210" t="s">
        <v>1</v>
      </c>
      <c r="B47" s="479" t="s">
        <v>125</v>
      </c>
      <c r="C47" s="480"/>
      <c r="D47" s="480"/>
      <c r="E47" s="480"/>
      <c r="F47" s="480"/>
      <c r="G47" s="480"/>
      <c r="H47" s="480"/>
      <c r="I47" s="480"/>
      <c r="J47" s="480"/>
      <c r="K47" s="480"/>
      <c r="L47" s="480"/>
      <c r="M47" s="480"/>
      <c r="N47" s="480"/>
      <c r="O47" s="480"/>
      <c r="P47" s="481"/>
    </row>
    <row r="48" spans="1:16" ht="20.25" customHeight="1" x14ac:dyDescent="0.25">
      <c r="A48" s="247"/>
      <c r="B48" s="479" t="s">
        <v>126</v>
      </c>
      <c r="C48" s="480"/>
      <c r="D48" s="480"/>
      <c r="E48" s="480"/>
      <c r="F48" s="480"/>
      <c r="G48" s="480"/>
      <c r="H48" s="480"/>
      <c r="I48" s="480"/>
      <c r="J48" s="480"/>
      <c r="K48" s="480"/>
      <c r="L48" s="480"/>
      <c r="M48" s="480"/>
      <c r="N48" s="480"/>
      <c r="O48" s="480"/>
      <c r="P48" s="481"/>
    </row>
    <row r="49" spans="1:16" ht="39.75" customHeight="1" x14ac:dyDescent="0.25">
      <c r="A49" s="248"/>
      <c r="B49" s="206" t="s">
        <v>217</v>
      </c>
      <c r="C49" s="1" t="s">
        <v>103</v>
      </c>
      <c r="D49" s="1" t="s">
        <v>104</v>
      </c>
      <c r="E49" s="1" t="s">
        <v>92</v>
      </c>
      <c r="F49" s="1" t="s">
        <v>105</v>
      </c>
      <c r="G49" s="8">
        <v>107352.46600000001</v>
      </c>
      <c r="H49" s="8">
        <v>95075.11</v>
      </c>
      <c r="I49" s="8">
        <v>108500</v>
      </c>
      <c r="J49" s="8">
        <v>108499.99999999999</v>
      </c>
      <c r="K49" s="8">
        <v>108499.99999999999</v>
      </c>
      <c r="L49" s="8">
        <v>108500</v>
      </c>
      <c r="M49" s="8">
        <v>108500</v>
      </c>
      <c r="N49" s="202"/>
      <c r="O49" s="7"/>
      <c r="P49" s="206" t="s">
        <v>143</v>
      </c>
    </row>
    <row r="50" spans="1:16" ht="57" customHeight="1" x14ac:dyDescent="0.25">
      <c r="A50" s="248"/>
      <c r="B50" s="206" t="s">
        <v>131</v>
      </c>
      <c r="C50" s="1" t="s">
        <v>130</v>
      </c>
      <c r="D50" s="1" t="s">
        <v>129</v>
      </c>
      <c r="E50" s="1" t="s">
        <v>128</v>
      </c>
      <c r="F50" s="1" t="s">
        <v>105</v>
      </c>
      <c r="G50" s="8"/>
      <c r="H50" s="8"/>
      <c r="I50" s="8"/>
      <c r="J50" s="8"/>
      <c r="K50" s="8"/>
      <c r="L50" s="8"/>
      <c r="M50" s="8">
        <v>9500</v>
      </c>
      <c r="N50" s="202" t="s">
        <v>216</v>
      </c>
      <c r="O50" s="7"/>
      <c r="P50" s="206" t="s">
        <v>144</v>
      </c>
    </row>
    <row r="51" spans="1:16" ht="17.25" customHeight="1" x14ac:dyDescent="0.25">
      <c r="A51" s="9"/>
      <c r="B51" s="238" t="s">
        <v>847</v>
      </c>
      <c r="C51" s="45"/>
      <c r="D51" s="45"/>
      <c r="E51" s="45"/>
      <c r="F51" s="45"/>
      <c r="G51" s="103">
        <f>SUM(G53:G55)</f>
        <v>0</v>
      </c>
      <c r="H51" s="103">
        <f t="shared" ref="H51:M51" si="2">SUM(H53:H55)</f>
        <v>0</v>
      </c>
      <c r="I51" s="103">
        <f t="shared" si="2"/>
        <v>0</v>
      </c>
      <c r="J51" s="103">
        <f t="shared" si="2"/>
        <v>0</v>
      </c>
      <c r="K51" s="103">
        <f t="shared" si="2"/>
        <v>0</v>
      </c>
      <c r="L51" s="103">
        <f t="shared" si="2"/>
        <v>0</v>
      </c>
      <c r="M51" s="103">
        <f t="shared" si="2"/>
        <v>9500</v>
      </c>
      <c r="N51" s="45"/>
      <c r="O51" s="45"/>
      <c r="P51" s="45"/>
    </row>
    <row r="52" spans="1:16" ht="17.25" customHeight="1" x14ac:dyDescent="0.25">
      <c r="A52" s="9"/>
      <c r="B52" s="45" t="s">
        <v>26</v>
      </c>
      <c r="C52" s="45"/>
      <c r="D52" s="45"/>
      <c r="E52" s="45"/>
      <c r="F52" s="45"/>
      <c r="G52" s="103"/>
      <c r="H52" s="103"/>
      <c r="I52" s="103"/>
      <c r="J52" s="103"/>
      <c r="K52" s="103"/>
      <c r="L52" s="103"/>
      <c r="M52" s="103"/>
      <c r="N52" s="45"/>
      <c r="O52" s="45"/>
      <c r="P52" s="45"/>
    </row>
    <row r="53" spans="1:16" ht="17.25" customHeight="1" x14ac:dyDescent="0.25">
      <c r="A53" s="9"/>
      <c r="B53" s="45" t="s">
        <v>34</v>
      </c>
      <c r="C53" s="45"/>
      <c r="D53" s="45"/>
      <c r="E53" s="45"/>
      <c r="F53" s="45"/>
      <c r="G53" s="103"/>
      <c r="H53" s="103"/>
      <c r="I53" s="103"/>
      <c r="J53" s="103"/>
      <c r="K53" s="103"/>
      <c r="L53" s="103"/>
      <c r="M53" s="103"/>
      <c r="N53" s="45"/>
      <c r="O53" s="45"/>
      <c r="P53" s="45"/>
    </row>
    <row r="54" spans="1:16" ht="17.25" customHeight="1" x14ac:dyDescent="0.25">
      <c r="A54" s="9"/>
      <c r="B54" s="45" t="s">
        <v>132</v>
      </c>
      <c r="C54" s="45"/>
      <c r="D54" s="45"/>
      <c r="E54" s="45"/>
      <c r="F54" s="45"/>
      <c r="G54" s="103"/>
      <c r="H54" s="103"/>
      <c r="I54" s="103"/>
      <c r="J54" s="103"/>
      <c r="K54" s="103"/>
      <c r="L54" s="103"/>
      <c r="M54" s="103"/>
      <c r="N54" s="45"/>
      <c r="O54" s="45"/>
      <c r="P54" s="45"/>
    </row>
    <row r="55" spans="1:16" ht="17.25" customHeight="1" x14ac:dyDescent="0.25">
      <c r="A55" s="9"/>
      <c r="B55" s="45" t="s">
        <v>216</v>
      </c>
      <c r="C55" s="45"/>
      <c r="D55" s="45"/>
      <c r="E55" s="45"/>
      <c r="F55" s="45"/>
      <c r="G55" s="103">
        <f>G50</f>
        <v>0</v>
      </c>
      <c r="H55" s="103">
        <f t="shared" ref="H55:M55" si="3">H50</f>
        <v>0</v>
      </c>
      <c r="I55" s="103">
        <f t="shared" si="3"/>
        <v>0</v>
      </c>
      <c r="J55" s="103">
        <f t="shared" si="3"/>
        <v>0</v>
      </c>
      <c r="K55" s="103">
        <f t="shared" si="3"/>
        <v>0</v>
      </c>
      <c r="L55" s="103">
        <f t="shared" si="3"/>
        <v>0</v>
      </c>
      <c r="M55" s="103">
        <f t="shared" si="3"/>
        <v>9500</v>
      </c>
      <c r="N55" s="45"/>
      <c r="O55" s="45"/>
      <c r="P55" s="45"/>
    </row>
    <row r="56" spans="1:16" ht="17.25" customHeight="1" x14ac:dyDescent="0.25">
      <c r="A56" s="9"/>
      <c r="B56" s="45" t="s">
        <v>133</v>
      </c>
      <c r="C56" s="45"/>
      <c r="D56" s="45"/>
      <c r="E56" s="45"/>
      <c r="F56" s="45"/>
      <c r="G56" s="103">
        <f>SUM(G57:G60)</f>
        <v>9245</v>
      </c>
      <c r="H56" s="103">
        <f t="shared" ref="H56:M56" si="4">SUM(H57:H60)</f>
        <v>18699.7</v>
      </c>
      <c r="I56" s="103">
        <f t="shared" si="4"/>
        <v>14050.2</v>
      </c>
      <c r="J56" s="103">
        <f t="shared" si="4"/>
        <v>20036.900000000001</v>
      </c>
      <c r="K56" s="103">
        <f t="shared" si="4"/>
        <v>18860.599999999999</v>
      </c>
      <c r="L56" s="103">
        <f t="shared" si="4"/>
        <v>16998.400000000001</v>
      </c>
      <c r="M56" s="103">
        <f t="shared" si="4"/>
        <v>83326.221000000005</v>
      </c>
      <c r="N56" s="45"/>
      <c r="O56" s="45"/>
      <c r="P56" s="45"/>
    </row>
    <row r="57" spans="1:16" ht="17.25" customHeight="1" x14ac:dyDescent="0.25">
      <c r="A57" s="9"/>
      <c r="B57" s="45" t="s">
        <v>26</v>
      </c>
      <c r="C57" s="45"/>
      <c r="D57" s="45"/>
      <c r="E57" s="45"/>
      <c r="F57" s="45"/>
      <c r="G57" s="103"/>
      <c r="H57" s="103"/>
      <c r="I57" s="103"/>
      <c r="J57" s="103"/>
      <c r="K57" s="103"/>
      <c r="L57" s="103"/>
      <c r="M57" s="103"/>
      <c r="N57" s="45"/>
      <c r="O57" s="45"/>
      <c r="P57" s="45"/>
    </row>
    <row r="58" spans="1:16" ht="17.25" customHeight="1" x14ac:dyDescent="0.25">
      <c r="A58" s="9"/>
      <c r="B58" s="45" t="s">
        <v>34</v>
      </c>
      <c r="C58" s="45"/>
      <c r="D58" s="45"/>
      <c r="E58" s="45"/>
      <c r="F58" s="45"/>
      <c r="G58" s="103"/>
      <c r="H58" s="103"/>
      <c r="I58" s="103"/>
      <c r="J58" s="103"/>
      <c r="K58" s="103"/>
      <c r="L58" s="103"/>
      <c r="M58" s="103"/>
      <c r="N58" s="45"/>
      <c r="O58" s="45"/>
      <c r="P58" s="45"/>
    </row>
    <row r="59" spans="1:16" ht="17.25" customHeight="1" x14ac:dyDescent="0.25">
      <c r="A59" s="9"/>
      <c r="B59" s="45" t="s">
        <v>132</v>
      </c>
      <c r="C59" s="45"/>
      <c r="D59" s="45"/>
      <c r="E59" s="45"/>
      <c r="F59" s="45"/>
      <c r="G59" s="103"/>
      <c r="H59" s="103"/>
      <c r="I59" s="103"/>
      <c r="J59" s="103"/>
      <c r="K59" s="103"/>
      <c r="L59" s="103"/>
      <c r="M59" s="103"/>
      <c r="N59" s="45"/>
      <c r="O59" s="45"/>
      <c r="P59" s="45"/>
    </row>
    <row r="60" spans="1:16" ht="17.25" customHeight="1" x14ac:dyDescent="0.25">
      <c r="A60" s="9"/>
      <c r="B60" s="45" t="s">
        <v>216</v>
      </c>
      <c r="C60" s="45"/>
      <c r="D60" s="45"/>
      <c r="E60" s="45"/>
      <c r="F60" s="45"/>
      <c r="G60" s="103">
        <f t="shared" ref="G60:M60" si="5">G42+G55</f>
        <v>9245</v>
      </c>
      <c r="H60" s="103">
        <f t="shared" si="5"/>
        <v>18699.7</v>
      </c>
      <c r="I60" s="103">
        <f t="shared" si="5"/>
        <v>14050.2</v>
      </c>
      <c r="J60" s="103">
        <f t="shared" si="5"/>
        <v>20036.900000000001</v>
      </c>
      <c r="K60" s="103">
        <f t="shared" si="5"/>
        <v>18860.599999999999</v>
      </c>
      <c r="L60" s="103">
        <f t="shared" si="5"/>
        <v>16998.400000000001</v>
      </c>
      <c r="M60" s="103">
        <f t="shared" si="5"/>
        <v>83326.221000000005</v>
      </c>
      <c r="N60" s="45"/>
      <c r="O60" s="45"/>
      <c r="P60" s="45"/>
    </row>
    <row r="61" spans="1:16" ht="17.25" customHeight="1" x14ac:dyDescent="0.25">
      <c r="A61" s="106"/>
      <c r="B61" s="107"/>
      <c r="C61" s="107"/>
      <c r="D61" s="107"/>
      <c r="E61" s="107"/>
      <c r="F61" s="107"/>
      <c r="G61" s="108"/>
      <c r="H61" s="108"/>
      <c r="I61" s="108"/>
      <c r="J61" s="108"/>
      <c r="K61" s="108"/>
      <c r="L61" s="108"/>
      <c r="M61" s="108"/>
      <c r="N61" s="107"/>
      <c r="O61" s="107"/>
      <c r="P61" s="109"/>
    </row>
    <row r="62" spans="1:16" ht="15" customHeight="1" x14ac:dyDescent="0.25">
      <c r="A62" s="495" t="s">
        <v>134</v>
      </c>
      <c r="B62" s="496"/>
      <c r="C62" s="496"/>
      <c r="D62" s="496"/>
      <c r="E62" s="496"/>
      <c r="F62" s="496"/>
      <c r="G62" s="496"/>
      <c r="H62" s="496"/>
      <c r="I62" s="496"/>
      <c r="J62" s="496"/>
      <c r="K62" s="496"/>
      <c r="L62" s="496"/>
      <c r="M62" s="496"/>
      <c r="N62" s="496"/>
      <c r="O62" s="496"/>
      <c r="P62" s="497"/>
    </row>
    <row r="63" spans="1:16" ht="66" customHeight="1" x14ac:dyDescent="0.25">
      <c r="A63" s="331"/>
      <c r="B63" s="360" t="s">
        <v>1023</v>
      </c>
      <c r="C63" s="325" t="s">
        <v>136</v>
      </c>
      <c r="D63" s="325" t="s">
        <v>86</v>
      </c>
      <c r="E63" s="180" t="s">
        <v>25</v>
      </c>
      <c r="F63" s="316" t="s">
        <v>87</v>
      </c>
      <c r="G63" s="316">
        <v>7.7</v>
      </c>
      <c r="H63" s="316">
        <v>16.5</v>
      </c>
      <c r="I63" s="332">
        <v>17.899999999999999</v>
      </c>
      <c r="J63" s="110">
        <v>19.8</v>
      </c>
      <c r="K63" s="110">
        <v>20.9</v>
      </c>
      <c r="L63" s="110">
        <v>22.5</v>
      </c>
      <c r="M63" s="333">
        <v>22.9</v>
      </c>
      <c r="N63" s="320"/>
      <c r="O63" s="320"/>
      <c r="P63" s="320"/>
    </row>
    <row r="64" spans="1:16" s="7" customFormat="1" ht="69" customHeight="1" x14ac:dyDescent="0.25">
      <c r="A64" s="322" t="s">
        <v>42</v>
      </c>
      <c r="B64" s="353" t="s">
        <v>965</v>
      </c>
      <c r="C64" s="195" t="s">
        <v>138</v>
      </c>
      <c r="D64" s="195" t="s">
        <v>135</v>
      </c>
      <c r="E64" s="315" t="s">
        <v>25</v>
      </c>
      <c r="F64" s="315" t="s">
        <v>87</v>
      </c>
      <c r="G64" s="315">
        <v>5.0000000000000001E-3</v>
      </c>
      <c r="H64" s="315">
        <v>4.0000000000000001E-3</v>
      </c>
      <c r="I64" s="60">
        <v>5.0000000000000001E-3</v>
      </c>
      <c r="J64" s="315">
        <v>5.0000000000000001E-3</v>
      </c>
      <c r="K64" s="315">
        <v>6.0000000000000001E-3</v>
      </c>
      <c r="L64" s="315">
        <v>6.0000000000000001E-3</v>
      </c>
      <c r="M64" s="315">
        <v>7.0000000000000001E-3</v>
      </c>
      <c r="N64" s="13"/>
      <c r="O64" s="13"/>
      <c r="P64" s="13"/>
    </row>
    <row r="65" spans="1:16" ht="17.25" customHeight="1" x14ac:dyDescent="0.25">
      <c r="A65" s="334" t="s">
        <v>0</v>
      </c>
      <c r="B65" s="548" t="s">
        <v>137</v>
      </c>
      <c r="C65" s="530"/>
      <c r="D65" s="530"/>
      <c r="E65" s="530"/>
      <c r="F65" s="530"/>
      <c r="G65" s="530"/>
      <c r="H65" s="530"/>
      <c r="I65" s="530"/>
      <c r="J65" s="530"/>
      <c r="K65" s="530"/>
      <c r="L65" s="530"/>
      <c r="M65" s="530"/>
      <c r="N65" s="530"/>
      <c r="O65" s="530"/>
      <c r="P65" s="549"/>
    </row>
    <row r="66" spans="1:16" ht="23.25" customHeight="1" x14ac:dyDescent="0.25">
      <c r="A66" s="110"/>
      <c r="B66" s="550" t="s">
        <v>139</v>
      </c>
      <c r="C66" s="551"/>
      <c r="D66" s="551"/>
      <c r="E66" s="551"/>
      <c r="F66" s="551"/>
      <c r="G66" s="551"/>
      <c r="H66" s="551"/>
      <c r="I66" s="551"/>
      <c r="J66" s="551"/>
      <c r="K66" s="551"/>
      <c r="L66" s="551"/>
      <c r="M66" s="551"/>
      <c r="N66" s="551"/>
      <c r="O66" s="551"/>
      <c r="P66" s="552"/>
    </row>
    <row r="67" spans="1:16" ht="50.25" customHeight="1" x14ac:dyDescent="0.25">
      <c r="A67" s="248"/>
      <c r="B67" s="206" t="s">
        <v>140</v>
      </c>
      <c r="C67" s="202" t="s">
        <v>138</v>
      </c>
      <c r="D67" s="1" t="s">
        <v>141</v>
      </c>
      <c r="E67" s="1" t="s">
        <v>128</v>
      </c>
      <c r="F67" s="1" t="s">
        <v>142</v>
      </c>
      <c r="G67" s="22">
        <v>326.39999999999998</v>
      </c>
      <c r="H67" s="22">
        <v>329.7</v>
      </c>
      <c r="I67" s="22">
        <v>333</v>
      </c>
      <c r="J67" s="22">
        <v>336.3</v>
      </c>
      <c r="K67" s="22">
        <v>340</v>
      </c>
      <c r="L67" s="22">
        <v>343</v>
      </c>
      <c r="M67" s="49">
        <v>346.5</v>
      </c>
      <c r="N67" s="202"/>
      <c r="O67" s="7"/>
      <c r="P67" s="206"/>
    </row>
    <row r="68" spans="1:16" ht="15" customHeight="1" x14ac:dyDescent="0.25">
      <c r="A68" s="465" t="s">
        <v>160</v>
      </c>
      <c r="B68" s="466"/>
      <c r="C68" s="466"/>
      <c r="D68" s="466"/>
      <c r="E68" s="466"/>
      <c r="F68" s="466"/>
      <c r="G68" s="466"/>
      <c r="H68" s="466"/>
      <c r="I68" s="466"/>
      <c r="J68" s="466"/>
      <c r="K68" s="466"/>
      <c r="L68" s="466"/>
      <c r="M68" s="466"/>
      <c r="N68" s="466"/>
      <c r="O68" s="466"/>
      <c r="P68" s="468"/>
    </row>
    <row r="69" spans="1:16" ht="66" customHeight="1" x14ac:dyDescent="0.25">
      <c r="A69" s="248"/>
      <c r="B69" s="200" t="s">
        <v>159</v>
      </c>
      <c r="C69" s="203" t="s">
        <v>156</v>
      </c>
      <c r="D69" s="1" t="s">
        <v>141</v>
      </c>
      <c r="E69" s="50" t="s">
        <v>155</v>
      </c>
      <c r="F69" s="51" t="s">
        <v>87</v>
      </c>
      <c r="G69" s="213">
        <v>6.3</v>
      </c>
      <c r="H69" s="52">
        <v>6.48</v>
      </c>
      <c r="I69" s="235">
        <v>6.66</v>
      </c>
      <c r="J69" s="52">
        <v>6.84</v>
      </c>
      <c r="K69" s="52">
        <v>7.02</v>
      </c>
      <c r="L69" s="52">
        <v>7.02</v>
      </c>
      <c r="M69" s="52">
        <v>7.02</v>
      </c>
      <c r="N69" s="53"/>
      <c r="O69" s="27"/>
      <c r="P69" s="200" t="s">
        <v>145</v>
      </c>
    </row>
    <row r="70" spans="1:16" ht="72.75" customHeight="1" x14ac:dyDescent="0.25">
      <c r="A70" s="248"/>
      <c r="B70" s="200" t="s">
        <v>158</v>
      </c>
      <c r="C70" s="203" t="s">
        <v>156</v>
      </c>
      <c r="D70" s="1" t="s">
        <v>141</v>
      </c>
      <c r="E70" s="50" t="s">
        <v>112</v>
      </c>
      <c r="F70" s="51" t="s">
        <v>87</v>
      </c>
      <c r="G70" s="213">
        <v>34000</v>
      </c>
      <c r="H70" s="52">
        <v>34200</v>
      </c>
      <c r="I70" s="235">
        <v>34200</v>
      </c>
      <c r="J70" s="52">
        <v>34200</v>
      </c>
      <c r="K70" s="52">
        <v>34200</v>
      </c>
      <c r="L70" s="52">
        <v>34200</v>
      </c>
      <c r="M70" s="52">
        <v>34200</v>
      </c>
      <c r="N70" s="54"/>
      <c r="O70" s="27"/>
      <c r="P70" s="200" t="s">
        <v>146</v>
      </c>
    </row>
    <row r="71" spans="1:16" ht="72" hidden="1" customHeight="1" x14ac:dyDescent="0.25">
      <c r="A71" s="248"/>
      <c r="B71" s="200" t="s">
        <v>157</v>
      </c>
      <c r="C71" s="203" t="s">
        <v>156</v>
      </c>
      <c r="D71" s="202" t="s">
        <v>33</v>
      </c>
      <c r="E71" s="55" t="s">
        <v>92</v>
      </c>
      <c r="F71" s="55" t="s">
        <v>87</v>
      </c>
      <c r="G71" s="52">
        <v>57.19</v>
      </c>
      <c r="H71" s="52">
        <v>102.599</v>
      </c>
      <c r="I71" s="235">
        <v>76.492000000000004</v>
      </c>
      <c r="J71" s="52">
        <v>120.328</v>
      </c>
      <c r="K71" s="52">
        <v>127.824</v>
      </c>
      <c r="L71" s="52">
        <v>135.19999999999999</v>
      </c>
      <c r="M71" s="52">
        <v>143.31200000000001</v>
      </c>
      <c r="N71" s="213" t="s">
        <v>34</v>
      </c>
      <c r="O71" s="240">
        <v>262005</v>
      </c>
      <c r="P71" s="200" t="s">
        <v>146</v>
      </c>
    </row>
    <row r="72" spans="1:16" ht="69.75" customHeight="1" x14ac:dyDescent="0.25">
      <c r="A72" s="248"/>
      <c r="B72" s="200" t="s">
        <v>966</v>
      </c>
      <c r="C72" s="203" t="s">
        <v>156</v>
      </c>
      <c r="D72" s="202" t="s">
        <v>129</v>
      </c>
      <c r="E72" s="55" t="s">
        <v>92</v>
      </c>
      <c r="F72" s="55" t="s">
        <v>87</v>
      </c>
      <c r="G72" s="213">
        <v>127.6</v>
      </c>
      <c r="H72" s="213">
        <v>157.1</v>
      </c>
      <c r="I72" s="235">
        <v>159.80000000000001</v>
      </c>
      <c r="J72" s="213">
        <v>159.6</v>
      </c>
      <c r="K72" s="213">
        <v>162.69999999999999</v>
      </c>
      <c r="L72" s="52">
        <v>170.8</v>
      </c>
      <c r="M72" s="52">
        <v>179.3</v>
      </c>
      <c r="N72" s="213" t="s">
        <v>132</v>
      </c>
      <c r="O72" s="240">
        <v>262007</v>
      </c>
      <c r="P72" s="200" t="s">
        <v>147</v>
      </c>
    </row>
    <row r="73" spans="1:16" ht="73.5" customHeight="1" x14ac:dyDescent="0.25">
      <c r="A73" s="248"/>
      <c r="B73" s="200" t="s">
        <v>967</v>
      </c>
      <c r="C73" s="203" t="s">
        <v>156</v>
      </c>
      <c r="D73" s="202" t="s">
        <v>129</v>
      </c>
      <c r="E73" s="55" t="s">
        <v>92</v>
      </c>
      <c r="F73" s="55" t="s">
        <v>87</v>
      </c>
      <c r="G73" s="213">
        <v>284</v>
      </c>
      <c r="H73" s="213">
        <v>307.3</v>
      </c>
      <c r="I73" s="235">
        <v>316.5</v>
      </c>
      <c r="J73" s="213">
        <v>326</v>
      </c>
      <c r="K73" s="213">
        <v>335.8</v>
      </c>
      <c r="L73" s="213">
        <v>345.9</v>
      </c>
      <c r="M73" s="240">
        <v>345.9</v>
      </c>
      <c r="N73" s="213" t="s">
        <v>132</v>
      </c>
      <c r="O73" s="213">
        <v>819007</v>
      </c>
      <c r="P73" s="200" t="s">
        <v>148</v>
      </c>
    </row>
    <row r="74" spans="1:16" ht="69" customHeight="1" x14ac:dyDescent="0.25">
      <c r="A74" s="248"/>
      <c r="B74" s="200" t="s">
        <v>968</v>
      </c>
      <c r="C74" s="203" t="s">
        <v>156</v>
      </c>
      <c r="D74" s="202" t="s">
        <v>154</v>
      </c>
      <c r="E74" s="50" t="s">
        <v>155</v>
      </c>
      <c r="F74" s="51" t="s">
        <v>87</v>
      </c>
      <c r="G74" s="213">
        <v>229.2</v>
      </c>
      <c r="H74" s="213">
        <v>229.5</v>
      </c>
      <c r="I74" s="235">
        <v>229.6</v>
      </c>
      <c r="J74" s="213">
        <v>229.7</v>
      </c>
      <c r="K74" s="213">
        <v>229.8</v>
      </c>
      <c r="L74" s="213">
        <v>229.9</v>
      </c>
      <c r="M74" s="240">
        <v>230</v>
      </c>
      <c r="N74" s="56"/>
      <c r="O74" s="213"/>
      <c r="P74" s="200" t="s">
        <v>150</v>
      </c>
    </row>
    <row r="75" spans="1:16" ht="63.75" customHeight="1" x14ac:dyDescent="0.25">
      <c r="A75" s="9"/>
      <c r="B75" s="314" t="s">
        <v>970</v>
      </c>
      <c r="C75" s="311" t="s">
        <v>156</v>
      </c>
      <c r="D75" s="313" t="s">
        <v>154</v>
      </c>
      <c r="E75" s="50" t="s">
        <v>155</v>
      </c>
      <c r="F75" s="51" t="s">
        <v>87</v>
      </c>
      <c r="G75" s="319">
        <v>229.2</v>
      </c>
      <c r="H75" s="319">
        <v>229.5</v>
      </c>
      <c r="I75" s="329">
        <v>229.6</v>
      </c>
      <c r="J75" s="319">
        <v>229.7</v>
      </c>
      <c r="K75" s="319">
        <v>229.8</v>
      </c>
      <c r="L75" s="319">
        <v>229.9</v>
      </c>
      <c r="M75" s="328">
        <v>230</v>
      </c>
      <c r="N75" s="56"/>
      <c r="O75" s="319"/>
      <c r="P75" s="314" t="s">
        <v>148</v>
      </c>
    </row>
    <row r="76" spans="1:16" ht="51" customHeight="1" x14ac:dyDescent="0.25">
      <c r="A76" s="9"/>
      <c r="B76" s="200" t="s">
        <v>969</v>
      </c>
      <c r="C76" s="203" t="s">
        <v>152</v>
      </c>
      <c r="D76" s="202" t="s">
        <v>104</v>
      </c>
      <c r="E76" s="55" t="s">
        <v>92</v>
      </c>
      <c r="F76" s="55" t="s">
        <v>105</v>
      </c>
      <c r="G76" s="52">
        <v>8.1790000000000003</v>
      </c>
      <c r="H76" s="213"/>
      <c r="I76" s="235"/>
      <c r="J76" s="213"/>
      <c r="K76" s="213"/>
      <c r="L76" s="213"/>
      <c r="M76" s="240"/>
      <c r="N76" s="56" t="s">
        <v>132</v>
      </c>
      <c r="O76" s="213">
        <v>458085</v>
      </c>
      <c r="P76" s="200" t="s">
        <v>149</v>
      </c>
    </row>
    <row r="77" spans="1:16" ht="17.25" customHeight="1" x14ac:dyDescent="0.25">
      <c r="A77" s="9"/>
      <c r="B77" s="45" t="s">
        <v>115</v>
      </c>
      <c r="C77" s="45"/>
      <c r="D77" s="45"/>
      <c r="E77" s="45"/>
      <c r="F77" s="45"/>
      <c r="G77" s="103">
        <f t="shared" ref="G77:L77" si="6">SUM(G78:G79)</f>
        <v>192.96899999999999</v>
      </c>
      <c r="H77" s="103">
        <f t="shared" si="6"/>
        <v>259.69900000000001</v>
      </c>
      <c r="I77" s="103">
        <f t="shared" si="6"/>
        <v>236.29200000000003</v>
      </c>
      <c r="J77" s="103">
        <f t="shared" si="6"/>
        <v>279.928</v>
      </c>
      <c r="K77" s="103">
        <f t="shared" si="6"/>
        <v>290.524</v>
      </c>
      <c r="L77" s="103">
        <f t="shared" si="6"/>
        <v>306</v>
      </c>
      <c r="M77" s="103">
        <f>SUM(M78:M79)</f>
        <v>322.61200000000002</v>
      </c>
      <c r="N77" s="45"/>
      <c r="O77" s="45"/>
      <c r="P77" s="45"/>
    </row>
    <row r="78" spans="1:16" ht="17.25" customHeight="1" x14ac:dyDescent="0.25">
      <c r="A78" s="9"/>
      <c r="B78" s="45" t="s">
        <v>34</v>
      </c>
      <c r="C78" s="45"/>
      <c r="D78" s="45"/>
      <c r="E78" s="45"/>
      <c r="F78" s="45"/>
      <c r="G78" s="103"/>
      <c r="H78" s="103"/>
      <c r="I78" s="103"/>
      <c r="J78" s="103"/>
      <c r="K78" s="103"/>
      <c r="L78" s="103"/>
      <c r="M78" s="103"/>
      <c r="N78" s="45"/>
      <c r="O78" s="45"/>
      <c r="P78" s="45"/>
    </row>
    <row r="79" spans="1:16" ht="17.25" customHeight="1" x14ac:dyDescent="0.25">
      <c r="A79" s="9"/>
      <c r="B79" s="45" t="s">
        <v>132</v>
      </c>
      <c r="C79" s="153"/>
      <c r="D79" s="153"/>
      <c r="E79" s="45"/>
      <c r="F79" s="45"/>
      <c r="G79" s="103">
        <f t="shared" ref="G79:L79" si="7">G71+G72+G76</f>
        <v>192.96899999999999</v>
      </c>
      <c r="H79" s="103">
        <f t="shared" si="7"/>
        <v>259.69900000000001</v>
      </c>
      <c r="I79" s="103">
        <f t="shared" si="7"/>
        <v>236.29200000000003</v>
      </c>
      <c r="J79" s="103">
        <f t="shared" si="7"/>
        <v>279.928</v>
      </c>
      <c r="K79" s="103">
        <f t="shared" si="7"/>
        <v>290.524</v>
      </c>
      <c r="L79" s="103">
        <f t="shared" si="7"/>
        <v>306</v>
      </c>
      <c r="M79" s="103">
        <f>M71+M72+M76</f>
        <v>322.61200000000002</v>
      </c>
      <c r="N79" s="45"/>
      <c r="O79" s="45"/>
      <c r="P79" s="45"/>
    </row>
    <row r="80" spans="1:16" ht="63.75" customHeight="1" x14ac:dyDescent="0.25">
      <c r="A80" s="16"/>
      <c r="B80" s="132" t="s">
        <v>1022</v>
      </c>
      <c r="C80" s="330" t="s">
        <v>151</v>
      </c>
      <c r="D80" s="325" t="s">
        <v>86</v>
      </c>
      <c r="E80" s="180" t="s">
        <v>163</v>
      </c>
      <c r="F80" s="316"/>
      <c r="G80" s="335">
        <v>0.4</v>
      </c>
      <c r="H80" s="180" t="s">
        <v>54</v>
      </c>
      <c r="I80" s="336" t="s">
        <v>55</v>
      </c>
      <c r="J80" s="180" t="s">
        <v>23</v>
      </c>
      <c r="K80" s="180" t="s">
        <v>56</v>
      </c>
      <c r="L80" s="316" t="s">
        <v>53</v>
      </c>
      <c r="M80" s="136">
        <v>0.64</v>
      </c>
      <c r="N80" s="320"/>
      <c r="O80" s="320"/>
      <c r="P80" s="320"/>
    </row>
    <row r="81" spans="1:16" s="7" customFormat="1" ht="49.5" customHeight="1" x14ac:dyDescent="0.25">
      <c r="A81" s="322"/>
      <c r="B81" s="353" t="s">
        <v>848</v>
      </c>
      <c r="C81" s="313" t="s">
        <v>165</v>
      </c>
      <c r="D81" s="195" t="s">
        <v>135</v>
      </c>
      <c r="E81" s="315" t="s">
        <v>155</v>
      </c>
      <c r="F81" s="315" t="s">
        <v>121</v>
      </c>
      <c r="G81" s="111">
        <v>41.7</v>
      </c>
      <c r="H81" s="315"/>
      <c r="I81" s="60">
        <v>54</v>
      </c>
      <c r="J81" s="315">
        <v>57</v>
      </c>
      <c r="K81" s="315">
        <v>59</v>
      </c>
      <c r="L81" s="315">
        <v>61</v>
      </c>
      <c r="M81" s="315">
        <v>65</v>
      </c>
      <c r="N81" s="13"/>
      <c r="O81" s="13"/>
      <c r="P81" s="13"/>
    </row>
    <row r="82" spans="1:16" s="337" customFormat="1" ht="58.5" customHeight="1" x14ac:dyDescent="0.25">
      <c r="A82" s="322">
        <v>8</v>
      </c>
      <c r="B82" s="45" t="s">
        <v>1021</v>
      </c>
      <c r="C82" s="313" t="s">
        <v>151</v>
      </c>
      <c r="D82" s="195" t="s">
        <v>86</v>
      </c>
      <c r="E82" s="315" t="s">
        <v>164</v>
      </c>
      <c r="F82" s="315"/>
      <c r="G82" s="111">
        <v>1.7999999999999999E-2</v>
      </c>
      <c r="H82" s="315" t="s">
        <v>60</v>
      </c>
      <c r="I82" s="60" t="s">
        <v>61</v>
      </c>
      <c r="J82" s="315" t="s">
        <v>62</v>
      </c>
      <c r="K82" s="315" t="s">
        <v>63</v>
      </c>
      <c r="L82" s="315" t="s">
        <v>64</v>
      </c>
      <c r="M82" s="315">
        <v>7.0999999999999994E-2</v>
      </c>
      <c r="N82" s="13"/>
      <c r="O82" s="13"/>
      <c r="P82" s="13"/>
    </row>
    <row r="83" spans="1:16" s="337" customFormat="1" ht="49.5" customHeight="1" x14ac:dyDescent="0.25">
      <c r="A83" s="322"/>
      <c r="B83" s="353" t="s">
        <v>971</v>
      </c>
      <c r="C83" s="313" t="s">
        <v>165</v>
      </c>
      <c r="D83" s="195" t="s">
        <v>135</v>
      </c>
      <c r="E83" s="315" t="s">
        <v>155</v>
      </c>
      <c r="F83" s="315" t="s">
        <v>121</v>
      </c>
      <c r="G83" s="111">
        <v>1.1819999999999999</v>
      </c>
      <c r="H83" s="315"/>
      <c r="I83" s="60">
        <v>4.5</v>
      </c>
      <c r="J83" s="315">
        <v>4.4000000000000004</v>
      </c>
      <c r="K83" s="315">
        <v>5</v>
      </c>
      <c r="L83" s="315">
        <v>5.5</v>
      </c>
      <c r="M83" s="315">
        <v>6</v>
      </c>
      <c r="N83" s="13"/>
      <c r="O83" s="13"/>
      <c r="P83" s="13"/>
    </row>
    <row r="84" spans="1:16" ht="25.5" customHeight="1" x14ac:dyDescent="0.25">
      <c r="A84" s="317" t="s">
        <v>4</v>
      </c>
      <c r="B84" s="476" t="s">
        <v>161</v>
      </c>
      <c r="C84" s="477"/>
      <c r="D84" s="477"/>
      <c r="E84" s="477"/>
      <c r="F84" s="477"/>
      <c r="G84" s="477"/>
      <c r="H84" s="477"/>
      <c r="I84" s="477"/>
      <c r="J84" s="477"/>
      <c r="K84" s="477"/>
      <c r="L84" s="477"/>
      <c r="M84" s="477"/>
      <c r="N84" s="477"/>
      <c r="O84" s="477"/>
      <c r="P84" s="478"/>
    </row>
    <row r="85" spans="1:16" ht="23.25" customHeight="1" x14ac:dyDescent="0.25">
      <c r="A85" s="247"/>
      <c r="B85" s="479" t="s">
        <v>162</v>
      </c>
      <c r="C85" s="480"/>
      <c r="D85" s="480"/>
      <c r="E85" s="480"/>
      <c r="F85" s="480"/>
      <c r="G85" s="480"/>
      <c r="H85" s="480"/>
      <c r="I85" s="480"/>
      <c r="J85" s="480"/>
      <c r="K85" s="480"/>
      <c r="L85" s="480"/>
      <c r="M85" s="480"/>
      <c r="N85" s="480"/>
      <c r="O85" s="480"/>
      <c r="P85" s="481"/>
    </row>
    <row r="86" spans="1:16" ht="21" customHeight="1" x14ac:dyDescent="0.25">
      <c r="A86" s="210" t="s">
        <v>5</v>
      </c>
      <c r="B86" s="421" t="s">
        <v>187</v>
      </c>
      <c r="C86" s="422"/>
      <c r="D86" s="422"/>
      <c r="E86" s="422"/>
      <c r="F86" s="422"/>
      <c r="G86" s="422"/>
      <c r="H86" s="422"/>
      <c r="I86" s="422"/>
      <c r="J86" s="422"/>
      <c r="K86" s="422"/>
      <c r="L86" s="422"/>
      <c r="M86" s="422"/>
      <c r="N86" s="422"/>
      <c r="O86" s="422"/>
      <c r="P86" s="423"/>
    </row>
    <row r="87" spans="1:16" ht="21" customHeight="1" x14ac:dyDescent="0.25">
      <c r="A87" s="247"/>
      <c r="B87" s="421" t="s">
        <v>188</v>
      </c>
      <c r="C87" s="422"/>
      <c r="D87" s="422"/>
      <c r="E87" s="422"/>
      <c r="F87" s="422"/>
      <c r="G87" s="422"/>
      <c r="H87" s="422"/>
      <c r="I87" s="422"/>
      <c r="J87" s="422"/>
      <c r="K87" s="422"/>
      <c r="L87" s="422"/>
      <c r="M87" s="422"/>
      <c r="N87" s="422"/>
      <c r="O87" s="422"/>
      <c r="P87" s="423"/>
    </row>
    <row r="88" spans="1:16" ht="66" customHeight="1" x14ac:dyDescent="0.25">
      <c r="A88" s="248"/>
      <c r="B88" s="206" t="s">
        <v>862</v>
      </c>
      <c r="C88" s="202" t="s">
        <v>186</v>
      </c>
      <c r="D88" s="203" t="s">
        <v>129</v>
      </c>
      <c r="E88" s="202" t="s">
        <v>128</v>
      </c>
      <c r="F88" s="22" t="s">
        <v>180</v>
      </c>
      <c r="G88" s="22">
        <v>200</v>
      </c>
      <c r="H88" s="22">
        <v>200</v>
      </c>
      <c r="I88" s="22"/>
      <c r="J88" s="38"/>
      <c r="K88" s="38"/>
      <c r="L88" s="38"/>
      <c r="M88" s="39"/>
      <c r="N88" s="202" t="s">
        <v>216</v>
      </c>
      <c r="O88" s="202"/>
      <c r="P88" s="206" t="s">
        <v>166</v>
      </c>
    </row>
    <row r="89" spans="1:16" ht="70.5" customHeight="1" x14ac:dyDescent="0.25">
      <c r="A89" s="248"/>
      <c r="B89" s="206" t="s">
        <v>189</v>
      </c>
      <c r="C89" s="202" t="s">
        <v>190</v>
      </c>
      <c r="D89" s="203" t="s">
        <v>129</v>
      </c>
      <c r="E89" s="202" t="s">
        <v>128</v>
      </c>
      <c r="F89" s="22" t="s">
        <v>180</v>
      </c>
      <c r="G89" s="22">
        <v>8</v>
      </c>
      <c r="H89" s="22">
        <v>20</v>
      </c>
      <c r="I89" s="22"/>
      <c r="J89" s="38"/>
      <c r="K89" s="38"/>
      <c r="L89" s="38"/>
      <c r="M89" s="39"/>
      <c r="N89" s="202" t="s">
        <v>216</v>
      </c>
      <c r="O89" s="202"/>
      <c r="P89" s="206" t="s">
        <v>167</v>
      </c>
    </row>
    <row r="90" spans="1:16" ht="73.5" customHeight="1" x14ac:dyDescent="0.25">
      <c r="A90" s="248"/>
      <c r="B90" s="206" t="s">
        <v>191</v>
      </c>
      <c r="C90" s="202" t="s">
        <v>185</v>
      </c>
      <c r="D90" s="203" t="s">
        <v>129</v>
      </c>
      <c r="E90" s="202" t="s">
        <v>128</v>
      </c>
      <c r="F90" s="22" t="s">
        <v>180</v>
      </c>
      <c r="G90" s="22">
        <v>0</v>
      </c>
      <c r="H90" s="22">
        <v>400</v>
      </c>
      <c r="I90" s="22">
        <v>500</v>
      </c>
      <c r="J90" s="22">
        <v>600</v>
      </c>
      <c r="K90" s="22">
        <v>600</v>
      </c>
      <c r="L90" s="38"/>
      <c r="M90" s="39"/>
      <c r="N90" s="202" t="s">
        <v>216</v>
      </c>
      <c r="O90" s="202"/>
      <c r="P90" s="206" t="s">
        <v>168</v>
      </c>
    </row>
    <row r="91" spans="1:16" ht="65.25" customHeight="1" x14ac:dyDescent="0.25">
      <c r="A91" s="248"/>
      <c r="B91" s="206" t="s">
        <v>192</v>
      </c>
      <c r="C91" s="202" t="s">
        <v>184</v>
      </c>
      <c r="D91" s="203" t="s">
        <v>129</v>
      </c>
      <c r="E91" s="202" t="s">
        <v>128</v>
      </c>
      <c r="F91" s="22" t="s">
        <v>180</v>
      </c>
      <c r="G91" s="22">
        <v>0</v>
      </c>
      <c r="H91" s="22">
        <v>0</v>
      </c>
      <c r="I91" s="22">
        <v>20</v>
      </c>
      <c r="J91" s="22">
        <v>20</v>
      </c>
      <c r="K91" s="22">
        <v>20</v>
      </c>
      <c r="L91" s="22">
        <v>20</v>
      </c>
      <c r="M91" s="22">
        <v>20</v>
      </c>
      <c r="N91" s="202" t="s">
        <v>216</v>
      </c>
      <c r="O91" s="202"/>
      <c r="P91" s="206" t="s">
        <v>169</v>
      </c>
    </row>
    <row r="92" spans="1:16" ht="51" customHeight="1" x14ac:dyDescent="0.25">
      <c r="A92" s="248"/>
      <c r="B92" s="64" t="s">
        <v>193</v>
      </c>
      <c r="C92" s="202" t="s">
        <v>182</v>
      </c>
      <c r="D92" s="203" t="s">
        <v>129</v>
      </c>
      <c r="E92" s="202" t="s">
        <v>112</v>
      </c>
      <c r="F92" s="202" t="s">
        <v>87</v>
      </c>
      <c r="G92" s="19">
        <v>1</v>
      </c>
      <c r="H92" s="22">
        <v>0</v>
      </c>
      <c r="I92" s="19">
        <v>1</v>
      </c>
      <c r="J92" s="19">
        <v>1</v>
      </c>
      <c r="K92" s="19">
        <v>1</v>
      </c>
      <c r="L92" s="19">
        <v>1</v>
      </c>
      <c r="M92" s="19">
        <v>1</v>
      </c>
      <c r="N92" s="202"/>
      <c r="O92" s="246"/>
      <c r="P92" s="206" t="s">
        <v>170</v>
      </c>
    </row>
    <row r="93" spans="1:16" ht="48" customHeight="1" x14ac:dyDescent="0.25">
      <c r="A93" s="248"/>
      <c r="B93" s="64" t="s">
        <v>194</v>
      </c>
      <c r="C93" s="202" t="s">
        <v>182</v>
      </c>
      <c r="D93" s="203" t="s">
        <v>129</v>
      </c>
      <c r="E93" s="202" t="s">
        <v>128</v>
      </c>
      <c r="F93" s="202" t="s">
        <v>87</v>
      </c>
      <c r="G93" s="22">
        <v>0</v>
      </c>
      <c r="H93" s="22">
        <v>0</v>
      </c>
      <c r="I93" s="22">
        <v>1</v>
      </c>
      <c r="J93" s="22">
        <v>1</v>
      </c>
      <c r="K93" s="22">
        <v>1</v>
      </c>
      <c r="L93" s="22">
        <v>1</v>
      </c>
      <c r="M93" s="22">
        <v>1</v>
      </c>
      <c r="N93" s="202" t="s">
        <v>132</v>
      </c>
      <c r="O93" s="246">
        <v>284004</v>
      </c>
      <c r="P93" s="206" t="s">
        <v>171</v>
      </c>
    </row>
    <row r="94" spans="1:16" ht="48" customHeight="1" x14ac:dyDescent="0.25">
      <c r="A94" s="248"/>
      <c r="B94" s="248" t="s">
        <v>195</v>
      </c>
      <c r="C94" s="202" t="s">
        <v>182</v>
      </c>
      <c r="D94" s="203" t="s">
        <v>129</v>
      </c>
      <c r="E94" s="202" t="s">
        <v>128</v>
      </c>
      <c r="F94" s="202" t="s">
        <v>87</v>
      </c>
      <c r="G94" s="22"/>
      <c r="H94" s="58"/>
      <c r="I94" s="57">
        <v>8.75</v>
      </c>
      <c r="J94" s="58">
        <v>9.3629999999999995</v>
      </c>
      <c r="K94" s="58">
        <v>10.018000000000001</v>
      </c>
      <c r="L94" s="58"/>
      <c r="M94" s="58"/>
      <c r="N94" s="202" t="s">
        <v>132</v>
      </c>
      <c r="O94" s="246">
        <v>458018</v>
      </c>
      <c r="P94" s="206" t="s">
        <v>172</v>
      </c>
    </row>
    <row r="95" spans="1:16" ht="71.25" customHeight="1" x14ac:dyDescent="0.25">
      <c r="A95" s="248"/>
      <c r="B95" s="248" t="s">
        <v>196</v>
      </c>
      <c r="C95" s="202" t="s">
        <v>182</v>
      </c>
      <c r="D95" s="203" t="s">
        <v>129</v>
      </c>
      <c r="E95" s="202" t="s">
        <v>128</v>
      </c>
      <c r="F95" s="202" t="s">
        <v>87</v>
      </c>
      <c r="G95" s="22"/>
      <c r="H95" s="58"/>
      <c r="I95" s="58"/>
      <c r="J95" s="58"/>
      <c r="K95" s="58"/>
      <c r="L95" s="58">
        <v>5</v>
      </c>
      <c r="M95" s="58">
        <v>5</v>
      </c>
      <c r="N95" s="202" t="s">
        <v>132</v>
      </c>
      <c r="O95" s="246">
        <v>284004</v>
      </c>
      <c r="P95" s="206" t="s">
        <v>173</v>
      </c>
    </row>
    <row r="96" spans="1:16" ht="55.5" customHeight="1" x14ac:dyDescent="0.25">
      <c r="A96" s="247"/>
      <c r="B96" s="206" t="s">
        <v>849</v>
      </c>
      <c r="C96" s="202" t="s">
        <v>183</v>
      </c>
      <c r="D96" s="211" t="s">
        <v>129</v>
      </c>
      <c r="E96" s="210" t="s">
        <v>128</v>
      </c>
      <c r="F96" s="210" t="s">
        <v>87</v>
      </c>
      <c r="G96" s="60"/>
      <c r="H96" s="61"/>
      <c r="I96" s="61"/>
      <c r="J96" s="61"/>
      <c r="K96" s="61"/>
      <c r="L96" s="61">
        <v>25000</v>
      </c>
      <c r="M96" s="62">
        <v>25000</v>
      </c>
      <c r="N96" s="210" t="s">
        <v>216</v>
      </c>
      <c r="O96" s="63"/>
      <c r="P96" s="59" t="s">
        <v>174</v>
      </c>
    </row>
    <row r="97" spans="1:16" ht="48" customHeight="1" x14ac:dyDescent="0.25">
      <c r="A97" s="248"/>
      <c r="B97" s="206" t="s">
        <v>197</v>
      </c>
      <c r="C97" s="202" t="s">
        <v>182</v>
      </c>
      <c r="D97" s="22" t="s">
        <v>104</v>
      </c>
      <c r="E97" s="202" t="s">
        <v>112</v>
      </c>
      <c r="F97" s="22" t="s">
        <v>87</v>
      </c>
      <c r="G97" s="19">
        <v>1</v>
      </c>
      <c r="H97" s="19">
        <v>1</v>
      </c>
      <c r="I97" s="19">
        <v>1</v>
      </c>
      <c r="J97" s="19">
        <v>1</v>
      </c>
      <c r="K97" s="19">
        <v>1</v>
      </c>
      <c r="L97" s="19">
        <v>1</v>
      </c>
      <c r="M97" s="19">
        <v>1</v>
      </c>
      <c r="N97" s="202"/>
      <c r="O97" s="7"/>
      <c r="P97" s="206" t="s">
        <v>175</v>
      </c>
    </row>
    <row r="98" spans="1:16" ht="54" customHeight="1" x14ac:dyDescent="0.25">
      <c r="A98" s="248"/>
      <c r="B98" s="64" t="s">
        <v>202</v>
      </c>
      <c r="C98" s="202" t="s">
        <v>182</v>
      </c>
      <c r="D98" s="22" t="s">
        <v>104</v>
      </c>
      <c r="E98" s="202" t="s">
        <v>112</v>
      </c>
      <c r="F98" s="22" t="s">
        <v>87</v>
      </c>
      <c r="G98" s="19">
        <v>1</v>
      </c>
      <c r="H98" s="19">
        <v>1</v>
      </c>
      <c r="I98" s="19">
        <v>1</v>
      </c>
      <c r="J98" s="19">
        <v>1</v>
      </c>
      <c r="K98" s="19">
        <v>1</v>
      </c>
      <c r="L98" s="19">
        <v>1</v>
      </c>
      <c r="M98" s="19">
        <v>1</v>
      </c>
      <c r="N98" s="202"/>
      <c r="O98" s="246"/>
      <c r="P98" s="206" t="s">
        <v>176</v>
      </c>
    </row>
    <row r="99" spans="1:16" ht="52.5" customHeight="1" x14ac:dyDescent="0.25">
      <c r="A99" s="248"/>
      <c r="B99" s="64" t="s">
        <v>201</v>
      </c>
      <c r="C99" s="202" t="s">
        <v>182</v>
      </c>
      <c r="D99" s="22" t="s">
        <v>104</v>
      </c>
      <c r="E99" s="202" t="s">
        <v>112</v>
      </c>
      <c r="F99" s="22" t="s">
        <v>87</v>
      </c>
      <c r="G99" s="19">
        <v>1</v>
      </c>
      <c r="H99" s="19">
        <v>1</v>
      </c>
      <c r="I99" s="19">
        <v>1</v>
      </c>
      <c r="J99" s="19">
        <v>1</v>
      </c>
      <c r="K99" s="19">
        <v>1</v>
      </c>
      <c r="L99" s="19">
        <v>1</v>
      </c>
      <c r="M99" s="19">
        <v>1</v>
      </c>
      <c r="N99" s="202"/>
      <c r="O99" s="246"/>
      <c r="P99" s="206" t="s">
        <v>176</v>
      </c>
    </row>
    <row r="100" spans="1:16" ht="65.25" customHeight="1" x14ac:dyDescent="0.25">
      <c r="A100" s="248"/>
      <c r="B100" s="355" t="s">
        <v>200</v>
      </c>
      <c r="C100" s="202" t="s">
        <v>182</v>
      </c>
      <c r="D100" s="22" t="s">
        <v>104</v>
      </c>
      <c r="E100" s="22" t="s">
        <v>128</v>
      </c>
      <c r="F100" s="22" t="s">
        <v>87</v>
      </c>
      <c r="G100" s="65"/>
      <c r="H100" s="65"/>
      <c r="I100" s="22"/>
      <c r="J100" s="65"/>
      <c r="K100" s="338">
        <v>200</v>
      </c>
      <c r="L100" s="65"/>
      <c r="M100" s="22"/>
      <c r="N100" s="202" t="s">
        <v>132</v>
      </c>
      <c r="O100" s="246"/>
      <c r="P100" s="206" t="s">
        <v>177</v>
      </c>
    </row>
    <row r="101" spans="1:16" ht="62.25" customHeight="1" x14ac:dyDescent="0.25">
      <c r="A101" s="9"/>
      <c r="B101" s="118" t="s">
        <v>199</v>
      </c>
      <c r="C101" s="202" t="s">
        <v>181</v>
      </c>
      <c r="D101" s="22" t="s">
        <v>104</v>
      </c>
      <c r="E101" s="22" t="s">
        <v>128</v>
      </c>
      <c r="F101" s="22" t="s">
        <v>180</v>
      </c>
      <c r="G101" s="19">
        <v>0</v>
      </c>
      <c r="H101" s="19">
        <v>0</v>
      </c>
      <c r="I101" s="19">
        <v>400</v>
      </c>
      <c r="J101" s="19">
        <v>400</v>
      </c>
      <c r="K101" s="19">
        <v>200</v>
      </c>
      <c r="L101" s="19"/>
      <c r="M101" s="19"/>
      <c r="N101" s="202" t="s">
        <v>216</v>
      </c>
      <c r="O101" s="246"/>
      <c r="P101" s="206" t="s">
        <v>178</v>
      </c>
    </row>
    <row r="102" spans="1:16" ht="61.5" customHeight="1" x14ac:dyDescent="0.25">
      <c r="A102" s="9"/>
      <c r="B102" s="118" t="s">
        <v>850</v>
      </c>
      <c r="C102" s="202" t="s">
        <v>851</v>
      </c>
      <c r="D102" s="203" t="s">
        <v>179</v>
      </c>
      <c r="E102" s="202" t="s">
        <v>128</v>
      </c>
      <c r="F102" s="22" t="s">
        <v>180</v>
      </c>
      <c r="G102" s="19"/>
      <c r="H102" s="19"/>
      <c r="I102" s="19"/>
      <c r="J102" s="19"/>
      <c r="K102" s="19"/>
      <c r="L102" s="19">
        <v>100</v>
      </c>
      <c r="M102" s="19"/>
      <c r="N102" s="202" t="s">
        <v>216</v>
      </c>
      <c r="O102" s="246"/>
      <c r="P102" s="318" t="s">
        <v>972</v>
      </c>
    </row>
    <row r="103" spans="1:16" ht="60.75" customHeight="1" x14ac:dyDescent="0.25">
      <c r="A103" s="9"/>
      <c r="B103" s="118" t="s">
        <v>198</v>
      </c>
      <c r="C103" s="202" t="s">
        <v>852</v>
      </c>
      <c r="D103" s="203" t="s">
        <v>179</v>
      </c>
      <c r="E103" s="202" t="s">
        <v>128</v>
      </c>
      <c r="F103" s="22" t="s">
        <v>180</v>
      </c>
      <c r="G103" s="19"/>
      <c r="H103" s="19"/>
      <c r="I103" s="19"/>
      <c r="J103" s="19"/>
      <c r="K103" s="19"/>
      <c r="L103" s="19">
        <v>100</v>
      </c>
      <c r="M103" s="19"/>
      <c r="N103" s="202" t="s">
        <v>216</v>
      </c>
      <c r="O103" s="246"/>
      <c r="P103" s="318" t="s">
        <v>973</v>
      </c>
    </row>
    <row r="104" spans="1:16" ht="120" customHeight="1" x14ac:dyDescent="0.25">
      <c r="A104" s="9"/>
      <c r="B104" s="373" t="s">
        <v>1061</v>
      </c>
      <c r="C104" s="365" t="s">
        <v>1062</v>
      </c>
      <c r="D104" s="366" t="s">
        <v>179</v>
      </c>
      <c r="E104" s="365" t="s">
        <v>128</v>
      </c>
      <c r="F104" s="22" t="s">
        <v>180</v>
      </c>
      <c r="G104" s="19"/>
      <c r="H104" s="19"/>
      <c r="I104" s="19">
        <v>100</v>
      </c>
      <c r="J104" s="19">
        <v>100</v>
      </c>
      <c r="K104" s="19">
        <v>100</v>
      </c>
      <c r="L104" s="19">
        <v>100</v>
      </c>
      <c r="M104" s="19">
        <v>100</v>
      </c>
      <c r="N104" s="365" t="s">
        <v>216</v>
      </c>
      <c r="O104" s="246"/>
      <c r="P104" s="373" t="s">
        <v>1044</v>
      </c>
    </row>
    <row r="105" spans="1:16" ht="17.25" customHeight="1" x14ac:dyDescent="0.25">
      <c r="A105" s="9"/>
      <c r="B105" s="45" t="s">
        <v>115</v>
      </c>
      <c r="C105" s="45"/>
      <c r="D105" s="45"/>
      <c r="E105" s="45"/>
      <c r="F105" s="45"/>
      <c r="G105" s="103">
        <f t="shared" ref="G105:L105" si="8">SUM(G106:G109)</f>
        <v>208</v>
      </c>
      <c r="H105" s="103">
        <f t="shared" si="8"/>
        <v>620</v>
      </c>
      <c r="I105" s="103">
        <f t="shared" si="8"/>
        <v>1029.75</v>
      </c>
      <c r="J105" s="103">
        <f t="shared" si="8"/>
        <v>1130.3630000000001</v>
      </c>
      <c r="K105" s="103">
        <f t="shared" si="8"/>
        <v>1131.018</v>
      </c>
      <c r="L105" s="103">
        <f t="shared" si="8"/>
        <v>25326</v>
      </c>
      <c r="M105" s="103">
        <f>SUM(M106:M109)</f>
        <v>25126</v>
      </c>
      <c r="N105" s="45"/>
      <c r="O105" s="45"/>
      <c r="P105" s="45"/>
    </row>
    <row r="106" spans="1:16" ht="17.25" customHeight="1" x14ac:dyDescent="0.25">
      <c r="A106" s="9"/>
      <c r="B106" s="45" t="s">
        <v>26</v>
      </c>
      <c r="C106" s="45"/>
      <c r="D106" s="45"/>
      <c r="E106" s="45"/>
      <c r="F106" s="45"/>
      <c r="G106" s="103"/>
      <c r="H106" s="103"/>
      <c r="I106" s="103"/>
      <c r="J106" s="103"/>
      <c r="K106" s="103"/>
      <c r="L106" s="103"/>
      <c r="M106" s="103"/>
      <c r="N106" s="45"/>
      <c r="O106" s="45"/>
      <c r="P106" s="45"/>
    </row>
    <row r="107" spans="1:16" ht="17.25" customHeight="1" x14ac:dyDescent="0.25">
      <c r="A107" s="9"/>
      <c r="B107" s="45" t="s">
        <v>34</v>
      </c>
      <c r="C107" s="45"/>
      <c r="D107" s="45"/>
      <c r="E107" s="45"/>
      <c r="F107" s="45"/>
      <c r="G107" s="103"/>
      <c r="H107" s="103"/>
      <c r="I107" s="103"/>
      <c r="J107" s="103"/>
      <c r="K107" s="103"/>
      <c r="L107" s="103"/>
      <c r="M107" s="103"/>
      <c r="N107" s="45"/>
      <c r="O107" s="45"/>
      <c r="P107" s="45"/>
    </row>
    <row r="108" spans="1:16" ht="17.25" customHeight="1" x14ac:dyDescent="0.25">
      <c r="A108" s="9"/>
      <c r="B108" s="45" t="s">
        <v>132</v>
      </c>
      <c r="C108" s="45"/>
      <c r="D108" s="45"/>
      <c r="E108" s="45"/>
      <c r="F108" s="45"/>
      <c r="G108" s="103">
        <f t="shared" ref="G108:M108" si="9">G93+G94+G95+G100</f>
        <v>0</v>
      </c>
      <c r="H108" s="103">
        <f t="shared" si="9"/>
        <v>0</v>
      </c>
      <c r="I108" s="103">
        <f t="shared" si="9"/>
        <v>9.75</v>
      </c>
      <c r="J108" s="103">
        <f t="shared" si="9"/>
        <v>10.363</v>
      </c>
      <c r="K108" s="103">
        <f t="shared" si="9"/>
        <v>211.018</v>
      </c>
      <c r="L108" s="103">
        <f t="shared" si="9"/>
        <v>6</v>
      </c>
      <c r="M108" s="103">
        <f t="shared" si="9"/>
        <v>6</v>
      </c>
      <c r="N108" s="45"/>
      <c r="O108" s="45"/>
      <c r="P108" s="45"/>
    </row>
    <row r="109" spans="1:16" ht="17.25" customHeight="1" x14ac:dyDescent="0.25">
      <c r="A109" s="9"/>
      <c r="B109" s="45" t="s">
        <v>216</v>
      </c>
      <c r="C109" s="45"/>
      <c r="D109" s="45"/>
      <c r="E109" s="45"/>
      <c r="F109" s="45"/>
      <c r="G109" s="103">
        <f>G88+G89+G90+G91+G96+G101+G102+G103+G104</f>
        <v>208</v>
      </c>
      <c r="H109" s="103">
        <f t="shared" ref="H109:M109" si="10">H88+H89+H90+H91+H96+H101+H102+H103+H104</f>
        <v>620</v>
      </c>
      <c r="I109" s="103">
        <f t="shared" si="10"/>
        <v>1020</v>
      </c>
      <c r="J109" s="103">
        <f t="shared" si="10"/>
        <v>1120</v>
      </c>
      <c r="K109" s="103">
        <f t="shared" si="10"/>
        <v>920</v>
      </c>
      <c r="L109" s="103">
        <f t="shared" si="10"/>
        <v>25320</v>
      </c>
      <c r="M109" s="103">
        <f t="shared" si="10"/>
        <v>25120</v>
      </c>
      <c r="N109" s="45"/>
      <c r="O109" s="45"/>
      <c r="P109" s="45"/>
    </row>
    <row r="110" spans="1:16" ht="15" customHeight="1" x14ac:dyDescent="0.25">
      <c r="A110" s="210" t="s">
        <v>6</v>
      </c>
      <c r="B110" s="421" t="s">
        <v>203</v>
      </c>
      <c r="C110" s="422"/>
      <c r="D110" s="422"/>
      <c r="E110" s="422"/>
      <c r="F110" s="422"/>
      <c r="G110" s="422"/>
      <c r="H110" s="422"/>
      <c r="I110" s="422"/>
      <c r="J110" s="422"/>
      <c r="K110" s="422"/>
      <c r="L110" s="422"/>
      <c r="M110" s="422"/>
      <c r="N110" s="422"/>
      <c r="O110" s="422"/>
      <c r="P110" s="423"/>
    </row>
    <row r="111" spans="1:16" ht="15" customHeight="1" x14ac:dyDescent="0.25">
      <c r="A111" s="247"/>
      <c r="B111" s="421" t="s">
        <v>204</v>
      </c>
      <c r="C111" s="422"/>
      <c r="D111" s="422"/>
      <c r="E111" s="422"/>
      <c r="F111" s="422"/>
      <c r="G111" s="422"/>
      <c r="H111" s="422"/>
      <c r="I111" s="422"/>
      <c r="J111" s="422"/>
      <c r="K111" s="422"/>
      <c r="L111" s="422"/>
      <c r="M111" s="422"/>
      <c r="N111" s="422"/>
      <c r="O111" s="422"/>
      <c r="P111" s="423"/>
    </row>
    <row r="112" spans="1:16" ht="51" customHeight="1" x14ac:dyDescent="0.25">
      <c r="A112" s="248"/>
      <c r="B112" s="206" t="s">
        <v>853</v>
      </c>
      <c r="C112" s="202" t="s">
        <v>858</v>
      </c>
      <c r="D112" s="210" t="s">
        <v>129</v>
      </c>
      <c r="E112" s="202" t="s">
        <v>206</v>
      </c>
      <c r="F112" s="22" t="s">
        <v>105</v>
      </c>
      <c r="G112" s="22"/>
      <c r="H112" s="19">
        <v>4</v>
      </c>
      <c r="I112" s="19">
        <v>4</v>
      </c>
      <c r="J112" s="19">
        <v>4</v>
      </c>
      <c r="K112" s="19">
        <v>4</v>
      </c>
      <c r="L112" s="19">
        <v>4</v>
      </c>
      <c r="M112" s="19">
        <v>4</v>
      </c>
      <c r="N112" s="202"/>
      <c r="O112" s="7"/>
      <c r="P112" s="206" t="s">
        <v>207</v>
      </c>
    </row>
    <row r="113" spans="1:16" ht="52.5" customHeight="1" x14ac:dyDescent="0.25">
      <c r="A113" s="248"/>
      <c r="B113" s="206" t="s">
        <v>854</v>
      </c>
      <c r="C113" s="202" t="s">
        <v>858</v>
      </c>
      <c r="D113" s="210" t="s">
        <v>129</v>
      </c>
      <c r="E113" s="348" t="s">
        <v>324</v>
      </c>
      <c r="F113" s="22" t="s">
        <v>105</v>
      </c>
      <c r="G113" s="22">
        <v>96</v>
      </c>
      <c r="H113" s="22">
        <v>96</v>
      </c>
      <c r="I113" s="22">
        <v>96</v>
      </c>
      <c r="J113" s="22">
        <v>96</v>
      </c>
      <c r="K113" s="22">
        <v>96</v>
      </c>
      <c r="L113" s="22">
        <v>96</v>
      </c>
      <c r="M113" s="49">
        <v>96</v>
      </c>
      <c r="N113" s="348"/>
      <c r="O113" s="7"/>
      <c r="P113" s="351" t="s">
        <v>207</v>
      </c>
    </row>
    <row r="114" spans="1:16" ht="56.25" customHeight="1" x14ac:dyDescent="0.25">
      <c r="A114" s="248"/>
      <c r="B114" s="206" t="s">
        <v>855</v>
      </c>
      <c r="C114" s="202" t="s">
        <v>858</v>
      </c>
      <c r="D114" s="210" t="s">
        <v>129</v>
      </c>
      <c r="E114" s="202" t="s">
        <v>206</v>
      </c>
      <c r="F114" s="22" t="s">
        <v>105</v>
      </c>
      <c r="G114" s="19">
        <v>20</v>
      </c>
      <c r="H114" s="19">
        <v>20</v>
      </c>
      <c r="I114" s="19">
        <v>20</v>
      </c>
      <c r="J114" s="19">
        <v>20</v>
      </c>
      <c r="K114" s="19">
        <v>20</v>
      </c>
      <c r="L114" s="19">
        <v>20</v>
      </c>
      <c r="M114" s="19">
        <v>20</v>
      </c>
      <c r="N114" s="202"/>
      <c r="O114" s="7"/>
      <c r="P114" s="206" t="s">
        <v>207</v>
      </c>
    </row>
    <row r="115" spans="1:16" ht="56.25" customHeight="1" x14ac:dyDescent="0.25">
      <c r="A115" s="248"/>
      <c r="B115" s="206" t="s">
        <v>856</v>
      </c>
      <c r="C115" s="202" t="s">
        <v>859</v>
      </c>
      <c r="D115" s="210" t="s">
        <v>129</v>
      </c>
      <c r="E115" s="202" t="s">
        <v>112</v>
      </c>
      <c r="F115" s="22" t="s">
        <v>105</v>
      </c>
      <c r="G115" s="19">
        <v>25</v>
      </c>
      <c r="H115" s="19">
        <v>12</v>
      </c>
      <c r="I115" s="19">
        <v>20</v>
      </c>
      <c r="J115" s="19">
        <v>20</v>
      </c>
      <c r="K115" s="19">
        <v>20</v>
      </c>
      <c r="L115" s="19">
        <v>20</v>
      </c>
      <c r="M115" s="71">
        <v>20</v>
      </c>
      <c r="N115" s="202"/>
      <c r="O115" s="7"/>
      <c r="P115" s="206" t="s">
        <v>207</v>
      </c>
    </row>
    <row r="116" spans="1:16" ht="60.75" customHeight="1" x14ac:dyDescent="0.25">
      <c r="A116" s="248"/>
      <c r="B116" s="206" t="s">
        <v>857</v>
      </c>
      <c r="C116" s="202" t="s">
        <v>860</v>
      </c>
      <c r="D116" s="210" t="s">
        <v>861</v>
      </c>
      <c r="E116" s="202" t="s">
        <v>92</v>
      </c>
      <c r="F116" s="22" t="s">
        <v>105</v>
      </c>
      <c r="G116" s="19"/>
      <c r="H116" s="19"/>
      <c r="I116" s="19"/>
      <c r="J116" s="19">
        <v>500</v>
      </c>
      <c r="K116" s="19"/>
      <c r="L116" s="19"/>
      <c r="M116" s="71"/>
      <c r="N116" s="202" t="s">
        <v>40</v>
      </c>
      <c r="O116" s="7"/>
      <c r="P116" s="206" t="s">
        <v>207</v>
      </c>
    </row>
    <row r="117" spans="1:16" ht="27" customHeight="1" x14ac:dyDescent="0.25">
      <c r="A117" s="210" t="s">
        <v>7</v>
      </c>
      <c r="B117" s="424" t="s">
        <v>208</v>
      </c>
      <c r="C117" s="425"/>
      <c r="D117" s="425"/>
      <c r="E117" s="425"/>
      <c r="F117" s="425"/>
      <c r="G117" s="425"/>
      <c r="H117" s="425"/>
      <c r="I117" s="425"/>
      <c r="J117" s="425"/>
      <c r="K117" s="425"/>
      <c r="L117" s="425"/>
      <c r="M117" s="425"/>
      <c r="N117" s="425"/>
      <c r="O117" s="425"/>
      <c r="P117" s="426"/>
    </row>
    <row r="118" spans="1:16" ht="23.25" customHeight="1" x14ac:dyDescent="0.25">
      <c r="A118" s="247"/>
      <c r="B118" s="424" t="s">
        <v>209</v>
      </c>
      <c r="C118" s="446"/>
      <c r="D118" s="446"/>
      <c r="E118" s="425"/>
      <c r="F118" s="425"/>
      <c r="G118" s="425"/>
      <c r="H118" s="425"/>
      <c r="I118" s="425"/>
      <c r="J118" s="425"/>
      <c r="K118" s="425"/>
      <c r="L118" s="425"/>
      <c r="M118" s="425"/>
      <c r="N118" s="425"/>
      <c r="O118" s="425"/>
      <c r="P118" s="426"/>
    </row>
    <row r="119" spans="1:16" ht="47.25" x14ac:dyDescent="0.25">
      <c r="A119" s="210">
        <v>10</v>
      </c>
      <c r="B119" s="102" t="s">
        <v>863</v>
      </c>
      <c r="C119" s="202" t="s">
        <v>211</v>
      </c>
      <c r="D119" s="202" t="s">
        <v>104</v>
      </c>
      <c r="E119" s="260" t="s">
        <v>25</v>
      </c>
      <c r="F119" s="210"/>
      <c r="G119" s="88">
        <v>77.400000000000006</v>
      </c>
      <c r="H119" s="88">
        <v>80</v>
      </c>
      <c r="I119" s="88">
        <v>112</v>
      </c>
      <c r="J119" s="88">
        <v>112</v>
      </c>
      <c r="K119" s="88">
        <v>112</v>
      </c>
      <c r="L119" s="88">
        <v>112</v>
      </c>
      <c r="M119" s="91">
        <v>112</v>
      </c>
      <c r="N119" s="112"/>
      <c r="O119" s="112"/>
      <c r="P119" s="112"/>
    </row>
    <row r="120" spans="1:16" ht="59.25" customHeight="1" x14ac:dyDescent="0.25">
      <c r="A120" s="227"/>
      <c r="B120" s="113" t="s">
        <v>210</v>
      </c>
      <c r="C120" s="202" t="s">
        <v>205</v>
      </c>
      <c r="D120" s="202" t="s">
        <v>104</v>
      </c>
      <c r="E120" s="29" t="s">
        <v>25</v>
      </c>
      <c r="F120" s="22" t="s">
        <v>105</v>
      </c>
      <c r="G120" s="114"/>
      <c r="H120" s="80"/>
      <c r="I120" s="80">
        <v>0</v>
      </c>
      <c r="J120" s="80">
        <v>0</v>
      </c>
      <c r="K120" s="1">
        <v>0</v>
      </c>
      <c r="L120" s="1">
        <v>0</v>
      </c>
      <c r="M120" s="81">
        <v>1</v>
      </c>
      <c r="N120" s="67"/>
      <c r="O120" s="7"/>
      <c r="P120" s="82"/>
    </row>
    <row r="121" spans="1:16" ht="15" customHeight="1" x14ac:dyDescent="0.25">
      <c r="A121" s="465" t="s">
        <v>212</v>
      </c>
      <c r="B121" s="466"/>
      <c r="C121" s="467"/>
      <c r="D121" s="467"/>
      <c r="E121" s="466"/>
      <c r="F121" s="466"/>
      <c r="G121" s="466"/>
      <c r="H121" s="466"/>
      <c r="I121" s="466"/>
      <c r="J121" s="466"/>
      <c r="K121" s="466"/>
      <c r="L121" s="466"/>
      <c r="M121" s="466"/>
      <c r="N121" s="466"/>
      <c r="O121" s="466"/>
      <c r="P121" s="468"/>
    </row>
    <row r="122" spans="1:16" s="10" customFormat="1" ht="50.25" customHeight="1" x14ac:dyDescent="0.25">
      <c r="A122" s="207"/>
      <c r="B122" s="64" t="s">
        <v>213</v>
      </c>
      <c r="C122" s="210" t="s">
        <v>205</v>
      </c>
      <c r="D122" s="210" t="s">
        <v>93</v>
      </c>
      <c r="E122" s="210" t="s">
        <v>214</v>
      </c>
      <c r="F122" s="210" t="s">
        <v>121</v>
      </c>
      <c r="G122" s="210">
        <v>1117.7</v>
      </c>
      <c r="H122" s="210">
        <v>1075.2</v>
      </c>
      <c r="I122" s="60">
        <v>1080.5999999999999</v>
      </c>
      <c r="J122" s="210">
        <v>1090</v>
      </c>
      <c r="K122" s="210">
        <v>1100</v>
      </c>
      <c r="L122" s="210">
        <v>1120</v>
      </c>
      <c r="M122" s="66">
        <v>1140</v>
      </c>
      <c r="N122" s="67"/>
      <c r="O122" s="7"/>
      <c r="P122" s="248" t="s">
        <v>219</v>
      </c>
    </row>
    <row r="123" spans="1:16" ht="57" customHeight="1" x14ac:dyDescent="0.25">
      <c r="A123" s="17"/>
      <c r="B123" s="48" t="s">
        <v>222</v>
      </c>
      <c r="C123" s="1" t="s">
        <v>215</v>
      </c>
      <c r="D123" s="210" t="s">
        <v>129</v>
      </c>
      <c r="E123" s="1" t="s">
        <v>92</v>
      </c>
      <c r="F123" s="1" t="s">
        <v>105</v>
      </c>
      <c r="G123" s="1"/>
      <c r="H123" s="1">
        <v>80</v>
      </c>
      <c r="I123" s="1"/>
      <c r="J123" s="1"/>
      <c r="K123" s="1"/>
      <c r="L123" s="1"/>
      <c r="M123" s="1"/>
      <c r="N123" s="1" t="s">
        <v>216</v>
      </c>
      <c r="O123" s="7"/>
      <c r="P123" s="248" t="s">
        <v>219</v>
      </c>
    </row>
    <row r="124" spans="1:16" ht="47.25" customHeight="1" x14ac:dyDescent="0.25">
      <c r="A124" s="17"/>
      <c r="B124" s="48" t="s">
        <v>218</v>
      </c>
      <c r="C124" s="1" t="s">
        <v>215</v>
      </c>
      <c r="D124" s="210" t="s">
        <v>129</v>
      </c>
      <c r="E124" s="1" t="s">
        <v>92</v>
      </c>
      <c r="F124" s="1" t="s">
        <v>105</v>
      </c>
      <c r="G124" s="1"/>
      <c r="H124" s="1"/>
      <c r="I124" s="1"/>
      <c r="J124" s="1">
        <v>30</v>
      </c>
      <c r="K124" s="1"/>
      <c r="L124" s="1"/>
      <c r="M124" s="1"/>
      <c r="N124" s="1" t="s">
        <v>216</v>
      </c>
      <c r="O124" s="7"/>
      <c r="P124" s="248" t="s">
        <v>219</v>
      </c>
    </row>
    <row r="125" spans="1:16" ht="47.25" customHeight="1" x14ac:dyDescent="0.25">
      <c r="A125" s="17"/>
      <c r="B125" s="48" t="s">
        <v>864</v>
      </c>
      <c r="C125" s="202" t="s">
        <v>865</v>
      </c>
      <c r="D125" s="210" t="s">
        <v>129</v>
      </c>
      <c r="E125" s="1" t="s">
        <v>92</v>
      </c>
      <c r="F125" s="1" t="s">
        <v>105</v>
      </c>
      <c r="G125" s="1"/>
      <c r="H125" s="1"/>
      <c r="I125" s="1"/>
      <c r="J125" s="1">
        <v>100</v>
      </c>
      <c r="K125" s="1"/>
      <c r="L125" s="1"/>
      <c r="M125" s="116"/>
      <c r="N125" s="1" t="s">
        <v>216</v>
      </c>
      <c r="O125" s="7"/>
      <c r="P125" s="248" t="s">
        <v>219</v>
      </c>
    </row>
    <row r="126" spans="1:16" ht="47.25" x14ac:dyDescent="0.25">
      <c r="A126" s="210">
        <v>10</v>
      </c>
      <c r="B126" s="102" t="s">
        <v>866</v>
      </c>
      <c r="C126" s="210" t="s">
        <v>211</v>
      </c>
      <c r="D126" s="210" t="s">
        <v>104</v>
      </c>
      <c r="E126" s="210" t="s">
        <v>25</v>
      </c>
      <c r="F126" s="210"/>
      <c r="G126" s="88">
        <v>42.1</v>
      </c>
      <c r="H126" s="88">
        <v>42.7</v>
      </c>
      <c r="I126" s="88">
        <v>48</v>
      </c>
      <c r="J126" s="88">
        <v>49</v>
      </c>
      <c r="K126" s="88">
        <v>50</v>
      </c>
      <c r="L126" s="88">
        <v>51</v>
      </c>
      <c r="M126" s="91">
        <v>52</v>
      </c>
      <c r="N126" s="112"/>
      <c r="O126" s="112"/>
      <c r="P126" s="112"/>
    </row>
    <row r="127" spans="1:16" ht="48.75" customHeight="1" x14ac:dyDescent="0.25">
      <c r="A127" s="248"/>
      <c r="B127" s="113" t="s">
        <v>210</v>
      </c>
      <c r="C127" s="202" t="s">
        <v>205</v>
      </c>
      <c r="D127" s="202" t="s">
        <v>104</v>
      </c>
      <c r="E127" s="202" t="s">
        <v>25</v>
      </c>
      <c r="F127" s="22" t="s">
        <v>105</v>
      </c>
      <c r="G127" s="115"/>
      <c r="H127" s="1"/>
      <c r="I127" s="1">
        <v>1</v>
      </c>
      <c r="J127" s="1">
        <v>1.5</v>
      </c>
      <c r="K127" s="1">
        <v>1.5</v>
      </c>
      <c r="L127" s="1">
        <v>1.5</v>
      </c>
      <c r="M127" s="116">
        <v>1.8</v>
      </c>
      <c r="N127" s="7"/>
      <c r="O127" s="13"/>
      <c r="P127" s="13"/>
    </row>
    <row r="128" spans="1:16" ht="45.75" customHeight="1" x14ac:dyDescent="0.25">
      <c r="A128" s="248"/>
      <c r="B128" s="64" t="s">
        <v>223</v>
      </c>
      <c r="C128" s="210" t="s">
        <v>205</v>
      </c>
      <c r="D128" s="210" t="s">
        <v>104</v>
      </c>
      <c r="E128" s="210" t="s">
        <v>214</v>
      </c>
      <c r="F128" s="210" t="s">
        <v>121</v>
      </c>
      <c r="G128" s="210">
        <v>3888.2</v>
      </c>
      <c r="H128" s="210">
        <v>3893.8</v>
      </c>
      <c r="I128" s="60">
        <v>3906</v>
      </c>
      <c r="J128" s="210">
        <v>3925</v>
      </c>
      <c r="K128" s="210">
        <v>3945</v>
      </c>
      <c r="L128" s="210">
        <v>3964</v>
      </c>
      <c r="M128" s="66">
        <v>3984</v>
      </c>
      <c r="N128" s="202"/>
      <c r="O128" s="7"/>
      <c r="P128" s="206" t="s">
        <v>220</v>
      </c>
    </row>
    <row r="129" spans="1:16" ht="42.75" customHeight="1" x14ac:dyDescent="0.25">
      <c r="A129" s="248"/>
      <c r="B129" s="64" t="s">
        <v>224</v>
      </c>
      <c r="C129" s="210" t="s">
        <v>221</v>
      </c>
      <c r="D129" s="210"/>
      <c r="E129" s="210" t="s">
        <v>92</v>
      </c>
      <c r="F129" s="210" t="s">
        <v>105</v>
      </c>
      <c r="G129" s="210">
        <v>46</v>
      </c>
      <c r="H129" s="210"/>
      <c r="I129" s="60"/>
      <c r="J129" s="210"/>
      <c r="K129" s="210">
        <v>52</v>
      </c>
      <c r="L129" s="210"/>
      <c r="M129" s="66"/>
      <c r="N129" s="1" t="s">
        <v>216</v>
      </c>
      <c r="O129" s="7"/>
      <c r="P129" s="206" t="s">
        <v>220</v>
      </c>
    </row>
    <row r="130" spans="1:16" ht="17.25" customHeight="1" x14ac:dyDescent="0.25">
      <c r="A130" s="9"/>
      <c r="B130" s="45" t="s">
        <v>115</v>
      </c>
      <c r="C130" s="45"/>
      <c r="D130" s="45"/>
      <c r="E130" s="45"/>
      <c r="F130" s="45"/>
      <c r="G130" s="103">
        <f>SUM(G131:G134)</f>
        <v>46</v>
      </c>
      <c r="H130" s="103">
        <f t="shared" ref="H130:M130" si="11">SUM(H131:H134)</f>
        <v>80</v>
      </c>
      <c r="I130" s="103">
        <f t="shared" si="11"/>
        <v>0</v>
      </c>
      <c r="J130" s="103">
        <f t="shared" si="11"/>
        <v>630</v>
      </c>
      <c r="K130" s="103">
        <f t="shared" si="11"/>
        <v>52</v>
      </c>
      <c r="L130" s="103">
        <f t="shared" si="11"/>
        <v>0</v>
      </c>
      <c r="M130" s="103">
        <f t="shared" si="11"/>
        <v>0</v>
      </c>
      <c r="N130" s="45"/>
      <c r="O130" s="45"/>
      <c r="P130" s="45"/>
    </row>
    <row r="131" spans="1:16" ht="17.25" customHeight="1" x14ac:dyDescent="0.25">
      <c r="A131" s="9"/>
      <c r="B131" s="45" t="s">
        <v>26</v>
      </c>
      <c r="C131" s="45"/>
      <c r="D131" s="45"/>
      <c r="E131" s="45"/>
      <c r="F131" s="45"/>
      <c r="G131" s="103"/>
      <c r="H131" s="103"/>
      <c r="I131" s="103"/>
      <c r="J131" s="103"/>
      <c r="K131" s="103"/>
      <c r="L131" s="103"/>
      <c r="M131" s="103"/>
      <c r="N131" s="45"/>
      <c r="O131" s="45"/>
      <c r="P131" s="45"/>
    </row>
    <row r="132" spans="1:16" ht="17.25" customHeight="1" x14ac:dyDescent="0.25">
      <c r="A132" s="9"/>
      <c r="B132" s="45" t="s">
        <v>34</v>
      </c>
      <c r="C132" s="45"/>
      <c r="D132" s="45"/>
      <c r="E132" s="45"/>
      <c r="F132" s="45"/>
      <c r="G132" s="103"/>
      <c r="H132" s="103"/>
      <c r="I132" s="103"/>
      <c r="J132" s="103"/>
      <c r="K132" s="103"/>
      <c r="L132" s="103"/>
      <c r="M132" s="103"/>
      <c r="N132" s="45"/>
      <c r="O132" s="45"/>
      <c r="P132" s="45"/>
    </row>
    <row r="133" spans="1:16" ht="17.25" customHeight="1" x14ac:dyDescent="0.25">
      <c r="A133" s="9"/>
      <c r="B133" s="45" t="s">
        <v>132</v>
      </c>
      <c r="C133" s="45"/>
      <c r="D133" s="45"/>
      <c r="E133" s="45"/>
      <c r="F133" s="45"/>
      <c r="G133" s="103"/>
      <c r="H133" s="103"/>
      <c r="I133" s="103"/>
      <c r="J133" s="103"/>
      <c r="K133" s="103"/>
      <c r="L133" s="103"/>
      <c r="M133" s="103"/>
      <c r="N133" s="45"/>
      <c r="O133" s="45"/>
      <c r="P133" s="45"/>
    </row>
    <row r="134" spans="1:16" ht="17.25" customHeight="1" x14ac:dyDescent="0.25">
      <c r="A134" s="9"/>
      <c r="B134" s="45" t="s">
        <v>216</v>
      </c>
      <c r="C134" s="45"/>
      <c r="D134" s="45"/>
      <c r="E134" s="45"/>
      <c r="F134" s="45"/>
      <c r="G134" s="103">
        <f t="shared" ref="G134:I134" si="12">G123+G124+G129+G116+G125</f>
        <v>46</v>
      </c>
      <c r="H134" s="103">
        <f t="shared" si="12"/>
        <v>80</v>
      </c>
      <c r="I134" s="103">
        <f t="shared" si="12"/>
        <v>0</v>
      </c>
      <c r="J134" s="103">
        <f>J123+J124+J129+J116+J125</f>
        <v>630</v>
      </c>
      <c r="K134" s="103">
        <f t="shared" ref="K134:M134" si="13">K123+K124+K129+K116+K125</f>
        <v>52</v>
      </c>
      <c r="L134" s="103">
        <f t="shared" si="13"/>
        <v>0</v>
      </c>
      <c r="M134" s="103">
        <f t="shared" si="13"/>
        <v>0</v>
      </c>
      <c r="N134" s="45"/>
      <c r="O134" s="45"/>
      <c r="P134" s="45"/>
    </row>
    <row r="135" spans="1:16" ht="17.25" customHeight="1" x14ac:dyDescent="0.25">
      <c r="A135" s="117"/>
      <c r="B135" s="45" t="s">
        <v>225</v>
      </c>
      <c r="C135" s="45"/>
      <c r="D135" s="45"/>
      <c r="E135" s="45"/>
      <c r="F135" s="45"/>
      <c r="G135" s="103">
        <f t="shared" ref="G135:M135" si="14">SUM(G136:G139)</f>
        <v>446.96899999999999</v>
      </c>
      <c r="H135" s="103">
        <f t="shared" si="14"/>
        <v>959.69900000000007</v>
      </c>
      <c r="I135" s="103">
        <f t="shared" si="14"/>
        <v>1266.0419999999999</v>
      </c>
      <c r="J135" s="103">
        <f t="shared" si="14"/>
        <v>2040.2909999999999</v>
      </c>
      <c r="K135" s="103">
        <f t="shared" si="14"/>
        <v>1473.5419999999999</v>
      </c>
      <c r="L135" s="103">
        <f t="shared" si="14"/>
        <v>25632</v>
      </c>
      <c r="M135" s="103">
        <f t="shared" si="14"/>
        <v>25448.612000000001</v>
      </c>
      <c r="N135" s="45"/>
      <c r="O135" s="45"/>
      <c r="P135" s="45"/>
    </row>
    <row r="136" spans="1:16" ht="17.25" customHeight="1" x14ac:dyDescent="0.25">
      <c r="A136" s="9"/>
      <c r="B136" s="45" t="s">
        <v>26</v>
      </c>
      <c r="C136" s="45"/>
      <c r="D136" s="45"/>
      <c r="E136" s="45"/>
      <c r="F136" s="45"/>
      <c r="G136" s="103">
        <f t="shared" ref="G136:M136" si="15">G106+G131</f>
        <v>0</v>
      </c>
      <c r="H136" s="103">
        <f t="shared" si="15"/>
        <v>0</v>
      </c>
      <c r="I136" s="103">
        <f t="shared" si="15"/>
        <v>0</v>
      </c>
      <c r="J136" s="103">
        <f t="shared" si="15"/>
        <v>0</v>
      </c>
      <c r="K136" s="103">
        <f t="shared" si="15"/>
        <v>0</v>
      </c>
      <c r="L136" s="103">
        <f t="shared" si="15"/>
        <v>0</v>
      </c>
      <c r="M136" s="103">
        <f t="shared" si="15"/>
        <v>0</v>
      </c>
      <c r="N136" s="45"/>
      <c r="O136" s="45"/>
      <c r="P136" s="45"/>
    </row>
    <row r="137" spans="1:16" ht="17.25" customHeight="1" x14ac:dyDescent="0.25">
      <c r="A137" s="9"/>
      <c r="B137" s="45" t="s">
        <v>34</v>
      </c>
      <c r="C137" s="45"/>
      <c r="D137" s="45"/>
      <c r="E137" s="45"/>
      <c r="F137" s="45"/>
      <c r="G137" s="103">
        <f t="shared" ref="G137:M138" si="16">G78+G107+G132</f>
        <v>0</v>
      </c>
      <c r="H137" s="103">
        <f t="shared" si="16"/>
        <v>0</v>
      </c>
      <c r="I137" s="103">
        <f t="shared" si="16"/>
        <v>0</v>
      </c>
      <c r="J137" s="103">
        <f t="shared" si="16"/>
        <v>0</v>
      </c>
      <c r="K137" s="103">
        <f t="shared" si="16"/>
        <v>0</v>
      </c>
      <c r="L137" s="103">
        <f t="shared" si="16"/>
        <v>0</v>
      </c>
      <c r="M137" s="103">
        <f t="shared" si="16"/>
        <v>0</v>
      </c>
      <c r="N137" s="45"/>
      <c r="O137" s="45"/>
      <c r="P137" s="45"/>
    </row>
    <row r="138" spans="1:16" ht="17.25" customHeight="1" x14ac:dyDescent="0.25">
      <c r="A138" s="9"/>
      <c r="B138" s="45" t="s">
        <v>132</v>
      </c>
      <c r="C138" s="45"/>
      <c r="D138" s="45"/>
      <c r="E138" s="45"/>
      <c r="F138" s="45"/>
      <c r="G138" s="103">
        <f t="shared" si="16"/>
        <v>192.96899999999999</v>
      </c>
      <c r="H138" s="103">
        <f t="shared" si="16"/>
        <v>259.69900000000001</v>
      </c>
      <c r="I138" s="103">
        <f t="shared" si="16"/>
        <v>246.04200000000003</v>
      </c>
      <c r="J138" s="103">
        <f t="shared" si="16"/>
        <v>290.291</v>
      </c>
      <c r="K138" s="103">
        <f t="shared" si="16"/>
        <v>501.54200000000003</v>
      </c>
      <c r="L138" s="103">
        <f t="shared" si="16"/>
        <v>312</v>
      </c>
      <c r="M138" s="103">
        <f t="shared" si="16"/>
        <v>328.61200000000002</v>
      </c>
      <c r="N138" s="45"/>
      <c r="O138" s="45"/>
      <c r="P138" s="45"/>
    </row>
    <row r="139" spans="1:16" ht="17.25" customHeight="1" x14ac:dyDescent="0.25">
      <c r="A139" s="9"/>
      <c r="B139" s="45" t="s">
        <v>216</v>
      </c>
      <c r="C139" s="45"/>
      <c r="D139" s="45"/>
      <c r="E139" s="45"/>
      <c r="F139" s="45"/>
      <c r="G139" s="103">
        <f t="shared" ref="G139:M139" si="17">G109+G134</f>
        <v>254</v>
      </c>
      <c r="H139" s="103">
        <f t="shared" si="17"/>
        <v>700</v>
      </c>
      <c r="I139" s="103">
        <f t="shared" si="17"/>
        <v>1020</v>
      </c>
      <c r="J139" s="103">
        <f t="shared" si="17"/>
        <v>1750</v>
      </c>
      <c r="K139" s="103">
        <f t="shared" si="17"/>
        <v>972</v>
      </c>
      <c r="L139" s="103">
        <f t="shared" si="17"/>
        <v>25320</v>
      </c>
      <c r="M139" s="103">
        <f t="shared" si="17"/>
        <v>25120</v>
      </c>
      <c r="N139" s="45"/>
      <c r="O139" s="45"/>
      <c r="P139" s="45"/>
    </row>
    <row r="140" spans="1:16" ht="15" customHeight="1" x14ac:dyDescent="0.25">
      <c r="A140" s="456" t="s">
        <v>226</v>
      </c>
      <c r="B140" s="457"/>
      <c r="C140" s="457"/>
      <c r="D140" s="457"/>
      <c r="E140" s="457"/>
      <c r="F140" s="457"/>
      <c r="G140" s="457"/>
      <c r="H140" s="457"/>
      <c r="I140" s="457"/>
      <c r="J140" s="457"/>
      <c r="K140" s="457"/>
      <c r="L140" s="457"/>
      <c r="M140" s="457"/>
      <c r="N140" s="457"/>
      <c r="O140" s="457"/>
      <c r="P140" s="490"/>
    </row>
    <row r="141" spans="1:16" ht="45" customHeight="1" x14ac:dyDescent="0.25">
      <c r="A141" s="210">
        <v>13</v>
      </c>
      <c r="B141" s="45" t="s">
        <v>1020</v>
      </c>
      <c r="C141" s="210" t="s">
        <v>227</v>
      </c>
      <c r="D141" s="210" t="s">
        <v>86</v>
      </c>
      <c r="E141" s="210" t="s">
        <v>25</v>
      </c>
      <c r="F141" s="210"/>
      <c r="G141" s="88">
        <v>24.5</v>
      </c>
      <c r="H141" s="88">
        <v>24.4</v>
      </c>
      <c r="I141" s="60">
        <v>25.2</v>
      </c>
      <c r="J141" s="88">
        <v>26.1</v>
      </c>
      <c r="K141" s="88">
        <v>27</v>
      </c>
      <c r="L141" s="88">
        <v>27.8</v>
      </c>
      <c r="M141" s="91">
        <v>28</v>
      </c>
      <c r="N141" s="13"/>
      <c r="O141" s="13"/>
      <c r="P141" s="13"/>
    </row>
    <row r="142" spans="1:16" ht="20.25" customHeight="1" x14ac:dyDescent="0.25">
      <c r="A142" s="202" t="s">
        <v>8</v>
      </c>
      <c r="B142" s="421" t="s">
        <v>228</v>
      </c>
      <c r="C142" s="422"/>
      <c r="D142" s="422"/>
      <c r="E142" s="422"/>
      <c r="F142" s="422"/>
      <c r="G142" s="422"/>
      <c r="H142" s="422"/>
      <c r="I142" s="422"/>
      <c r="J142" s="422"/>
      <c r="K142" s="422"/>
      <c r="L142" s="422"/>
      <c r="M142" s="422"/>
      <c r="N142" s="422"/>
      <c r="O142" s="422"/>
      <c r="P142" s="423"/>
    </row>
    <row r="143" spans="1:16" ht="15" customHeight="1" x14ac:dyDescent="0.25">
      <c r="A143" s="72"/>
      <c r="B143" s="421" t="s">
        <v>229</v>
      </c>
      <c r="C143" s="422"/>
      <c r="D143" s="422"/>
      <c r="E143" s="422"/>
      <c r="F143" s="422"/>
      <c r="G143" s="422"/>
      <c r="H143" s="422"/>
      <c r="I143" s="422"/>
      <c r="J143" s="422"/>
      <c r="K143" s="422"/>
      <c r="L143" s="422"/>
      <c r="M143" s="422"/>
      <c r="N143" s="422"/>
      <c r="O143" s="422"/>
      <c r="P143" s="423"/>
    </row>
    <row r="144" spans="1:16" ht="62.25" customHeight="1" x14ac:dyDescent="0.25">
      <c r="A144" s="210">
        <v>14</v>
      </c>
      <c r="B144" s="102" t="s">
        <v>1019</v>
      </c>
      <c r="C144" s="210" t="s">
        <v>227</v>
      </c>
      <c r="D144" s="210" t="s">
        <v>86</v>
      </c>
      <c r="E144" s="210" t="s">
        <v>25</v>
      </c>
      <c r="F144" s="210"/>
      <c r="G144" s="210">
        <v>8</v>
      </c>
      <c r="H144" s="210">
        <v>8.8000000000000007</v>
      </c>
      <c r="I144" s="60">
        <v>9.6999999999999993</v>
      </c>
      <c r="J144" s="88">
        <v>11.2</v>
      </c>
      <c r="K144" s="88">
        <v>11.5</v>
      </c>
      <c r="L144" s="88">
        <v>11.7</v>
      </c>
      <c r="M144" s="91">
        <v>11.9</v>
      </c>
      <c r="N144" s="13"/>
      <c r="O144" s="13"/>
      <c r="P144" s="13"/>
    </row>
    <row r="145" spans="1:16" ht="24" customHeight="1" x14ac:dyDescent="0.25">
      <c r="A145" s="202" t="s">
        <v>9</v>
      </c>
      <c r="B145" s="421" t="s">
        <v>230</v>
      </c>
      <c r="C145" s="422"/>
      <c r="D145" s="422"/>
      <c r="E145" s="422"/>
      <c r="F145" s="422"/>
      <c r="G145" s="422"/>
      <c r="H145" s="422"/>
      <c r="I145" s="422"/>
      <c r="J145" s="422"/>
      <c r="K145" s="422"/>
      <c r="L145" s="422"/>
      <c r="M145" s="422"/>
      <c r="N145" s="422"/>
      <c r="O145" s="422"/>
      <c r="P145" s="423"/>
    </row>
    <row r="146" spans="1:16" ht="19.5" customHeight="1" x14ac:dyDescent="0.25">
      <c r="A146" s="72"/>
      <c r="B146" s="421" t="s">
        <v>231</v>
      </c>
      <c r="C146" s="489"/>
      <c r="D146" s="489"/>
      <c r="E146" s="489"/>
      <c r="F146" s="422"/>
      <c r="G146" s="422"/>
      <c r="H146" s="422"/>
      <c r="I146" s="422"/>
      <c r="J146" s="422"/>
      <c r="K146" s="422"/>
      <c r="L146" s="422"/>
      <c r="M146" s="422"/>
      <c r="N146" s="422"/>
      <c r="O146" s="422"/>
      <c r="P146" s="423"/>
    </row>
    <row r="147" spans="1:16" ht="46.5" customHeight="1" x14ac:dyDescent="0.25">
      <c r="A147" s="248"/>
      <c r="B147" s="206" t="s">
        <v>867</v>
      </c>
      <c r="C147" s="202" t="s">
        <v>165</v>
      </c>
      <c r="D147" s="202" t="s">
        <v>93</v>
      </c>
      <c r="E147" s="202" t="s">
        <v>128</v>
      </c>
      <c r="F147" s="58" t="s">
        <v>121</v>
      </c>
      <c r="G147" s="22">
        <v>90521</v>
      </c>
      <c r="H147" s="22">
        <v>50848</v>
      </c>
      <c r="I147" s="22">
        <v>104238.39999999999</v>
      </c>
      <c r="J147" s="22">
        <v>116747</v>
      </c>
      <c r="K147" s="22">
        <v>130756.6</v>
      </c>
      <c r="L147" s="22">
        <v>147755</v>
      </c>
      <c r="M147" s="49">
        <v>166963.20000000001</v>
      </c>
      <c r="N147" s="202"/>
      <c r="O147" s="7"/>
      <c r="P147" s="206"/>
    </row>
    <row r="148" spans="1:16" ht="71.25" customHeight="1" x14ac:dyDescent="0.25">
      <c r="A148" s="211"/>
      <c r="B148" s="255" t="s">
        <v>234</v>
      </c>
      <c r="C148" s="220" t="s">
        <v>232</v>
      </c>
      <c r="D148" s="212" t="s">
        <v>104</v>
      </c>
      <c r="E148" s="212" t="s">
        <v>112</v>
      </c>
      <c r="F148" s="211" t="s">
        <v>87</v>
      </c>
      <c r="G148" s="210">
        <v>14</v>
      </c>
      <c r="H148" s="210">
        <v>16</v>
      </c>
      <c r="I148" s="210">
        <v>12</v>
      </c>
      <c r="J148" s="68">
        <v>12</v>
      </c>
      <c r="K148" s="210">
        <v>12</v>
      </c>
      <c r="L148" s="210">
        <v>12</v>
      </c>
      <c r="M148" s="210">
        <v>12</v>
      </c>
      <c r="N148" s="69"/>
      <c r="O148" s="69"/>
      <c r="P148" s="70" t="s">
        <v>243</v>
      </c>
    </row>
    <row r="149" spans="1:16" ht="72.75" customHeight="1" x14ac:dyDescent="0.25">
      <c r="A149" s="248"/>
      <c r="B149" s="238" t="s">
        <v>235</v>
      </c>
      <c r="C149" s="202" t="s">
        <v>113</v>
      </c>
      <c r="D149" s="210" t="s">
        <v>104</v>
      </c>
      <c r="E149" s="202" t="s">
        <v>92</v>
      </c>
      <c r="F149" s="211" t="s">
        <v>180</v>
      </c>
      <c r="G149" s="22">
        <v>120</v>
      </c>
      <c r="H149" s="22"/>
      <c r="I149" s="22"/>
      <c r="J149" s="38"/>
      <c r="K149" s="38"/>
      <c r="L149" s="38"/>
      <c r="M149" s="39"/>
      <c r="N149" s="202" t="s">
        <v>216</v>
      </c>
      <c r="O149" s="7"/>
      <c r="P149" s="206" t="s">
        <v>242</v>
      </c>
    </row>
    <row r="150" spans="1:16" ht="70.5" customHeight="1" x14ac:dyDescent="0.25">
      <c r="A150" s="248"/>
      <c r="B150" s="238" t="s">
        <v>236</v>
      </c>
      <c r="C150" s="202" t="s">
        <v>113</v>
      </c>
      <c r="D150" s="210" t="s">
        <v>104</v>
      </c>
      <c r="E150" s="202" t="s">
        <v>92</v>
      </c>
      <c r="F150" s="211" t="s">
        <v>180</v>
      </c>
      <c r="G150" s="22">
        <v>29</v>
      </c>
      <c r="H150" s="22"/>
      <c r="I150" s="22"/>
      <c r="J150" s="38"/>
      <c r="K150" s="38"/>
      <c r="L150" s="38"/>
      <c r="M150" s="39"/>
      <c r="N150" s="202" t="s">
        <v>216</v>
      </c>
      <c r="O150" s="7"/>
      <c r="P150" s="206" t="s">
        <v>241</v>
      </c>
    </row>
    <row r="151" spans="1:16" ht="62.25" customHeight="1" x14ac:dyDescent="0.25">
      <c r="A151" s="248"/>
      <c r="B151" s="206" t="s">
        <v>237</v>
      </c>
      <c r="C151" s="202" t="s">
        <v>233</v>
      </c>
      <c r="D151" s="210" t="s">
        <v>104</v>
      </c>
      <c r="E151" s="202" t="s">
        <v>92</v>
      </c>
      <c r="F151" s="211" t="s">
        <v>180</v>
      </c>
      <c r="G151" s="210"/>
      <c r="H151" s="210"/>
      <c r="I151" s="210"/>
      <c r="J151" s="68">
        <v>50</v>
      </c>
      <c r="K151" s="210"/>
      <c r="L151" s="210"/>
      <c r="M151" s="210"/>
      <c r="N151" s="202" t="s">
        <v>216</v>
      </c>
      <c r="O151" s="7"/>
      <c r="P151" s="206" t="s">
        <v>240</v>
      </c>
    </row>
    <row r="152" spans="1:16" ht="68.25" customHeight="1" x14ac:dyDescent="0.25">
      <c r="A152" s="248"/>
      <c r="B152" s="206" t="s">
        <v>868</v>
      </c>
      <c r="C152" s="202" t="s">
        <v>113</v>
      </c>
      <c r="D152" s="210" t="s">
        <v>104</v>
      </c>
      <c r="E152" s="202" t="s">
        <v>112</v>
      </c>
      <c r="F152" s="211" t="s">
        <v>87</v>
      </c>
      <c r="G152" s="19"/>
      <c r="H152" s="19"/>
      <c r="I152" s="19"/>
      <c r="J152" s="19">
        <v>200</v>
      </c>
      <c r="K152" s="19">
        <v>300</v>
      </c>
      <c r="L152" s="19"/>
      <c r="M152" s="19"/>
      <c r="N152" s="202"/>
      <c r="O152" s="7"/>
      <c r="P152" s="206" t="s">
        <v>239</v>
      </c>
    </row>
    <row r="153" spans="1:16" ht="51" customHeight="1" x14ac:dyDescent="0.25">
      <c r="A153" s="248"/>
      <c r="B153" s="206" t="s">
        <v>869</v>
      </c>
      <c r="C153" s="202" t="s">
        <v>113</v>
      </c>
      <c r="D153" s="210" t="s">
        <v>104</v>
      </c>
      <c r="E153" s="202" t="s">
        <v>112</v>
      </c>
      <c r="F153" s="211" t="s">
        <v>87</v>
      </c>
      <c r="G153" s="19">
        <v>1</v>
      </c>
      <c r="H153" s="19">
        <v>1</v>
      </c>
      <c r="I153" s="19">
        <v>3</v>
      </c>
      <c r="J153" s="19">
        <v>3</v>
      </c>
      <c r="K153" s="19">
        <v>3</v>
      </c>
      <c r="L153" s="19">
        <v>3</v>
      </c>
      <c r="M153" s="19">
        <v>3</v>
      </c>
      <c r="N153" s="202"/>
      <c r="O153" s="7"/>
      <c r="P153" s="206" t="s">
        <v>238</v>
      </c>
    </row>
    <row r="154" spans="1:16" ht="69.75" customHeight="1" x14ac:dyDescent="0.25">
      <c r="A154" s="248"/>
      <c r="B154" s="206" t="s">
        <v>871</v>
      </c>
      <c r="C154" s="202" t="s">
        <v>113</v>
      </c>
      <c r="D154" s="210" t="s">
        <v>104</v>
      </c>
      <c r="E154" s="202" t="s">
        <v>112</v>
      </c>
      <c r="F154" s="211" t="s">
        <v>87</v>
      </c>
      <c r="G154" s="19"/>
      <c r="H154" s="19"/>
      <c r="I154" s="19"/>
      <c r="J154" s="19"/>
      <c r="K154" s="19"/>
      <c r="L154" s="19"/>
      <c r="M154" s="71"/>
      <c r="N154" s="202"/>
      <c r="O154" s="7"/>
      <c r="P154" s="206" t="s">
        <v>238</v>
      </c>
    </row>
    <row r="155" spans="1:16" ht="69.75" customHeight="1" x14ac:dyDescent="0.25">
      <c r="A155" s="9"/>
      <c r="B155" s="206" t="s">
        <v>870</v>
      </c>
      <c r="C155" s="202" t="s">
        <v>113</v>
      </c>
      <c r="D155" s="210" t="s">
        <v>104</v>
      </c>
      <c r="E155" s="202" t="s">
        <v>112</v>
      </c>
      <c r="F155" s="211" t="s">
        <v>87</v>
      </c>
      <c r="G155" s="19">
        <v>2</v>
      </c>
      <c r="H155" s="19">
        <v>2</v>
      </c>
      <c r="I155" s="19">
        <v>3</v>
      </c>
      <c r="J155" s="19">
        <v>3</v>
      </c>
      <c r="K155" s="19">
        <v>3</v>
      </c>
      <c r="L155" s="19">
        <v>3</v>
      </c>
      <c r="M155" s="71">
        <v>3</v>
      </c>
      <c r="N155" s="202"/>
      <c r="O155" s="7"/>
      <c r="P155" s="206" t="s">
        <v>238</v>
      </c>
    </row>
    <row r="156" spans="1:16" ht="24" customHeight="1" x14ac:dyDescent="0.25">
      <c r="A156" s="9"/>
      <c r="B156" s="45" t="s">
        <v>115</v>
      </c>
      <c r="C156" s="45"/>
      <c r="D156" s="45"/>
      <c r="E156" s="45"/>
      <c r="F156" s="45"/>
      <c r="G156" s="103">
        <f>SUM(G157:G160)</f>
        <v>149</v>
      </c>
      <c r="H156" s="103">
        <f t="shared" ref="H156:M156" si="18">SUM(H157:H160)</f>
        <v>0</v>
      </c>
      <c r="I156" s="103">
        <f t="shared" si="18"/>
        <v>0</v>
      </c>
      <c r="J156" s="103">
        <f t="shared" si="18"/>
        <v>250</v>
      </c>
      <c r="K156" s="103">
        <f t="shared" si="18"/>
        <v>300</v>
      </c>
      <c r="L156" s="103">
        <f t="shared" si="18"/>
        <v>0</v>
      </c>
      <c r="M156" s="103">
        <f t="shared" si="18"/>
        <v>0</v>
      </c>
      <c r="N156" s="45"/>
      <c r="O156" s="45"/>
      <c r="P156" s="45"/>
    </row>
    <row r="157" spans="1:16" ht="24" customHeight="1" x14ac:dyDescent="0.25">
      <c r="A157" s="9"/>
      <c r="B157" s="45" t="s">
        <v>26</v>
      </c>
      <c r="C157" s="45"/>
      <c r="D157" s="45"/>
      <c r="E157" s="45"/>
      <c r="F157" s="45"/>
      <c r="G157" s="103"/>
      <c r="H157" s="103"/>
      <c r="I157" s="103"/>
      <c r="J157" s="103"/>
      <c r="K157" s="103"/>
      <c r="L157" s="103"/>
      <c r="M157" s="103"/>
      <c r="N157" s="45"/>
      <c r="O157" s="45"/>
      <c r="P157" s="45"/>
    </row>
    <row r="158" spans="1:16" ht="24" customHeight="1" x14ac:dyDescent="0.25">
      <c r="A158" s="9"/>
      <c r="B158" s="45" t="s">
        <v>34</v>
      </c>
      <c r="C158" s="45"/>
      <c r="D158" s="45"/>
      <c r="E158" s="45"/>
      <c r="F158" s="45"/>
      <c r="G158" s="103"/>
      <c r="H158" s="103"/>
      <c r="I158" s="103"/>
      <c r="J158" s="103"/>
      <c r="K158" s="103"/>
      <c r="L158" s="103"/>
      <c r="M158" s="103"/>
      <c r="N158" s="45"/>
      <c r="O158" s="45"/>
      <c r="P158" s="45"/>
    </row>
    <row r="159" spans="1:16" ht="24" customHeight="1" x14ac:dyDescent="0.25">
      <c r="A159" s="9"/>
      <c r="B159" s="45" t="s">
        <v>132</v>
      </c>
      <c r="C159" s="45"/>
      <c r="D159" s="45"/>
      <c r="E159" s="45"/>
      <c r="F159" s="45"/>
      <c r="G159" s="103"/>
      <c r="H159" s="103"/>
      <c r="I159" s="103"/>
      <c r="J159" s="103"/>
      <c r="K159" s="103"/>
      <c r="L159" s="103"/>
      <c r="M159" s="103"/>
      <c r="N159" s="45"/>
      <c r="O159" s="45"/>
      <c r="P159" s="45"/>
    </row>
    <row r="160" spans="1:16" ht="24" customHeight="1" x14ac:dyDescent="0.25">
      <c r="A160" s="9"/>
      <c r="B160" s="45" t="s">
        <v>216</v>
      </c>
      <c r="C160" s="45"/>
      <c r="D160" s="45"/>
      <c r="E160" s="45"/>
      <c r="F160" s="45"/>
      <c r="G160" s="103">
        <f>G149+G150+G151+G152</f>
        <v>149</v>
      </c>
      <c r="H160" s="103">
        <f t="shared" ref="H160:M160" si="19">H149+H150+H151+H152</f>
        <v>0</v>
      </c>
      <c r="I160" s="103">
        <f t="shared" si="19"/>
        <v>0</v>
      </c>
      <c r="J160" s="103">
        <f t="shared" si="19"/>
        <v>250</v>
      </c>
      <c r="K160" s="103">
        <f t="shared" si="19"/>
        <v>300</v>
      </c>
      <c r="L160" s="103">
        <f t="shared" si="19"/>
        <v>0</v>
      </c>
      <c r="M160" s="103">
        <f t="shared" si="19"/>
        <v>0</v>
      </c>
      <c r="N160" s="45"/>
      <c r="O160" s="45"/>
      <c r="P160" s="45"/>
    </row>
    <row r="161" spans="1:16" ht="48.75" customHeight="1" x14ac:dyDescent="0.25">
      <c r="A161" s="210">
        <v>15</v>
      </c>
      <c r="B161" s="132" t="s">
        <v>1018</v>
      </c>
      <c r="C161" s="211" t="s">
        <v>244</v>
      </c>
      <c r="D161" s="211" t="s">
        <v>86</v>
      </c>
      <c r="E161" s="1" t="s">
        <v>1066</v>
      </c>
      <c r="F161" s="210"/>
      <c r="G161" s="88">
        <v>768.2</v>
      </c>
      <c r="H161" s="88" t="s">
        <v>47</v>
      </c>
      <c r="I161" s="60">
        <v>1256.3</v>
      </c>
      <c r="J161" s="88">
        <v>1542</v>
      </c>
      <c r="K161" s="88">
        <v>1901.4</v>
      </c>
      <c r="L161" s="88">
        <v>2333</v>
      </c>
      <c r="M161" s="91">
        <v>2710.6</v>
      </c>
      <c r="N161" s="13"/>
      <c r="O161" s="13"/>
      <c r="P161" s="13"/>
    </row>
    <row r="162" spans="1:16" ht="75.75" customHeight="1" x14ac:dyDescent="0.25">
      <c r="A162" s="248"/>
      <c r="B162" s="227" t="s">
        <v>114</v>
      </c>
      <c r="C162" s="202" t="s">
        <v>245</v>
      </c>
      <c r="D162" s="202" t="s">
        <v>246</v>
      </c>
      <c r="E162" s="1" t="s">
        <v>1066</v>
      </c>
      <c r="F162" s="22" t="s">
        <v>121</v>
      </c>
      <c r="G162" s="22">
        <v>82.8</v>
      </c>
      <c r="H162" s="22"/>
      <c r="I162" s="22">
        <v>147.1</v>
      </c>
      <c r="J162" s="22">
        <v>213.5</v>
      </c>
      <c r="K162" s="22">
        <v>262.7</v>
      </c>
      <c r="L162" s="22">
        <v>339.8</v>
      </c>
      <c r="M162" s="49">
        <v>340.9</v>
      </c>
      <c r="N162" s="202"/>
      <c r="O162" s="7"/>
      <c r="P162" s="206"/>
    </row>
    <row r="163" spans="1:16" ht="69.75" customHeight="1" x14ac:dyDescent="0.25">
      <c r="A163" s="210">
        <v>16</v>
      </c>
      <c r="B163" s="149" t="s">
        <v>1017</v>
      </c>
      <c r="C163" s="271" t="s">
        <v>248</v>
      </c>
      <c r="D163" s="212" t="s">
        <v>86</v>
      </c>
      <c r="E163" s="1" t="s">
        <v>1066</v>
      </c>
      <c r="F163" s="210"/>
      <c r="G163" s="88">
        <v>50.9</v>
      </c>
      <c r="H163" s="88">
        <v>234.3</v>
      </c>
      <c r="I163" s="60">
        <v>288.89999999999998</v>
      </c>
      <c r="J163" s="88">
        <v>385.5</v>
      </c>
      <c r="K163" s="88">
        <v>513.4</v>
      </c>
      <c r="L163" s="88">
        <v>699.9</v>
      </c>
      <c r="M163" s="91">
        <v>813.2</v>
      </c>
      <c r="N163" s="13"/>
      <c r="O163" s="13"/>
      <c r="P163" s="13"/>
    </row>
    <row r="164" spans="1:16" ht="66.75" customHeight="1" x14ac:dyDescent="0.25">
      <c r="A164" s="248"/>
      <c r="B164" s="206" t="s">
        <v>210</v>
      </c>
      <c r="C164" s="202" t="s">
        <v>245</v>
      </c>
      <c r="D164" s="202" t="s">
        <v>135</v>
      </c>
      <c r="E164" s="1" t="s">
        <v>1066</v>
      </c>
      <c r="F164" s="22" t="s">
        <v>121</v>
      </c>
      <c r="G164" s="22">
        <v>0.2</v>
      </c>
      <c r="H164" s="22"/>
      <c r="I164" s="114">
        <v>4.0999999999999996</v>
      </c>
      <c r="J164" s="114">
        <v>5.0999999999999996</v>
      </c>
      <c r="K164" s="114">
        <v>6.4</v>
      </c>
      <c r="L164" s="114">
        <v>6.4</v>
      </c>
      <c r="M164" s="121">
        <v>8</v>
      </c>
      <c r="N164" s="202"/>
      <c r="O164" s="7"/>
      <c r="P164" s="206"/>
    </row>
    <row r="165" spans="1:16" ht="60.75" hidden="1" customHeight="1" x14ac:dyDescent="0.25">
      <c r="A165" s="210">
        <v>17</v>
      </c>
      <c r="B165" s="102" t="s">
        <v>247</v>
      </c>
      <c r="C165" s="210" t="s">
        <v>248</v>
      </c>
      <c r="D165" s="210" t="s">
        <v>249</v>
      </c>
      <c r="E165" s="210" t="s">
        <v>250</v>
      </c>
      <c r="F165" s="210"/>
      <c r="G165" s="88">
        <v>571.79999999999995</v>
      </c>
      <c r="H165" s="88">
        <v>2475</v>
      </c>
      <c r="I165" s="60" t="s">
        <v>48</v>
      </c>
      <c r="J165" s="88" t="s">
        <v>49</v>
      </c>
      <c r="K165" s="88" t="s">
        <v>50</v>
      </c>
      <c r="L165" s="88" t="s">
        <v>51</v>
      </c>
      <c r="M165" s="91">
        <v>2530</v>
      </c>
      <c r="N165" s="13"/>
      <c r="O165" s="13"/>
      <c r="P165" s="13"/>
    </row>
    <row r="166" spans="1:16" ht="19.5" customHeight="1" x14ac:dyDescent="0.25">
      <c r="A166" s="202" t="s">
        <v>21</v>
      </c>
      <c r="B166" s="421" t="s">
        <v>251</v>
      </c>
      <c r="C166" s="422"/>
      <c r="D166" s="422"/>
      <c r="E166" s="422"/>
      <c r="F166" s="422"/>
      <c r="G166" s="422"/>
      <c r="H166" s="422"/>
      <c r="I166" s="422"/>
      <c r="J166" s="422"/>
      <c r="K166" s="422"/>
      <c r="L166" s="422"/>
      <c r="M166" s="422"/>
      <c r="N166" s="422"/>
      <c r="O166" s="422"/>
      <c r="P166" s="423"/>
    </row>
    <row r="167" spans="1:16" ht="19.5" customHeight="1" x14ac:dyDescent="0.25">
      <c r="A167" s="72"/>
      <c r="B167" s="421" t="s">
        <v>252</v>
      </c>
      <c r="C167" s="422"/>
      <c r="D167" s="422"/>
      <c r="E167" s="422"/>
      <c r="F167" s="422"/>
      <c r="G167" s="422"/>
      <c r="H167" s="422"/>
      <c r="I167" s="422"/>
      <c r="J167" s="422"/>
      <c r="K167" s="422"/>
      <c r="L167" s="422"/>
      <c r="M167" s="422"/>
      <c r="N167" s="422"/>
      <c r="O167" s="422"/>
      <c r="P167" s="423"/>
    </row>
    <row r="168" spans="1:16" ht="19.5" customHeight="1" x14ac:dyDescent="0.25">
      <c r="A168" s="118"/>
      <c r="B168" s="424" t="s">
        <v>253</v>
      </c>
      <c r="C168" s="425"/>
      <c r="D168" s="425"/>
      <c r="E168" s="425"/>
      <c r="F168" s="425"/>
      <c r="G168" s="425"/>
      <c r="H168" s="425"/>
      <c r="I168" s="425"/>
      <c r="J168" s="425"/>
      <c r="K168" s="425"/>
      <c r="L168" s="425"/>
      <c r="M168" s="425"/>
      <c r="N168" s="425"/>
      <c r="O168" s="425"/>
      <c r="P168" s="426"/>
    </row>
    <row r="169" spans="1:16" ht="19.5" customHeight="1" x14ac:dyDescent="0.25">
      <c r="A169" s="72"/>
      <c r="B169" s="421" t="s">
        <v>254</v>
      </c>
      <c r="C169" s="422"/>
      <c r="D169" s="422"/>
      <c r="E169" s="422"/>
      <c r="F169" s="422"/>
      <c r="G169" s="422"/>
      <c r="H169" s="422"/>
      <c r="I169" s="422"/>
      <c r="J169" s="422"/>
      <c r="K169" s="422"/>
      <c r="L169" s="422"/>
      <c r="M169" s="422"/>
      <c r="N169" s="422"/>
      <c r="O169" s="422"/>
      <c r="P169" s="423"/>
    </row>
    <row r="170" spans="1:16" ht="50.25" customHeight="1" x14ac:dyDescent="0.25">
      <c r="A170" s="72"/>
      <c r="B170" s="48" t="s">
        <v>255</v>
      </c>
      <c r="C170" s="1" t="s">
        <v>256</v>
      </c>
      <c r="D170" s="1" t="s">
        <v>104</v>
      </c>
      <c r="E170" s="1" t="s">
        <v>92</v>
      </c>
      <c r="F170" s="1" t="s">
        <v>105</v>
      </c>
      <c r="G170" s="1">
        <v>64.451984575499992</v>
      </c>
      <c r="H170" s="1">
        <v>0</v>
      </c>
      <c r="I170" s="1">
        <v>0</v>
      </c>
      <c r="J170" s="1">
        <v>921.42945399999996</v>
      </c>
      <c r="K170" s="1">
        <v>3721.3132660000001</v>
      </c>
      <c r="L170" s="1">
        <v>1598.6694680000001</v>
      </c>
      <c r="M170" s="1">
        <v>0</v>
      </c>
      <c r="N170" s="1" t="s">
        <v>216</v>
      </c>
      <c r="O170" s="202"/>
      <c r="P170" s="48" t="s">
        <v>261</v>
      </c>
    </row>
    <row r="171" spans="1:16" ht="76.5" customHeight="1" x14ac:dyDescent="0.25">
      <c r="A171" s="17"/>
      <c r="B171" s="48" t="s">
        <v>263</v>
      </c>
      <c r="C171" s="1" t="s">
        <v>257</v>
      </c>
      <c r="D171" s="1" t="s">
        <v>104</v>
      </c>
      <c r="E171" s="1" t="s">
        <v>92</v>
      </c>
      <c r="F171" s="1" t="s">
        <v>105</v>
      </c>
      <c r="G171" s="1">
        <v>0</v>
      </c>
      <c r="H171" s="1">
        <v>45</v>
      </c>
      <c r="I171" s="1">
        <v>1540</v>
      </c>
      <c r="J171" s="1">
        <v>6185</v>
      </c>
      <c r="K171" s="1">
        <v>0</v>
      </c>
      <c r="L171" s="1">
        <v>0</v>
      </c>
      <c r="M171" s="1">
        <v>0</v>
      </c>
      <c r="N171" s="1" t="s">
        <v>216</v>
      </c>
      <c r="O171" s="202"/>
      <c r="P171" s="48" t="s">
        <v>262</v>
      </c>
    </row>
    <row r="172" spans="1:16" ht="19.5" customHeight="1" x14ac:dyDescent="0.25">
      <c r="A172" s="9"/>
      <c r="B172" s="45" t="s">
        <v>115</v>
      </c>
      <c r="C172" s="45"/>
      <c r="D172" s="45"/>
      <c r="E172" s="45"/>
      <c r="F172" s="45"/>
      <c r="G172" s="103">
        <f>SUM(G173:G176)</f>
        <v>64.451984575499992</v>
      </c>
      <c r="H172" s="103">
        <f t="shared" ref="H172:M172" si="20">SUM(H173:H176)</f>
        <v>45</v>
      </c>
      <c r="I172" s="103">
        <f t="shared" si="20"/>
        <v>1540</v>
      </c>
      <c r="J172" s="103">
        <f t="shared" si="20"/>
        <v>7106.4294540000001</v>
      </c>
      <c r="K172" s="103">
        <f t="shared" si="20"/>
        <v>3721.3132660000001</v>
      </c>
      <c r="L172" s="103">
        <f t="shared" si="20"/>
        <v>1598.6694680000001</v>
      </c>
      <c r="M172" s="103">
        <f t="shared" si="20"/>
        <v>0</v>
      </c>
      <c r="N172" s="45"/>
      <c r="O172" s="45"/>
      <c r="P172" s="45"/>
    </row>
    <row r="173" spans="1:16" ht="19.5" customHeight="1" x14ac:dyDescent="0.25">
      <c r="A173" s="9"/>
      <c r="B173" s="45" t="s">
        <v>26</v>
      </c>
      <c r="C173" s="45"/>
      <c r="D173" s="45"/>
      <c r="E173" s="45"/>
      <c r="F173" s="45"/>
      <c r="G173" s="103"/>
      <c r="H173" s="103"/>
      <c r="I173" s="103"/>
      <c r="J173" s="103"/>
      <c r="K173" s="103"/>
      <c r="L173" s="103"/>
      <c r="M173" s="103"/>
      <c r="N173" s="45"/>
      <c r="O173" s="45"/>
      <c r="P173" s="45"/>
    </row>
    <row r="174" spans="1:16" ht="19.5" customHeight="1" x14ac:dyDescent="0.25">
      <c r="A174" s="9"/>
      <c r="B174" s="45" t="s">
        <v>34</v>
      </c>
      <c r="C174" s="45"/>
      <c r="D174" s="45"/>
      <c r="E174" s="45"/>
      <c r="F174" s="45"/>
      <c r="G174" s="103"/>
      <c r="H174" s="103"/>
      <c r="I174" s="103"/>
      <c r="J174" s="103"/>
      <c r="K174" s="103"/>
      <c r="L174" s="103"/>
      <c r="M174" s="103"/>
      <c r="N174" s="45"/>
      <c r="O174" s="45"/>
      <c r="P174" s="45"/>
    </row>
    <row r="175" spans="1:16" ht="19.5" customHeight="1" x14ac:dyDescent="0.25">
      <c r="A175" s="9"/>
      <c r="B175" s="45" t="s">
        <v>132</v>
      </c>
      <c r="C175" s="45"/>
      <c r="D175" s="45"/>
      <c r="E175" s="45"/>
      <c r="F175" s="45"/>
      <c r="G175" s="103"/>
      <c r="H175" s="103"/>
      <c r="I175" s="103"/>
      <c r="J175" s="103"/>
      <c r="K175" s="103"/>
      <c r="L175" s="103"/>
      <c r="M175" s="103"/>
      <c r="N175" s="45"/>
      <c r="O175" s="45"/>
      <c r="P175" s="45"/>
    </row>
    <row r="176" spans="1:16" ht="19.5" customHeight="1" x14ac:dyDescent="0.25">
      <c r="A176" s="9"/>
      <c r="B176" s="45" t="s">
        <v>216</v>
      </c>
      <c r="C176" s="45"/>
      <c r="D176" s="45"/>
      <c r="E176" s="45"/>
      <c r="F176" s="45"/>
      <c r="G176" s="103">
        <f>SUM(G170:G171)</f>
        <v>64.451984575499992</v>
      </c>
      <c r="H176" s="103">
        <f t="shared" ref="H176:M176" si="21">SUM(H170:H171)</f>
        <v>45</v>
      </c>
      <c r="I176" s="103">
        <f t="shared" si="21"/>
        <v>1540</v>
      </c>
      <c r="J176" s="103">
        <f t="shared" si="21"/>
        <v>7106.4294540000001</v>
      </c>
      <c r="K176" s="103">
        <f t="shared" si="21"/>
        <v>3721.3132660000001</v>
      </c>
      <c r="L176" s="103">
        <f t="shared" si="21"/>
        <v>1598.6694680000001</v>
      </c>
      <c r="M176" s="103">
        <f t="shared" si="21"/>
        <v>0</v>
      </c>
      <c r="N176" s="45"/>
      <c r="O176" s="45"/>
      <c r="P176" s="45"/>
    </row>
    <row r="177" spans="1:16" ht="19.5" customHeight="1" x14ac:dyDescent="0.25">
      <c r="A177" s="9"/>
      <c r="B177" s="424" t="s">
        <v>872</v>
      </c>
      <c r="C177" s="426"/>
      <c r="D177" s="45"/>
      <c r="E177" s="45"/>
      <c r="F177" s="45"/>
      <c r="G177" s="103"/>
      <c r="H177" s="103"/>
      <c r="I177" s="103"/>
      <c r="J177" s="103"/>
      <c r="K177" s="103"/>
      <c r="L177" s="103"/>
      <c r="M177" s="141"/>
      <c r="N177" s="45"/>
      <c r="O177" s="45"/>
      <c r="P177" s="45"/>
    </row>
    <row r="178" spans="1:16" ht="78" customHeight="1" x14ac:dyDescent="0.25">
      <c r="A178" s="210">
        <v>18</v>
      </c>
      <c r="B178" s="102" t="s">
        <v>873</v>
      </c>
      <c r="C178" s="210" t="s">
        <v>258</v>
      </c>
      <c r="D178" s="210" t="s">
        <v>129</v>
      </c>
      <c r="E178" s="210" t="s">
        <v>25</v>
      </c>
      <c r="F178" s="210"/>
      <c r="G178" s="210">
        <v>23</v>
      </c>
      <c r="H178" s="210">
        <v>28</v>
      </c>
      <c r="I178" s="60">
        <v>29</v>
      </c>
      <c r="J178" s="210">
        <v>30</v>
      </c>
      <c r="K178" s="210">
        <v>32</v>
      </c>
      <c r="L178" s="210">
        <v>33</v>
      </c>
      <c r="M178" s="66">
        <v>34</v>
      </c>
      <c r="N178" s="13"/>
      <c r="O178" s="13"/>
      <c r="P178" s="13"/>
    </row>
    <row r="179" spans="1:16" ht="58.5" customHeight="1" x14ac:dyDescent="0.25">
      <c r="A179" s="248"/>
      <c r="B179" s="206" t="s">
        <v>114</v>
      </c>
      <c r="C179" s="202" t="s">
        <v>259</v>
      </c>
      <c r="D179" s="202" t="s">
        <v>104</v>
      </c>
      <c r="E179" s="210" t="s">
        <v>25</v>
      </c>
      <c r="F179" s="22" t="s">
        <v>105</v>
      </c>
      <c r="G179" s="22">
        <v>14</v>
      </c>
      <c r="H179" s="22">
        <v>14.5</v>
      </c>
      <c r="I179" s="22">
        <v>15</v>
      </c>
      <c r="J179" s="22">
        <v>15.5</v>
      </c>
      <c r="K179" s="22">
        <v>15.8</v>
      </c>
      <c r="L179" s="22">
        <v>16</v>
      </c>
      <c r="M179" s="49">
        <v>8</v>
      </c>
      <c r="N179" s="202"/>
      <c r="O179" s="7"/>
      <c r="P179" s="206"/>
    </row>
    <row r="180" spans="1:16" ht="23.25" customHeight="1" x14ac:dyDescent="0.25">
      <c r="A180" s="72"/>
      <c r="B180" s="421" t="s">
        <v>260</v>
      </c>
      <c r="C180" s="422"/>
      <c r="D180" s="422"/>
      <c r="E180" s="422"/>
      <c r="F180" s="422"/>
      <c r="G180" s="422"/>
      <c r="H180" s="422"/>
      <c r="I180" s="422"/>
      <c r="J180" s="422"/>
      <c r="K180" s="422"/>
      <c r="L180" s="422"/>
      <c r="M180" s="422"/>
      <c r="N180" s="422"/>
      <c r="O180" s="422"/>
      <c r="P180" s="423"/>
    </row>
    <row r="181" spans="1:16" ht="91.5" customHeight="1" x14ac:dyDescent="0.25">
      <c r="A181" s="248"/>
      <c r="B181" s="206" t="s">
        <v>264</v>
      </c>
      <c r="C181" s="202" t="s">
        <v>259</v>
      </c>
      <c r="D181" s="202" t="s">
        <v>93</v>
      </c>
      <c r="E181" s="202" t="s">
        <v>214</v>
      </c>
      <c r="F181" s="22" t="s">
        <v>121</v>
      </c>
      <c r="G181" s="202">
        <v>29078</v>
      </c>
      <c r="H181" s="202">
        <v>29576</v>
      </c>
      <c r="I181" s="22">
        <v>29000</v>
      </c>
      <c r="J181" s="202">
        <v>30000</v>
      </c>
      <c r="K181" s="202">
        <v>30000</v>
      </c>
      <c r="L181" s="202">
        <v>32000</v>
      </c>
      <c r="M181" s="55">
        <v>33000</v>
      </c>
      <c r="N181" s="202"/>
      <c r="O181" s="7"/>
      <c r="P181" s="206" t="s">
        <v>270</v>
      </c>
    </row>
    <row r="182" spans="1:16" ht="85.5" customHeight="1" x14ac:dyDescent="0.25">
      <c r="A182" s="248"/>
      <c r="B182" s="206" t="s">
        <v>269</v>
      </c>
      <c r="C182" s="202" t="s">
        <v>259</v>
      </c>
      <c r="D182" s="202" t="s">
        <v>104</v>
      </c>
      <c r="E182" s="202" t="s">
        <v>214</v>
      </c>
      <c r="F182" s="22" t="s">
        <v>105</v>
      </c>
      <c r="G182" s="202">
        <v>22235</v>
      </c>
      <c r="H182" s="202">
        <v>23227</v>
      </c>
      <c r="I182" s="22">
        <v>25000</v>
      </c>
      <c r="J182" s="202">
        <v>25000</v>
      </c>
      <c r="K182" s="202">
        <v>25000</v>
      </c>
      <c r="L182" s="202">
        <v>26000</v>
      </c>
      <c r="M182" s="55">
        <v>27000</v>
      </c>
      <c r="N182" s="202"/>
      <c r="O182" s="7"/>
      <c r="P182" s="206" t="s">
        <v>270</v>
      </c>
    </row>
    <row r="183" spans="1:16" ht="55.5" customHeight="1" x14ac:dyDescent="0.25">
      <c r="A183" s="17"/>
      <c r="B183" s="48" t="s">
        <v>268</v>
      </c>
      <c r="C183" s="1" t="s">
        <v>265</v>
      </c>
      <c r="D183" s="1" t="s">
        <v>104</v>
      </c>
      <c r="E183" s="1" t="s">
        <v>92</v>
      </c>
      <c r="F183" s="1" t="s">
        <v>105</v>
      </c>
      <c r="G183" s="1">
        <v>357</v>
      </c>
      <c r="H183" s="1">
        <v>205</v>
      </c>
      <c r="I183" s="1">
        <v>496</v>
      </c>
      <c r="J183" s="1"/>
      <c r="K183" s="1"/>
      <c r="L183" s="1"/>
      <c r="M183" s="1"/>
      <c r="N183" s="1" t="s">
        <v>216</v>
      </c>
      <c r="O183" s="202"/>
      <c r="P183" s="202" t="s">
        <v>271</v>
      </c>
    </row>
    <row r="184" spans="1:16" ht="55.5" customHeight="1" x14ac:dyDescent="0.25">
      <c r="A184" s="17"/>
      <c r="B184" s="48" t="s">
        <v>267</v>
      </c>
      <c r="C184" s="1" t="s">
        <v>266</v>
      </c>
      <c r="D184" s="1" t="s">
        <v>104</v>
      </c>
      <c r="E184" s="1" t="s">
        <v>92</v>
      </c>
      <c r="F184" s="1" t="s">
        <v>105</v>
      </c>
      <c r="G184" s="1">
        <v>0</v>
      </c>
      <c r="H184" s="1">
        <v>29</v>
      </c>
      <c r="I184" s="1">
        <v>709</v>
      </c>
      <c r="J184" s="1">
        <v>7789</v>
      </c>
      <c r="K184" s="1">
        <v>1547</v>
      </c>
      <c r="L184" s="1">
        <v>0</v>
      </c>
      <c r="M184" s="1">
        <v>0</v>
      </c>
      <c r="N184" s="1" t="s">
        <v>216</v>
      </c>
      <c r="O184" s="202"/>
      <c r="P184" s="202" t="s">
        <v>272</v>
      </c>
    </row>
    <row r="185" spans="1:16" ht="18" customHeight="1" x14ac:dyDescent="0.25">
      <c r="A185" s="9"/>
      <c r="B185" s="45" t="s">
        <v>115</v>
      </c>
      <c r="C185" s="45"/>
      <c r="D185" s="45"/>
      <c r="E185" s="45"/>
      <c r="F185" s="45"/>
      <c r="G185" s="103">
        <f>SUM(G186:G189)</f>
        <v>357</v>
      </c>
      <c r="H185" s="103">
        <f t="shared" ref="H185:M185" si="22">SUM(H186:H189)</f>
        <v>234</v>
      </c>
      <c r="I185" s="103">
        <f t="shared" si="22"/>
        <v>1205</v>
      </c>
      <c r="J185" s="103">
        <f t="shared" si="22"/>
        <v>7789</v>
      </c>
      <c r="K185" s="103">
        <f t="shared" si="22"/>
        <v>1547</v>
      </c>
      <c r="L185" s="103">
        <f t="shared" si="22"/>
        <v>0</v>
      </c>
      <c r="M185" s="103">
        <f t="shared" si="22"/>
        <v>0</v>
      </c>
      <c r="N185" s="45"/>
      <c r="O185" s="45"/>
      <c r="P185" s="45"/>
    </row>
    <row r="186" spans="1:16" ht="18" customHeight="1" x14ac:dyDescent="0.25">
      <c r="A186" s="9"/>
      <c r="B186" s="45" t="s">
        <v>26</v>
      </c>
      <c r="C186" s="45"/>
      <c r="D186" s="45"/>
      <c r="E186" s="45"/>
      <c r="F186" s="45"/>
      <c r="G186" s="103"/>
      <c r="H186" s="103"/>
      <c r="I186" s="103"/>
      <c r="J186" s="103"/>
      <c r="K186" s="103"/>
      <c r="L186" s="103"/>
      <c r="M186" s="103"/>
      <c r="N186" s="45"/>
      <c r="O186" s="45"/>
      <c r="P186" s="45"/>
    </row>
    <row r="187" spans="1:16" ht="18" customHeight="1" x14ac:dyDescent="0.25">
      <c r="A187" s="9"/>
      <c r="B187" s="45" t="s">
        <v>34</v>
      </c>
      <c r="C187" s="45"/>
      <c r="D187" s="45"/>
      <c r="E187" s="45"/>
      <c r="F187" s="45"/>
      <c r="G187" s="103"/>
      <c r="H187" s="103"/>
      <c r="I187" s="103"/>
      <c r="J187" s="103"/>
      <c r="K187" s="103"/>
      <c r="L187" s="103"/>
      <c r="M187" s="103"/>
      <c r="N187" s="45"/>
      <c r="O187" s="45"/>
      <c r="P187" s="45"/>
    </row>
    <row r="188" spans="1:16" ht="18" customHeight="1" x14ac:dyDescent="0.25">
      <c r="A188" s="9"/>
      <c r="B188" s="45" t="s">
        <v>132</v>
      </c>
      <c r="C188" s="45"/>
      <c r="D188" s="45"/>
      <c r="E188" s="45"/>
      <c r="F188" s="45"/>
      <c r="G188" s="103"/>
      <c r="H188" s="103"/>
      <c r="I188" s="103"/>
      <c r="J188" s="103"/>
      <c r="K188" s="103"/>
      <c r="L188" s="103"/>
      <c r="M188" s="103"/>
      <c r="N188" s="45"/>
      <c r="O188" s="45"/>
      <c r="P188" s="45"/>
    </row>
    <row r="189" spans="1:16" ht="18" customHeight="1" x14ac:dyDescent="0.25">
      <c r="A189" s="9"/>
      <c r="B189" s="45" t="s">
        <v>216</v>
      </c>
      <c r="C189" s="45"/>
      <c r="D189" s="45"/>
      <c r="E189" s="45"/>
      <c r="F189" s="45"/>
      <c r="G189" s="103">
        <f>G183+G184</f>
        <v>357</v>
      </c>
      <c r="H189" s="103">
        <f t="shared" ref="H189:M189" si="23">H183+H184</f>
        <v>234</v>
      </c>
      <c r="I189" s="103">
        <f t="shared" si="23"/>
        <v>1205</v>
      </c>
      <c r="J189" s="103">
        <f t="shared" si="23"/>
        <v>7789</v>
      </c>
      <c r="K189" s="103">
        <f t="shared" si="23"/>
        <v>1547</v>
      </c>
      <c r="L189" s="103">
        <f t="shared" si="23"/>
        <v>0</v>
      </c>
      <c r="M189" s="103">
        <f t="shared" si="23"/>
        <v>0</v>
      </c>
      <c r="N189" s="45"/>
      <c r="O189" s="45"/>
      <c r="P189" s="45"/>
    </row>
    <row r="190" spans="1:16" ht="21" customHeight="1" x14ac:dyDescent="0.25">
      <c r="A190" s="210" t="s">
        <v>10</v>
      </c>
      <c r="B190" s="421" t="s">
        <v>276</v>
      </c>
      <c r="C190" s="422"/>
      <c r="D190" s="422"/>
      <c r="E190" s="422"/>
      <c r="F190" s="422"/>
      <c r="G190" s="422"/>
      <c r="H190" s="422"/>
      <c r="I190" s="422"/>
      <c r="J190" s="422"/>
      <c r="K190" s="422"/>
      <c r="L190" s="422"/>
      <c r="M190" s="422"/>
      <c r="N190" s="422"/>
      <c r="O190" s="422"/>
      <c r="P190" s="423"/>
    </row>
    <row r="191" spans="1:16" ht="21.75" customHeight="1" x14ac:dyDescent="0.25">
      <c r="A191" s="247"/>
      <c r="B191" s="421" t="s">
        <v>277</v>
      </c>
      <c r="C191" s="422"/>
      <c r="D191" s="422"/>
      <c r="E191" s="422"/>
      <c r="F191" s="422"/>
      <c r="G191" s="422"/>
      <c r="H191" s="422"/>
      <c r="I191" s="422"/>
      <c r="J191" s="422"/>
      <c r="K191" s="422"/>
      <c r="L191" s="422"/>
      <c r="M191" s="422"/>
      <c r="N191" s="422"/>
      <c r="O191" s="422"/>
      <c r="P191" s="423"/>
    </row>
    <row r="192" spans="1:16" ht="84.75" customHeight="1" x14ac:dyDescent="0.25">
      <c r="A192" s="248"/>
      <c r="B192" s="73" t="s">
        <v>275</v>
      </c>
      <c r="C192" s="202" t="s">
        <v>274</v>
      </c>
      <c r="D192" s="202" t="s">
        <v>129</v>
      </c>
      <c r="E192" s="202" t="s">
        <v>128</v>
      </c>
      <c r="F192" s="22" t="s">
        <v>121</v>
      </c>
      <c r="G192" s="22">
        <v>0.69</v>
      </c>
      <c r="H192" s="22">
        <v>0.69</v>
      </c>
      <c r="I192" s="22">
        <v>0.69</v>
      </c>
      <c r="J192" s="22">
        <v>0.69</v>
      </c>
      <c r="K192" s="22">
        <v>0.69</v>
      </c>
      <c r="L192" s="22">
        <v>0.69</v>
      </c>
      <c r="M192" s="49">
        <v>0.69</v>
      </c>
      <c r="N192" s="202" t="s">
        <v>132</v>
      </c>
      <c r="O192" s="7"/>
      <c r="P192" s="206" t="s">
        <v>273</v>
      </c>
    </row>
    <row r="193" spans="1:23" ht="20.25" customHeight="1" x14ac:dyDescent="0.25">
      <c r="A193" s="210" t="s">
        <v>11</v>
      </c>
      <c r="B193" s="421" t="s">
        <v>278</v>
      </c>
      <c r="C193" s="422"/>
      <c r="D193" s="422"/>
      <c r="E193" s="422"/>
      <c r="F193" s="422"/>
      <c r="G193" s="422"/>
      <c r="H193" s="422"/>
      <c r="I193" s="422"/>
      <c r="J193" s="422"/>
      <c r="K193" s="422"/>
      <c r="L193" s="422"/>
      <c r="M193" s="422"/>
      <c r="N193" s="422"/>
      <c r="O193" s="422"/>
      <c r="P193" s="423"/>
    </row>
    <row r="194" spans="1:23" ht="20.25" customHeight="1" x14ac:dyDescent="0.25">
      <c r="A194" s="247"/>
      <c r="B194" s="421" t="s">
        <v>279</v>
      </c>
      <c r="C194" s="422"/>
      <c r="D194" s="422"/>
      <c r="E194" s="422"/>
      <c r="F194" s="422"/>
      <c r="G194" s="422"/>
      <c r="H194" s="422"/>
      <c r="I194" s="422"/>
      <c r="J194" s="422"/>
      <c r="K194" s="422"/>
      <c r="L194" s="422"/>
      <c r="M194" s="422"/>
      <c r="N194" s="422"/>
      <c r="O194" s="422"/>
      <c r="P194" s="423"/>
    </row>
    <row r="195" spans="1:23" ht="27.75" customHeight="1" x14ac:dyDescent="0.25">
      <c r="A195" s="247"/>
      <c r="B195" s="351" t="s">
        <v>974</v>
      </c>
      <c r="C195" s="59"/>
      <c r="D195" s="59"/>
      <c r="E195" s="59"/>
      <c r="F195" s="59"/>
      <c r="G195" s="349">
        <v>663.3</v>
      </c>
      <c r="H195" s="349">
        <v>811.3</v>
      </c>
      <c r="I195" s="349">
        <v>825</v>
      </c>
      <c r="J195" s="349">
        <v>959.7</v>
      </c>
      <c r="K195" s="349">
        <v>965.2</v>
      </c>
      <c r="L195" s="349">
        <v>1031.5999999999999</v>
      </c>
      <c r="M195" s="349">
        <v>1103.9000000000001</v>
      </c>
      <c r="N195" s="349" t="s">
        <v>132</v>
      </c>
      <c r="O195" s="59"/>
      <c r="P195" s="59" t="s">
        <v>1016</v>
      </c>
    </row>
    <row r="196" spans="1:23" ht="17.25" customHeight="1" x14ac:dyDescent="0.25">
      <c r="A196" s="247"/>
      <c r="B196" s="439" t="s">
        <v>280</v>
      </c>
      <c r="C196" s="439"/>
      <c r="D196" s="439"/>
      <c r="E196" s="439"/>
      <c r="F196" s="439"/>
      <c r="G196" s="483"/>
      <c r="H196" s="483"/>
      <c r="I196" s="483"/>
      <c r="J196" s="483"/>
      <c r="K196" s="483"/>
      <c r="L196" s="483"/>
      <c r="M196" s="484"/>
      <c r="N196" s="7"/>
      <c r="O196" s="7"/>
      <c r="P196" s="7"/>
    </row>
    <row r="197" spans="1:23" ht="32.25" customHeight="1" x14ac:dyDescent="0.25">
      <c r="A197" s="454"/>
      <c r="B197" s="427" t="s">
        <v>975</v>
      </c>
      <c r="C197" s="431" t="s">
        <v>875</v>
      </c>
      <c r="D197" s="431" t="s">
        <v>129</v>
      </c>
      <c r="E197" s="210" t="s">
        <v>874</v>
      </c>
      <c r="F197" s="485" t="s">
        <v>87</v>
      </c>
      <c r="G197" s="74">
        <v>5000</v>
      </c>
      <c r="H197" s="74">
        <v>7000</v>
      </c>
      <c r="I197" s="74">
        <v>8000</v>
      </c>
      <c r="J197" s="74">
        <v>9000</v>
      </c>
      <c r="K197" s="74">
        <v>10000</v>
      </c>
      <c r="L197" s="74">
        <v>11000</v>
      </c>
      <c r="M197" s="74">
        <v>12000</v>
      </c>
      <c r="N197" s="501" t="s">
        <v>132</v>
      </c>
      <c r="O197" s="487">
        <v>263007</v>
      </c>
      <c r="P197" s="491" t="s">
        <v>281</v>
      </c>
      <c r="Q197" s="11"/>
      <c r="R197" s="11"/>
      <c r="S197" s="11"/>
      <c r="T197" s="11"/>
      <c r="U197" s="11"/>
      <c r="V197" s="11"/>
      <c r="W197" s="11"/>
    </row>
    <row r="198" spans="1:23" ht="41.25" customHeight="1" x14ac:dyDescent="0.25">
      <c r="A198" s="455"/>
      <c r="B198" s="482"/>
      <c r="C198" s="431"/>
      <c r="D198" s="431"/>
      <c r="E198" s="210" t="s">
        <v>92</v>
      </c>
      <c r="F198" s="486"/>
      <c r="G198" s="60">
        <v>22.475999999999999</v>
      </c>
      <c r="H198" s="60">
        <v>29.556000000000001</v>
      </c>
      <c r="I198" s="60">
        <v>32.1</v>
      </c>
      <c r="J198" s="60">
        <v>34.347000000000001</v>
      </c>
      <c r="K198" s="60">
        <v>36.750999999999998</v>
      </c>
      <c r="L198" s="60">
        <v>39.323999999999998</v>
      </c>
      <c r="M198" s="60">
        <v>42.076000000000001</v>
      </c>
      <c r="N198" s="502"/>
      <c r="O198" s="488"/>
      <c r="P198" s="492"/>
      <c r="Q198" s="12"/>
      <c r="R198" s="12"/>
      <c r="S198" s="12"/>
      <c r="T198" s="12"/>
      <c r="U198" s="12"/>
    </row>
    <row r="199" spans="1:23" ht="17.25" customHeight="1" x14ac:dyDescent="0.25">
      <c r="A199" s="9"/>
      <c r="B199" s="45" t="s">
        <v>115</v>
      </c>
      <c r="C199" s="45"/>
      <c r="D199" s="45"/>
      <c r="E199" s="45"/>
      <c r="F199" s="45"/>
      <c r="G199" s="103">
        <f>SUM(G200:G203)</f>
        <v>686.46600000000001</v>
      </c>
      <c r="H199" s="103">
        <f t="shared" ref="H199:M199" si="24">SUM(H200:H203)</f>
        <v>841.54600000000005</v>
      </c>
      <c r="I199" s="103">
        <f t="shared" si="24"/>
        <v>857.79000000000008</v>
      </c>
      <c r="J199" s="103">
        <f t="shared" si="24"/>
        <v>994.73700000000008</v>
      </c>
      <c r="K199" s="103">
        <f t="shared" si="24"/>
        <v>1002.6410000000001</v>
      </c>
      <c r="L199" s="103">
        <f t="shared" si="24"/>
        <v>1071.614</v>
      </c>
      <c r="M199" s="103">
        <f t="shared" si="24"/>
        <v>1146.6660000000002</v>
      </c>
      <c r="N199" s="45"/>
      <c r="O199" s="45"/>
      <c r="P199" s="45"/>
    </row>
    <row r="200" spans="1:23" ht="17.25" customHeight="1" x14ac:dyDescent="0.25">
      <c r="A200" s="9"/>
      <c r="B200" s="45" t="s">
        <v>26</v>
      </c>
      <c r="C200" s="45"/>
      <c r="D200" s="45"/>
      <c r="E200" s="45"/>
      <c r="F200" s="45"/>
      <c r="G200" s="103"/>
      <c r="H200" s="103"/>
      <c r="I200" s="103"/>
      <c r="J200" s="103"/>
      <c r="K200" s="103"/>
      <c r="L200" s="103"/>
      <c r="M200" s="103"/>
      <c r="N200" s="45"/>
      <c r="O200" s="45"/>
      <c r="P200" s="45"/>
    </row>
    <row r="201" spans="1:23" ht="17.25" customHeight="1" x14ac:dyDescent="0.25">
      <c r="A201" s="9"/>
      <c r="B201" s="45" t="s">
        <v>34</v>
      </c>
      <c r="C201" s="45"/>
      <c r="D201" s="45"/>
      <c r="E201" s="45"/>
      <c r="F201" s="45"/>
      <c r="G201" s="103"/>
      <c r="H201" s="103"/>
      <c r="I201" s="103"/>
      <c r="J201" s="103"/>
      <c r="K201" s="103"/>
      <c r="L201" s="103"/>
      <c r="M201" s="103"/>
      <c r="N201" s="45"/>
      <c r="O201" s="45"/>
      <c r="P201" s="45"/>
    </row>
    <row r="202" spans="1:23" ht="17.25" customHeight="1" x14ac:dyDescent="0.25">
      <c r="A202" s="9"/>
      <c r="B202" s="45" t="s">
        <v>132</v>
      </c>
      <c r="C202" s="45"/>
      <c r="D202" s="45"/>
      <c r="E202" s="45"/>
      <c r="F202" s="45"/>
      <c r="G202" s="103">
        <f>G192+G195+G198</f>
        <v>686.46600000000001</v>
      </c>
      <c r="H202" s="103">
        <f t="shared" ref="H202:M202" si="25">H192+H195+H198</f>
        <v>841.54600000000005</v>
      </c>
      <c r="I202" s="103">
        <f t="shared" si="25"/>
        <v>857.79000000000008</v>
      </c>
      <c r="J202" s="103">
        <f t="shared" si="25"/>
        <v>994.73700000000008</v>
      </c>
      <c r="K202" s="103">
        <f t="shared" si="25"/>
        <v>1002.6410000000001</v>
      </c>
      <c r="L202" s="103">
        <f t="shared" si="25"/>
        <v>1071.614</v>
      </c>
      <c r="M202" s="103">
        <f t="shared" si="25"/>
        <v>1146.6660000000002</v>
      </c>
      <c r="N202" s="45"/>
      <c r="O202" s="45"/>
      <c r="P202" s="45"/>
    </row>
    <row r="203" spans="1:23" ht="17.25" customHeight="1" x14ac:dyDescent="0.25">
      <c r="A203" s="9"/>
      <c r="B203" s="45" t="s">
        <v>216</v>
      </c>
      <c r="C203" s="45"/>
      <c r="D203" s="45"/>
      <c r="E203" s="45"/>
      <c r="F203" s="45"/>
      <c r="G203" s="103"/>
      <c r="H203" s="103"/>
      <c r="I203" s="103"/>
      <c r="J203" s="103"/>
      <c r="K203" s="103"/>
      <c r="L203" s="103"/>
      <c r="M203" s="103"/>
      <c r="N203" s="45"/>
      <c r="O203" s="45"/>
      <c r="P203" s="45"/>
    </row>
    <row r="204" spans="1:23" ht="17.25" customHeight="1" x14ac:dyDescent="0.25">
      <c r="A204" s="9"/>
      <c r="B204" s="45" t="s">
        <v>282</v>
      </c>
      <c r="C204" s="45"/>
      <c r="D204" s="45"/>
      <c r="E204" s="45"/>
      <c r="F204" s="45"/>
      <c r="G204" s="103">
        <f>SUM(G205:G208)</f>
        <v>1256.9179845755</v>
      </c>
      <c r="H204" s="103">
        <f t="shared" ref="H204:M204" si="26">SUM(H205:H208)</f>
        <v>1120.546</v>
      </c>
      <c r="I204" s="103">
        <f t="shared" si="26"/>
        <v>3602.79</v>
      </c>
      <c r="J204" s="103">
        <f t="shared" si="26"/>
        <v>16140.166454000002</v>
      </c>
      <c r="K204" s="103">
        <f t="shared" si="26"/>
        <v>6570.9542660000006</v>
      </c>
      <c r="L204" s="103">
        <f t="shared" si="26"/>
        <v>2670.2834680000001</v>
      </c>
      <c r="M204" s="103">
        <f t="shared" si="26"/>
        <v>1146.6660000000002</v>
      </c>
      <c r="N204" s="45"/>
      <c r="O204" s="45"/>
      <c r="P204" s="45"/>
    </row>
    <row r="205" spans="1:23" ht="17.25" customHeight="1" x14ac:dyDescent="0.25">
      <c r="A205" s="9"/>
      <c r="B205" s="45" t="s">
        <v>26</v>
      </c>
      <c r="C205" s="45"/>
      <c r="D205" s="45"/>
      <c r="E205" s="45"/>
      <c r="F205" s="45"/>
      <c r="G205" s="103">
        <f t="shared" ref="G205:M207" si="27">G157+G173+G186+G200</f>
        <v>0</v>
      </c>
      <c r="H205" s="103">
        <f t="shared" si="27"/>
        <v>0</v>
      </c>
      <c r="I205" s="103">
        <f t="shared" si="27"/>
        <v>0</v>
      </c>
      <c r="J205" s="103">
        <f t="shared" si="27"/>
        <v>0</v>
      </c>
      <c r="K205" s="103">
        <f t="shared" si="27"/>
        <v>0</v>
      </c>
      <c r="L205" s="103">
        <f t="shared" si="27"/>
        <v>0</v>
      </c>
      <c r="M205" s="103">
        <f t="shared" si="27"/>
        <v>0</v>
      </c>
      <c r="N205" s="45"/>
      <c r="O205" s="45"/>
      <c r="P205" s="45"/>
    </row>
    <row r="206" spans="1:23" ht="17.25" customHeight="1" x14ac:dyDescent="0.25">
      <c r="A206" s="9"/>
      <c r="B206" s="45" t="s">
        <v>34</v>
      </c>
      <c r="C206" s="45"/>
      <c r="D206" s="45"/>
      <c r="E206" s="45"/>
      <c r="F206" s="45"/>
      <c r="G206" s="103">
        <f t="shared" si="27"/>
        <v>0</v>
      </c>
      <c r="H206" s="103">
        <f t="shared" si="27"/>
        <v>0</v>
      </c>
      <c r="I206" s="103">
        <f t="shared" si="27"/>
        <v>0</v>
      </c>
      <c r="J206" s="103">
        <f t="shared" si="27"/>
        <v>0</v>
      </c>
      <c r="K206" s="103">
        <f t="shared" si="27"/>
        <v>0</v>
      </c>
      <c r="L206" s="103">
        <f t="shared" si="27"/>
        <v>0</v>
      </c>
      <c r="M206" s="103">
        <f t="shared" si="27"/>
        <v>0</v>
      </c>
      <c r="N206" s="45"/>
      <c r="O206" s="45"/>
      <c r="P206" s="45"/>
    </row>
    <row r="207" spans="1:23" ht="17.25" customHeight="1" x14ac:dyDescent="0.25">
      <c r="A207" s="9"/>
      <c r="B207" s="45" t="s">
        <v>132</v>
      </c>
      <c r="C207" s="45"/>
      <c r="D207" s="45"/>
      <c r="E207" s="45"/>
      <c r="F207" s="45"/>
      <c r="G207" s="103">
        <f t="shared" si="27"/>
        <v>686.46600000000001</v>
      </c>
      <c r="H207" s="103">
        <f t="shared" si="27"/>
        <v>841.54600000000005</v>
      </c>
      <c r="I207" s="103">
        <f t="shared" si="27"/>
        <v>857.79000000000008</v>
      </c>
      <c r="J207" s="103">
        <f t="shared" si="27"/>
        <v>994.73700000000008</v>
      </c>
      <c r="K207" s="103">
        <f t="shared" si="27"/>
        <v>1002.6410000000001</v>
      </c>
      <c r="L207" s="103">
        <f t="shared" si="27"/>
        <v>1071.614</v>
      </c>
      <c r="M207" s="103">
        <f t="shared" si="27"/>
        <v>1146.6660000000002</v>
      </c>
      <c r="N207" s="45"/>
      <c r="O207" s="45"/>
      <c r="P207" s="45"/>
    </row>
    <row r="208" spans="1:23" ht="17.25" customHeight="1" x14ac:dyDescent="0.25">
      <c r="A208" s="9"/>
      <c r="B208" s="45" t="s">
        <v>216</v>
      </c>
      <c r="C208" s="45"/>
      <c r="D208" s="45"/>
      <c r="E208" s="45"/>
      <c r="F208" s="45"/>
      <c r="G208" s="103">
        <f t="shared" ref="G208:M208" si="28">G160+G189+G203+G176</f>
        <v>570.45198457549998</v>
      </c>
      <c r="H208" s="103">
        <f t="shared" si="28"/>
        <v>279</v>
      </c>
      <c r="I208" s="103">
        <f t="shared" si="28"/>
        <v>2745</v>
      </c>
      <c r="J208" s="103">
        <f t="shared" si="28"/>
        <v>15145.429454000001</v>
      </c>
      <c r="K208" s="103">
        <f t="shared" si="28"/>
        <v>5568.3132660000001</v>
      </c>
      <c r="L208" s="103">
        <f t="shared" si="28"/>
        <v>1598.6694680000001</v>
      </c>
      <c r="M208" s="103">
        <f t="shared" si="28"/>
        <v>0</v>
      </c>
      <c r="N208" s="45"/>
      <c r="O208" s="45"/>
      <c r="P208" s="45"/>
    </row>
    <row r="209" spans="1:16383" ht="15" customHeight="1" x14ac:dyDescent="0.25">
      <c r="A209" s="456" t="s">
        <v>283</v>
      </c>
      <c r="B209" s="505"/>
      <c r="C209" s="505"/>
      <c r="D209" s="505"/>
      <c r="E209" s="505"/>
      <c r="F209" s="457"/>
      <c r="G209" s="457"/>
      <c r="H209" s="457"/>
      <c r="I209" s="457"/>
      <c r="J209" s="457"/>
      <c r="K209" s="457"/>
      <c r="L209" s="457"/>
      <c r="M209" s="457"/>
      <c r="N209" s="457"/>
      <c r="O209" s="457"/>
      <c r="P209" s="490"/>
    </row>
    <row r="210" spans="1:16383" ht="69.75" customHeight="1" x14ac:dyDescent="0.25">
      <c r="A210" s="210">
        <v>21</v>
      </c>
      <c r="B210" s="102" t="s">
        <v>284</v>
      </c>
      <c r="C210" s="202" t="s">
        <v>285</v>
      </c>
      <c r="D210" s="202" t="s">
        <v>86</v>
      </c>
      <c r="E210" s="202" t="s">
        <v>286</v>
      </c>
      <c r="F210" s="260" t="s">
        <v>87</v>
      </c>
      <c r="G210" s="210">
        <v>73.41</v>
      </c>
      <c r="H210" s="210">
        <v>74.2</v>
      </c>
      <c r="I210" s="60">
        <v>74.599999999999994</v>
      </c>
      <c r="J210" s="210">
        <v>75</v>
      </c>
      <c r="K210" s="210">
        <v>75.3</v>
      </c>
      <c r="L210" s="210">
        <v>75.599999999999994</v>
      </c>
      <c r="M210" s="66">
        <v>75.900000000000006</v>
      </c>
      <c r="N210" s="13"/>
      <c r="O210" s="13"/>
      <c r="P210" s="13"/>
    </row>
    <row r="211" spans="1:16383" ht="18.75" customHeight="1" x14ac:dyDescent="0.25">
      <c r="A211" s="202" t="s">
        <v>12</v>
      </c>
      <c r="B211" s="583" t="s">
        <v>287</v>
      </c>
      <c r="C211" s="551"/>
      <c r="D211" s="551"/>
      <c r="E211" s="551"/>
      <c r="F211" s="422"/>
      <c r="G211" s="422"/>
      <c r="H211" s="422"/>
      <c r="I211" s="422"/>
      <c r="J211" s="422"/>
      <c r="K211" s="422"/>
      <c r="L211" s="422"/>
      <c r="M211" s="422"/>
      <c r="N211" s="422"/>
      <c r="O211" s="422"/>
      <c r="P211" s="423"/>
    </row>
    <row r="212" spans="1:16383" ht="96" customHeight="1" x14ac:dyDescent="0.25">
      <c r="A212" s="202"/>
      <c r="B212" s="102" t="s">
        <v>976</v>
      </c>
      <c r="C212" s="202" t="s">
        <v>285</v>
      </c>
      <c r="D212" s="202" t="s">
        <v>86</v>
      </c>
      <c r="E212" s="266" t="s">
        <v>25</v>
      </c>
      <c r="F212" s="29" t="s">
        <v>87</v>
      </c>
      <c r="G212" s="210">
        <v>17.2</v>
      </c>
      <c r="H212" s="210">
        <v>17.100000000000001</v>
      </c>
      <c r="I212" s="60">
        <v>17</v>
      </c>
      <c r="J212" s="210">
        <v>16.899999999999999</v>
      </c>
      <c r="K212" s="210">
        <v>16.8</v>
      </c>
      <c r="L212" s="210">
        <v>16.7</v>
      </c>
      <c r="M212" s="66">
        <v>16.600000000000001</v>
      </c>
      <c r="N212" s="228"/>
      <c r="O212" s="228"/>
      <c r="P212" s="229"/>
    </row>
    <row r="213" spans="1:16383" ht="84" customHeight="1" x14ac:dyDescent="0.25">
      <c r="A213" s="247"/>
      <c r="B213" s="102" t="s">
        <v>1015</v>
      </c>
      <c r="C213" s="202" t="s">
        <v>285</v>
      </c>
      <c r="D213" s="202" t="s">
        <v>288</v>
      </c>
      <c r="E213" s="202" t="s">
        <v>289</v>
      </c>
      <c r="F213" s="29" t="s">
        <v>87</v>
      </c>
      <c r="G213" s="210">
        <v>141.4</v>
      </c>
      <c r="H213" s="210">
        <v>173.7</v>
      </c>
      <c r="I213" s="60">
        <v>107.1</v>
      </c>
      <c r="J213" s="210">
        <v>106.5</v>
      </c>
      <c r="K213" s="210">
        <v>106.1</v>
      </c>
      <c r="L213" s="210">
        <v>105.8</v>
      </c>
      <c r="M213" s="91">
        <v>105.7</v>
      </c>
      <c r="N213" s="13"/>
      <c r="O213" s="13"/>
      <c r="P213" s="13"/>
    </row>
    <row r="214" spans="1:16383" ht="85.5" customHeight="1" x14ac:dyDescent="0.25">
      <c r="A214" s="248"/>
      <c r="B214" s="227" t="s">
        <v>290</v>
      </c>
      <c r="C214" s="202" t="s">
        <v>291</v>
      </c>
      <c r="D214" s="202" t="s">
        <v>292</v>
      </c>
      <c r="E214" s="202" t="s">
        <v>293</v>
      </c>
      <c r="F214" s="58" t="s">
        <v>87</v>
      </c>
      <c r="G214" s="22">
        <v>19.600000000000001</v>
      </c>
      <c r="H214" s="202"/>
      <c r="I214" s="22">
        <v>105.7</v>
      </c>
      <c r="J214" s="22">
        <v>105.6</v>
      </c>
      <c r="K214" s="22">
        <v>105.3</v>
      </c>
      <c r="L214" s="22">
        <v>105.2</v>
      </c>
      <c r="M214" s="49">
        <v>105.1</v>
      </c>
      <c r="N214" s="202"/>
      <c r="O214" s="7"/>
      <c r="P214" s="206"/>
      <c r="Q214" s="206" t="s">
        <v>27</v>
      </c>
      <c r="R214" s="202"/>
      <c r="S214" s="202"/>
      <c r="T214" s="202"/>
      <c r="U214" s="22"/>
      <c r="V214" s="22"/>
      <c r="W214" s="22"/>
      <c r="X214" s="22">
        <v>105.7</v>
      </c>
      <c r="Y214" s="38">
        <v>105.6</v>
      </c>
      <c r="Z214" s="38">
        <v>105.3</v>
      </c>
      <c r="AA214" s="38">
        <v>105.2</v>
      </c>
      <c r="AB214" s="39">
        <v>105.1</v>
      </c>
      <c r="AC214" s="202"/>
      <c r="AD214" s="7"/>
      <c r="AE214" s="206"/>
      <c r="AF214" s="248"/>
      <c r="AG214" s="206" t="s">
        <v>27</v>
      </c>
      <c r="AH214" s="202"/>
      <c r="AI214" s="202"/>
      <c r="AJ214" s="202"/>
      <c r="AK214" s="22"/>
      <c r="AL214" s="22"/>
      <c r="AM214" s="22"/>
      <c r="AN214" s="22">
        <v>105.7</v>
      </c>
      <c r="AO214" s="38">
        <v>105.6</v>
      </c>
      <c r="AP214" s="38">
        <v>105.3</v>
      </c>
      <c r="AQ214" s="38">
        <v>105.2</v>
      </c>
      <c r="AR214" s="39">
        <v>105.1</v>
      </c>
      <c r="AS214" s="202"/>
      <c r="AT214" s="7"/>
      <c r="AU214" s="206"/>
      <c r="AV214" s="248"/>
      <c r="AW214" s="206" t="s">
        <v>27</v>
      </c>
      <c r="AX214" s="202"/>
      <c r="AY214" s="202"/>
      <c r="AZ214" s="202"/>
      <c r="BA214" s="22"/>
      <c r="BB214" s="22"/>
      <c r="BC214" s="22"/>
      <c r="BD214" s="22">
        <v>105.7</v>
      </c>
      <c r="BE214" s="38">
        <v>105.6</v>
      </c>
      <c r="BF214" s="38">
        <v>105.3</v>
      </c>
      <c r="BG214" s="38">
        <v>105.2</v>
      </c>
      <c r="BH214" s="39">
        <v>105.1</v>
      </c>
      <c r="BI214" s="202"/>
      <c r="BJ214" s="7"/>
      <c r="BK214" s="206"/>
      <c r="BL214" s="248"/>
      <c r="BM214" s="206" t="s">
        <v>27</v>
      </c>
      <c r="BN214" s="202"/>
      <c r="BO214" s="202"/>
      <c r="BP214" s="202"/>
      <c r="BQ214" s="22"/>
      <c r="BR214" s="22"/>
      <c r="BS214" s="22"/>
      <c r="BT214" s="22">
        <v>105.7</v>
      </c>
      <c r="BU214" s="38">
        <v>105.6</v>
      </c>
      <c r="BV214" s="38">
        <v>105.3</v>
      </c>
      <c r="BW214" s="38">
        <v>105.2</v>
      </c>
      <c r="BX214" s="39">
        <v>105.1</v>
      </c>
      <c r="BY214" s="202"/>
      <c r="BZ214" s="7"/>
      <c r="CA214" s="206"/>
      <c r="CB214" s="248"/>
      <c r="CC214" s="206" t="s">
        <v>27</v>
      </c>
      <c r="CD214" s="202"/>
      <c r="CE214" s="202"/>
      <c r="CF214" s="202"/>
      <c r="CG214" s="22"/>
      <c r="CH214" s="22"/>
      <c r="CI214" s="22"/>
      <c r="CJ214" s="22">
        <v>105.7</v>
      </c>
      <c r="CK214" s="38">
        <v>105.6</v>
      </c>
      <c r="CL214" s="38">
        <v>105.3</v>
      </c>
      <c r="CM214" s="38">
        <v>105.2</v>
      </c>
      <c r="CN214" s="39">
        <v>105.1</v>
      </c>
      <c r="CO214" s="202"/>
      <c r="CP214" s="7"/>
      <c r="CQ214" s="206"/>
      <c r="CR214" s="248"/>
      <c r="CS214" s="206" t="s">
        <v>27</v>
      </c>
      <c r="CT214" s="202"/>
      <c r="CU214" s="202"/>
      <c r="CV214" s="202"/>
      <c r="CW214" s="22"/>
      <c r="CX214" s="22"/>
      <c r="CY214" s="22"/>
      <c r="CZ214" s="22">
        <v>105.7</v>
      </c>
      <c r="DA214" s="38">
        <v>105.6</v>
      </c>
      <c r="DB214" s="38">
        <v>105.3</v>
      </c>
      <c r="DC214" s="38">
        <v>105.2</v>
      </c>
      <c r="DD214" s="39">
        <v>105.1</v>
      </c>
      <c r="DE214" s="202"/>
      <c r="DF214" s="7"/>
      <c r="DG214" s="206"/>
      <c r="DH214" s="248"/>
      <c r="DI214" s="206" t="s">
        <v>27</v>
      </c>
      <c r="DJ214" s="202"/>
      <c r="DK214" s="202"/>
      <c r="DL214" s="202"/>
      <c r="DM214" s="22"/>
      <c r="DN214" s="22"/>
      <c r="DO214" s="22"/>
      <c r="DP214" s="22">
        <v>105.7</v>
      </c>
      <c r="DQ214" s="38">
        <v>105.6</v>
      </c>
      <c r="DR214" s="38">
        <v>105.3</v>
      </c>
      <c r="DS214" s="38">
        <v>105.2</v>
      </c>
      <c r="DT214" s="39">
        <v>105.1</v>
      </c>
      <c r="DU214" s="202"/>
      <c r="DV214" s="7"/>
      <c r="DW214" s="206"/>
      <c r="DX214" s="248"/>
      <c r="DY214" s="206" t="s">
        <v>27</v>
      </c>
      <c r="DZ214" s="202"/>
      <c r="EA214" s="202"/>
      <c r="EB214" s="202"/>
      <c r="EC214" s="22"/>
      <c r="ED214" s="22"/>
      <c r="EE214" s="22"/>
      <c r="EF214" s="22">
        <v>105.7</v>
      </c>
      <c r="EG214" s="38">
        <v>105.6</v>
      </c>
      <c r="EH214" s="38">
        <v>105.3</v>
      </c>
      <c r="EI214" s="38">
        <v>105.2</v>
      </c>
      <c r="EJ214" s="39">
        <v>105.1</v>
      </c>
      <c r="EK214" s="202"/>
      <c r="EL214" s="7"/>
      <c r="EM214" s="206"/>
      <c r="EN214" s="248"/>
      <c r="EO214" s="206" t="s">
        <v>27</v>
      </c>
      <c r="EP214" s="202"/>
      <c r="EQ214" s="202"/>
      <c r="ER214" s="202"/>
      <c r="ES214" s="22"/>
      <c r="ET214" s="22"/>
      <c r="EU214" s="22"/>
      <c r="EV214" s="22">
        <v>105.7</v>
      </c>
      <c r="EW214" s="38">
        <v>105.6</v>
      </c>
      <c r="EX214" s="38">
        <v>105.3</v>
      </c>
      <c r="EY214" s="38">
        <v>105.2</v>
      </c>
      <c r="EZ214" s="39">
        <v>105.1</v>
      </c>
      <c r="FA214" s="202"/>
      <c r="FB214" s="7"/>
      <c r="FC214" s="206"/>
      <c r="FD214" s="248"/>
      <c r="FE214" s="206" t="s">
        <v>27</v>
      </c>
      <c r="FF214" s="202"/>
      <c r="FG214" s="202"/>
      <c r="FH214" s="202"/>
      <c r="FI214" s="22"/>
      <c r="FJ214" s="22"/>
      <c r="FK214" s="22"/>
      <c r="FL214" s="22">
        <v>105.7</v>
      </c>
      <c r="FM214" s="38">
        <v>105.6</v>
      </c>
      <c r="FN214" s="38">
        <v>105.3</v>
      </c>
      <c r="FO214" s="38">
        <v>105.2</v>
      </c>
      <c r="FP214" s="39">
        <v>105.1</v>
      </c>
      <c r="FQ214" s="202"/>
      <c r="FR214" s="7"/>
      <c r="FS214" s="206"/>
      <c r="FT214" s="248"/>
      <c r="FU214" s="206" t="s">
        <v>27</v>
      </c>
      <c r="FV214" s="202"/>
      <c r="FW214" s="202"/>
      <c r="FX214" s="202"/>
      <c r="FY214" s="22"/>
      <c r="FZ214" s="22"/>
      <c r="GA214" s="22"/>
      <c r="GB214" s="22">
        <v>105.7</v>
      </c>
      <c r="GC214" s="38">
        <v>105.6</v>
      </c>
      <c r="GD214" s="38">
        <v>105.3</v>
      </c>
      <c r="GE214" s="38">
        <v>105.2</v>
      </c>
      <c r="GF214" s="39">
        <v>105.1</v>
      </c>
      <c r="GG214" s="202"/>
      <c r="GH214" s="7"/>
      <c r="GI214" s="206"/>
      <c r="GJ214" s="248"/>
      <c r="GK214" s="206" t="s">
        <v>27</v>
      </c>
      <c r="GL214" s="202"/>
      <c r="GM214" s="202"/>
      <c r="GN214" s="202"/>
      <c r="GO214" s="22"/>
      <c r="GP214" s="22"/>
      <c r="GQ214" s="22"/>
      <c r="GR214" s="22">
        <v>105.7</v>
      </c>
      <c r="GS214" s="38">
        <v>105.6</v>
      </c>
      <c r="GT214" s="38">
        <v>105.3</v>
      </c>
      <c r="GU214" s="38">
        <v>105.2</v>
      </c>
      <c r="GV214" s="39">
        <v>105.1</v>
      </c>
      <c r="GW214" s="202"/>
      <c r="GX214" s="7"/>
      <c r="GY214" s="206"/>
      <c r="GZ214" s="248"/>
      <c r="HA214" s="206" t="s">
        <v>27</v>
      </c>
      <c r="HB214" s="202"/>
      <c r="HC214" s="202"/>
      <c r="HD214" s="202"/>
      <c r="HE214" s="22"/>
      <c r="HF214" s="22"/>
      <c r="HG214" s="22"/>
      <c r="HH214" s="22">
        <v>105.7</v>
      </c>
      <c r="HI214" s="38">
        <v>105.6</v>
      </c>
      <c r="HJ214" s="38">
        <v>105.3</v>
      </c>
      <c r="HK214" s="38">
        <v>105.2</v>
      </c>
      <c r="HL214" s="39">
        <v>105.1</v>
      </c>
      <c r="HM214" s="202"/>
      <c r="HN214" s="7"/>
      <c r="HO214" s="206"/>
      <c r="HP214" s="248"/>
      <c r="HQ214" s="206" t="s">
        <v>27</v>
      </c>
      <c r="HR214" s="202"/>
      <c r="HS214" s="202"/>
      <c r="HT214" s="202"/>
      <c r="HU214" s="22"/>
      <c r="HV214" s="22"/>
      <c r="HW214" s="22"/>
      <c r="HX214" s="22">
        <v>105.7</v>
      </c>
      <c r="HY214" s="38">
        <v>105.6</v>
      </c>
      <c r="HZ214" s="38">
        <v>105.3</v>
      </c>
      <c r="IA214" s="38">
        <v>105.2</v>
      </c>
      <c r="IB214" s="39">
        <v>105.1</v>
      </c>
      <c r="IC214" s="202"/>
      <c r="ID214" s="7"/>
      <c r="IE214" s="206"/>
      <c r="IF214" s="248"/>
      <c r="IG214" s="206" t="s">
        <v>27</v>
      </c>
      <c r="IH214" s="202"/>
      <c r="II214" s="202"/>
      <c r="IJ214" s="202"/>
      <c r="IK214" s="22"/>
      <c r="IL214" s="22"/>
      <c r="IM214" s="22"/>
      <c r="IN214" s="22">
        <v>105.7</v>
      </c>
      <c r="IO214" s="38">
        <v>105.6</v>
      </c>
      <c r="IP214" s="38">
        <v>105.3</v>
      </c>
      <c r="IQ214" s="38">
        <v>105.2</v>
      </c>
      <c r="IR214" s="39">
        <v>105.1</v>
      </c>
      <c r="IS214" s="202"/>
      <c r="IT214" s="7"/>
      <c r="IU214" s="206"/>
      <c r="IV214" s="248"/>
      <c r="IW214" s="206" t="s">
        <v>27</v>
      </c>
      <c r="IX214" s="202"/>
      <c r="IY214" s="202"/>
      <c r="IZ214" s="202"/>
      <c r="JA214" s="22"/>
      <c r="JB214" s="22"/>
      <c r="JC214" s="22"/>
      <c r="JD214" s="22">
        <v>105.7</v>
      </c>
      <c r="JE214" s="38">
        <v>105.6</v>
      </c>
      <c r="JF214" s="38">
        <v>105.3</v>
      </c>
      <c r="JG214" s="38">
        <v>105.2</v>
      </c>
      <c r="JH214" s="39">
        <v>105.1</v>
      </c>
      <c r="JI214" s="202"/>
      <c r="JJ214" s="7"/>
      <c r="JK214" s="206"/>
      <c r="JL214" s="248"/>
      <c r="JM214" s="206" t="s">
        <v>27</v>
      </c>
      <c r="JN214" s="202"/>
      <c r="JO214" s="202"/>
      <c r="JP214" s="202"/>
      <c r="JQ214" s="22"/>
      <c r="JR214" s="22"/>
      <c r="JS214" s="22"/>
      <c r="JT214" s="22">
        <v>105.7</v>
      </c>
      <c r="JU214" s="38">
        <v>105.6</v>
      </c>
      <c r="JV214" s="38">
        <v>105.3</v>
      </c>
      <c r="JW214" s="38">
        <v>105.2</v>
      </c>
      <c r="JX214" s="39">
        <v>105.1</v>
      </c>
      <c r="JY214" s="202"/>
      <c r="JZ214" s="7"/>
      <c r="KA214" s="206"/>
      <c r="KB214" s="248"/>
      <c r="KC214" s="206" t="s">
        <v>27</v>
      </c>
      <c r="KD214" s="202"/>
      <c r="KE214" s="202"/>
      <c r="KF214" s="202"/>
      <c r="KG214" s="22"/>
      <c r="KH214" s="22"/>
      <c r="KI214" s="22"/>
      <c r="KJ214" s="22">
        <v>105.7</v>
      </c>
      <c r="KK214" s="38">
        <v>105.6</v>
      </c>
      <c r="KL214" s="38">
        <v>105.3</v>
      </c>
      <c r="KM214" s="38">
        <v>105.2</v>
      </c>
      <c r="KN214" s="39">
        <v>105.1</v>
      </c>
      <c r="KO214" s="202"/>
      <c r="KP214" s="7"/>
      <c r="KQ214" s="206"/>
      <c r="KR214" s="248"/>
      <c r="KS214" s="206" t="s">
        <v>27</v>
      </c>
      <c r="KT214" s="202"/>
      <c r="KU214" s="202"/>
      <c r="KV214" s="202"/>
      <c r="KW214" s="22"/>
      <c r="KX214" s="22"/>
      <c r="KY214" s="22"/>
      <c r="KZ214" s="22">
        <v>105.7</v>
      </c>
      <c r="LA214" s="38">
        <v>105.6</v>
      </c>
      <c r="LB214" s="38">
        <v>105.3</v>
      </c>
      <c r="LC214" s="38">
        <v>105.2</v>
      </c>
      <c r="LD214" s="39">
        <v>105.1</v>
      </c>
      <c r="LE214" s="202"/>
      <c r="LF214" s="7"/>
      <c r="LG214" s="206"/>
      <c r="LH214" s="248"/>
      <c r="LI214" s="206" t="s">
        <v>27</v>
      </c>
      <c r="LJ214" s="202"/>
      <c r="LK214" s="202"/>
      <c r="LL214" s="202"/>
      <c r="LM214" s="22"/>
      <c r="LN214" s="22"/>
      <c r="LO214" s="22"/>
      <c r="LP214" s="22">
        <v>105.7</v>
      </c>
      <c r="LQ214" s="38">
        <v>105.6</v>
      </c>
      <c r="LR214" s="38">
        <v>105.3</v>
      </c>
      <c r="LS214" s="38">
        <v>105.2</v>
      </c>
      <c r="LT214" s="39">
        <v>105.1</v>
      </c>
      <c r="LU214" s="202"/>
      <c r="LV214" s="7"/>
      <c r="LW214" s="206"/>
      <c r="LX214" s="248"/>
      <c r="LY214" s="206" t="s">
        <v>27</v>
      </c>
      <c r="LZ214" s="202"/>
      <c r="MA214" s="202"/>
      <c r="MB214" s="202"/>
      <c r="MC214" s="22"/>
      <c r="MD214" s="22"/>
      <c r="ME214" s="22"/>
      <c r="MF214" s="22">
        <v>105.7</v>
      </c>
      <c r="MG214" s="38">
        <v>105.6</v>
      </c>
      <c r="MH214" s="38">
        <v>105.3</v>
      </c>
      <c r="MI214" s="38">
        <v>105.2</v>
      </c>
      <c r="MJ214" s="39">
        <v>105.1</v>
      </c>
      <c r="MK214" s="202"/>
      <c r="ML214" s="7"/>
      <c r="MM214" s="206"/>
      <c r="MN214" s="248"/>
      <c r="MO214" s="206" t="s">
        <v>27</v>
      </c>
      <c r="MP214" s="202"/>
      <c r="MQ214" s="202"/>
      <c r="MR214" s="202"/>
      <c r="MS214" s="22"/>
      <c r="MT214" s="22"/>
      <c r="MU214" s="22"/>
      <c r="MV214" s="22">
        <v>105.7</v>
      </c>
      <c r="MW214" s="38">
        <v>105.6</v>
      </c>
      <c r="MX214" s="38">
        <v>105.3</v>
      </c>
      <c r="MY214" s="38">
        <v>105.2</v>
      </c>
      <c r="MZ214" s="39">
        <v>105.1</v>
      </c>
      <c r="NA214" s="202"/>
      <c r="NB214" s="7"/>
      <c r="NC214" s="206"/>
      <c r="ND214" s="248"/>
      <c r="NE214" s="206" t="s">
        <v>27</v>
      </c>
      <c r="NF214" s="202"/>
      <c r="NG214" s="202"/>
      <c r="NH214" s="202"/>
      <c r="NI214" s="22"/>
      <c r="NJ214" s="22"/>
      <c r="NK214" s="22"/>
      <c r="NL214" s="22">
        <v>105.7</v>
      </c>
      <c r="NM214" s="38">
        <v>105.6</v>
      </c>
      <c r="NN214" s="38">
        <v>105.3</v>
      </c>
      <c r="NO214" s="38">
        <v>105.2</v>
      </c>
      <c r="NP214" s="39">
        <v>105.1</v>
      </c>
      <c r="NQ214" s="202"/>
      <c r="NR214" s="7"/>
      <c r="NS214" s="206"/>
      <c r="NT214" s="248"/>
      <c r="NU214" s="206" t="s">
        <v>27</v>
      </c>
      <c r="NV214" s="202"/>
      <c r="NW214" s="202"/>
      <c r="NX214" s="202"/>
      <c r="NY214" s="22"/>
      <c r="NZ214" s="22"/>
      <c r="OA214" s="22"/>
      <c r="OB214" s="22">
        <v>105.7</v>
      </c>
      <c r="OC214" s="38">
        <v>105.6</v>
      </c>
      <c r="OD214" s="38">
        <v>105.3</v>
      </c>
      <c r="OE214" s="38">
        <v>105.2</v>
      </c>
      <c r="OF214" s="39">
        <v>105.1</v>
      </c>
      <c r="OG214" s="202"/>
      <c r="OH214" s="7"/>
      <c r="OI214" s="206"/>
      <c r="OJ214" s="248"/>
      <c r="OK214" s="206" t="s">
        <v>27</v>
      </c>
      <c r="OL214" s="202"/>
      <c r="OM214" s="202"/>
      <c r="ON214" s="202"/>
      <c r="OO214" s="22"/>
      <c r="OP214" s="22"/>
      <c r="OQ214" s="22"/>
      <c r="OR214" s="22">
        <v>105.7</v>
      </c>
      <c r="OS214" s="38">
        <v>105.6</v>
      </c>
      <c r="OT214" s="38">
        <v>105.3</v>
      </c>
      <c r="OU214" s="38">
        <v>105.2</v>
      </c>
      <c r="OV214" s="39">
        <v>105.1</v>
      </c>
      <c r="OW214" s="202"/>
      <c r="OX214" s="7"/>
      <c r="OY214" s="206"/>
      <c r="OZ214" s="248"/>
      <c r="PA214" s="206" t="s">
        <v>27</v>
      </c>
      <c r="PB214" s="202"/>
      <c r="PC214" s="202"/>
      <c r="PD214" s="202"/>
      <c r="PE214" s="22"/>
      <c r="PF214" s="22"/>
      <c r="PG214" s="22"/>
      <c r="PH214" s="22">
        <v>105.7</v>
      </c>
      <c r="PI214" s="38">
        <v>105.6</v>
      </c>
      <c r="PJ214" s="38">
        <v>105.3</v>
      </c>
      <c r="PK214" s="38">
        <v>105.2</v>
      </c>
      <c r="PL214" s="39">
        <v>105.1</v>
      </c>
      <c r="PM214" s="202"/>
      <c r="PN214" s="7"/>
      <c r="PO214" s="206"/>
      <c r="PP214" s="248"/>
      <c r="PQ214" s="206" t="s">
        <v>27</v>
      </c>
      <c r="PR214" s="202"/>
      <c r="PS214" s="202"/>
      <c r="PT214" s="202"/>
      <c r="PU214" s="22"/>
      <c r="PV214" s="22"/>
      <c r="PW214" s="22"/>
      <c r="PX214" s="22">
        <v>105.7</v>
      </c>
      <c r="PY214" s="38">
        <v>105.6</v>
      </c>
      <c r="PZ214" s="38">
        <v>105.3</v>
      </c>
      <c r="QA214" s="38">
        <v>105.2</v>
      </c>
      <c r="QB214" s="39">
        <v>105.1</v>
      </c>
      <c r="QC214" s="202"/>
      <c r="QD214" s="7"/>
      <c r="QE214" s="206"/>
      <c r="QF214" s="248"/>
      <c r="QG214" s="206" t="s">
        <v>27</v>
      </c>
      <c r="QH214" s="202"/>
      <c r="QI214" s="202"/>
      <c r="QJ214" s="202"/>
      <c r="QK214" s="22"/>
      <c r="QL214" s="22"/>
      <c r="QM214" s="22"/>
      <c r="QN214" s="22">
        <v>105.7</v>
      </c>
      <c r="QO214" s="38">
        <v>105.6</v>
      </c>
      <c r="QP214" s="38">
        <v>105.3</v>
      </c>
      <c r="QQ214" s="38">
        <v>105.2</v>
      </c>
      <c r="QR214" s="39">
        <v>105.1</v>
      </c>
      <c r="QS214" s="202"/>
      <c r="QT214" s="7"/>
      <c r="QU214" s="206"/>
      <c r="QV214" s="248"/>
      <c r="QW214" s="206" t="s">
        <v>27</v>
      </c>
      <c r="QX214" s="202"/>
      <c r="QY214" s="202"/>
      <c r="QZ214" s="202"/>
      <c r="RA214" s="22"/>
      <c r="RB214" s="22"/>
      <c r="RC214" s="22"/>
      <c r="RD214" s="22">
        <v>105.7</v>
      </c>
      <c r="RE214" s="38">
        <v>105.6</v>
      </c>
      <c r="RF214" s="38">
        <v>105.3</v>
      </c>
      <c r="RG214" s="38">
        <v>105.2</v>
      </c>
      <c r="RH214" s="39">
        <v>105.1</v>
      </c>
      <c r="RI214" s="202"/>
      <c r="RJ214" s="7"/>
      <c r="RK214" s="206"/>
      <c r="RL214" s="248"/>
      <c r="RM214" s="206" t="s">
        <v>27</v>
      </c>
      <c r="RN214" s="202"/>
      <c r="RO214" s="202"/>
      <c r="RP214" s="202"/>
      <c r="RQ214" s="22"/>
      <c r="RR214" s="22"/>
      <c r="RS214" s="22"/>
      <c r="RT214" s="22">
        <v>105.7</v>
      </c>
      <c r="RU214" s="38">
        <v>105.6</v>
      </c>
      <c r="RV214" s="38">
        <v>105.3</v>
      </c>
      <c r="RW214" s="38">
        <v>105.2</v>
      </c>
      <c r="RX214" s="39">
        <v>105.1</v>
      </c>
      <c r="RY214" s="202"/>
      <c r="RZ214" s="7"/>
      <c r="SA214" s="206"/>
      <c r="SB214" s="248"/>
      <c r="SC214" s="206" t="s">
        <v>27</v>
      </c>
      <c r="SD214" s="202"/>
      <c r="SE214" s="202"/>
      <c r="SF214" s="202"/>
      <c r="SG214" s="22"/>
      <c r="SH214" s="22"/>
      <c r="SI214" s="22"/>
      <c r="SJ214" s="22">
        <v>105.7</v>
      </c>
      <c r="SK214" s="38">
        <v>105.6</v>
      </c>
      <c r="SL214" s="38">
        <v>105.3</v>
      </c>
      <c r="SM214" s="38">
        <v>105.2</v>
      </c>
      <c r="SN214" s="39">
        <v>105.1</v>
      </c>
      <c r="SO214" s="202"/>
      <c r="SP214" s="7"/>
      <c r="SQ214" s="206"/>
      <c r="SR214" s="248"/>
      <c r="SS214" s="206" t="s">
        <v>27</v>
      </c>
      <c r="ST214" s="202"/>
      <c r="SU214" s="202"/>
      <c r="SV214" s="202"/>
      <c r="SW214" s="22"/>
      <c r="SX214" s="22"/>
      <c r="SY214" s="22"/>
      <c r="SZ214" s="22">
        <v>105.7</v>
      </c>
      <c r="TA214" s="38">
        <v>105.6</v>
      </c>
      <c r="TB214" s="38">
        <v>105.3</v>
      </c>
      <c r="TC214" s="38">
        <v>105.2</v>
      </c>
      <c r="TD214" s="39">
        <v>105.1</v>
      </c>
      <c r="TE214" s="202"/>
      <c r="TF214" s="7"/>
      <c r="TG214" s="206"/>
      <c r="TH214" s="248"/>
      <c r="TI214" s="206" t="s">
        <v>27</v>
      </c>
      <c r="TJ214" s="202"/>
      <c r="TK214" s="202"/>
      <c r="TL214" s="202"/>
      <c r="TM214" s="22"/>
      <c r="TN214" s="22"/>
      <c r="TO214" s="22"/>
      <c r="TP214" s="22">
        <v>105.7</v>
      </c>
      <c r="TQ214" s="38">
        <v>105.6</v>
      </c>
      <c r="TR214" s="38">
        <v>105.3</v>
      </c>
      <c r="TS214" s="38">
        <v>105.2</v>
      </c>
      <c r="TT214" s="39">
        <v>105.1</v>
      </c>
      <c r="TU214" s="202"/>
      <c r="TV214" s="7"/>
      <c r="TW214" s="206"/>
      <c r="TX214" s="248"/>
      <c r="TY214" s="206" t="s">
        <v>27</v>
      </c>
      <c r="TZ214" s="202"/>
      <c r="UA214" s="202"/>
      <c r="UB214" s="202"/>
      <c r="UC214" s="22"/>
      <c r="UD214" s="22"/>
      <c r="UE214" s="22"/>
      <c r="UF214" s="22">
        <v>105.7</v>
      </c>
      <c r="UG214" s="38">
        <v>105.6</v>
      </c>
      <c r="UH214" s="38">
        <v>105.3</v>
      </c>
      <c r="UI214" s="38">
        <v>105.2</v>
      </c>
      <c r="UJ214" s="39">
        <v>105.1</v>
      </c>
      <c r="UK214" s="202"/>
      <c r="UL214" s="7"/>
      <c r="UM214" s="206"/>
      <c r="UN214" s="248"/>
      <c r="UO214" s="206" t="s">
        <v>27</v>
      </c>
      <c r="UP214" s="202"/>
      <c r="UQ214" s="202"/>
      <c r="UR214" s="202"/>
      <c r="US214" s="22"/>
      <c r="UT214" s="22"/>
      <c r="UU214" s="22"/>
      <c r="UV214" s="22">
        <v>105.7</v>
      </c>
      <c r="UW214" s="38">
        <v>105.6</v>
      </c>
      <c r="UX214" s="38">
        <v>105.3</v>
      </c>
      <c r="UY214" s="38">
        <v>105.2</v>
      </c>
      <c r="UZ214" s="39">
        <v>105.1</v>
      </c>
      <c r="VA214" s="202"/>
      <c r="VB214" s="7"/>
      <c r="VC214" s="206"/>
      <c r="VD214" s="248"/>
      <c r="VE214" s="206" t="s">
        <v>27</v>
      </c>
      <c r="VF214" s="202"/>
      <c r="VG214" s="202"/>
      <c r="VH214" s="202"/>
      <c r="VI214" s="22"/>
      <c r="VJ214" s="22"/>
      <c r="VK214" s="22"/>
      <c r="VL214" s="22">
        <v>105.7</v>
      </c>
      <c r="VM214" s="38">
        <v>105.6</v>
      </c>
      <c r="VN214" s="38">
        <v>105.3</v>
      </c>
      <c r="VO214" s="38">
        <v>105.2</v>
      </c>
      <c r="VP214" s="39">
        <v>105.1</v>
      </c>
      <c r="VQ214" s="202"/>
      <c r="VR214" s="7"/>
      <c r="VS214" s="206"/>
      <c r="VT214" s="248"/>
      <c r="VU214" s="206" t="s">
        <v>27</v>
      </c>
      <c r="VV214" s="202"/>
      <c r="VW214" s="202"/>
      <c r="VX214" s="202"/>
      <c r="VY214" s="22"/>
      <c r="VZ214" s="22"/>
      <c r="WA214" s="22"/>
      <c r="WB214" s="22">
        <v>105.7</v>
      </c>
      <c r="WC214" s="38">
        <v>105.6</v>
      </c>
      <c r="WD214" s="38">
        <v>105.3</v>
      </c>
      <c r="WE214" s="38">
        <v>105.2</v>
      </c>
      <c r="WF214" s="39">
        <v>105.1</v>
      </c>
      <c r="WG214" s="202"/>
      <c r="WH214" s="7"/>
      <c r="WI214" s="206"/>
      <c r="WJ214" s="248"/>
      <c r="WK214" s="206" t="s">
        <v>27</v>
      </c>
      <c r="WL214" s="202"/>
      <c r="WM214" s="202"/>
      <c r="WN214" s="202"/>
      <c r="WO214" s="22"/>
      <c r="WP214" s="22"/>
      <c r="WQ214" s="22"/>
      <c r="WR214" s="22">
        <v>105.7</v>
      </c>
      <c r="WS214" s="38">
        <v>105.6</v>
      </c>
      <c r="WT214" s="38">
        <v>105.3</v>
      </c>
      <c r="WU214" s="38">
        <v>105.2</v>
      </c>
      <c r="WV214" s="39">
        <v>105.1</v>
      </c>
      <c r="WW214" s="202"/>
      <c r="WX214" s="7"/>
      <c r="WY214" s="206"/>
      <c r="WZ214" s="248"/>
      <c r="XA214" s="206" t="s">
        <v>27</v>
      </c>
      <c r="XB214" s="202"/>
      <c r="XC214" s="202"/>
      <c r="XD214" s="202"/>
      <c r="XE214" s="22"/>
      <c r="XF214" s="22"/>
      <c r="XG214" s="22"/>
      <c r="XH214" s="22">
        <v>105.7</v>
      </c>
      <c r="XI214" s="38">
        <v>105.6</v>
      </c>
      <c r="XJ214" s="38">
        <v>105.3</v>
      </c>
      <c r="XK214" s="38">
        <v>105.2</v>
      </c>
      <c r="XL214" s="39">
        <v>105.1</v>
      </c>
      <c r="XM214" s="202"/>
      <c r="XN214" s="7"/>
      <c r="XO214" s="206"/>
      <c r="XP214" s="248"/>
      <c r="XQ214" s="206" t="s">
        <v>27</v>
      </c>
      <c r="XR214" s="202"/>
      <c r="XS214" s="202"/>
      <c r="XT214" s="202"/>
      <c r="XU214" s="22"/>
      <c r="XV214" s="22"/>
      <c r="XW214" s="22"/>
      <c r="XX214" s="22">
        <v>105.7</v>
      </c>
      <c r="XY214" s="38">
        <v>105.6</v>
      </c>
      <c r="XZ214" s="38">
        <v>105.3</v>
      </c>
      <c r="YA214" s="38">
        <v>105.2</v>
      </c>
      <c r="YB214" s="39">
        <v>105.1</v>
      </c>
      <c r="YC214" s="202"/>
      <c r="YD214" s="7"/>
      <c r="YE214" s="206"/>
      <c r="YF214" s="248"/>
      <c r="YG214" s="206" t="s">
        <v>27</v>
      </c>
      <c r="YH214" s="202"/>
      <c r="YI214" s="202"/>
      <c r="YJ214" s="202"/>
      <c r="YK214" s="22"/>
      <c r="YL214" s="22"/>
      <c r="YM214" s="22"/>
      <c r="YN214" s="22">
        <v>105.7</v>
      </c>
      <c r="YO214" s="38">
        <v>105.6</v>
      </c>
      <c r="YP214" s="38">
        <v>105.3</v>
      </c>
      <c r="YQ214" s="38">
        <v>105.2</v>
      </c>
      <c r="YR214" s="39">
        <v>105.1</v>
      </c>
      <c r="YS214" s="202"/>
      <c r="YT214" s="7"/>
      <c r="YU214" s="206"/>
      <c r="YV214" s="248"/>
      <c r="YW214" s="206" t="s">
        <v>27</v>
      </c>
      <c r="YX214" s="202"/>
      <c r="YY214" s="202"/>
      <c r="YZ214" s="202"/>
      <c r="ZA214" s="22"/>
      <c r="ZB214" s="22"/>
      <c r="ZC214" s="22"/>
      <c r="ZD214" s="22">
        <v>105.7</v>
      </c>
      <c r="ZE214" s="38">
        <v>105.6</v>
      </c>
      <c r="ZF214" s="38">
        <v>105.3</v>
      </c>
      <c r="ZG214" s="38">
        <v>105.2</v>
      </c>
      <c r="ZH214" s="39">
        <v>105.1</v>
      </c>
      <c r="ZI214" s="202"/>
      <c r="ZJ214" s="7"/>
      <c r="ZK214" s="206"/>
      <c r="ZL214" s="248"/>
      <c r="ZM214" s="206" t="s">
        <v>27</v>
      </c>
      <c r="ZN214" s="202"/>
      <c r="ZO214" s="202"/>
      <c r="ZP214" s="202"/>
      <c r="ZQ214" s="22"/>
      <c r="ZR214" s="22"/>
      <c r="ZS214" s="22"/>
      <c r="ZT214" s="22">
        <v>105.7</v>
      </c>
      <c r="ZU214" s="38">
        <v>105.6</v>
      </c>
      <c r="ZV214" s="38">
        <v>105.3</v>
      </c>
      <c r="ZW214" s="38">
        <v>105.2</v>
      </c>
      <c r="ZX214" s="39">
        <v>105.1</v>
      </c>
      <c r="ZY214" s="202"/>
      <c r="ZZ214" s="7"/>
      <c r="AAA214" s="206"/>
      <c r="AAB214" s="248"/>
      <c r="AAC214" s="206" t="s">
        <v>27</v>
      </c>
      <c r="AAD214" s="202"/>
      <c r="AAE214" s="202"/>
      <c r="AAF214" s="202"/>
      <c r="AAG214" s="22"/>
      <c r="AAH214" s="22"/>
      <c r="AAI214" s="22"/>
      <c r="AAJ214" s="22">
        <v>105.7</v>
      </c>
      <c r="AAK214" s="38">
        <v>105.6</v>
      </c>
      <c r="AAL214" s="38">
        <v>105.3</v>
      </c>
      <c r="AAM214" s="38">
        <v>105.2</v>
      </c>
      <c r="AAN214" s="39">
        <v>105.1</v>
      </c>
      <c r="AAO214" s="202"/>
      <c r="AAP214" s="7"/>
      <c r="AAQ214" s="206"/>
      <c r="AAR214" s="248"/>
      <c r="AAS214" s="206" t="s">
        <v>27</v>
      </c>
      <c r="AAT214" s="202"/>
      <c r="AAU214" s="202"/>
      <c r="AAV214" s="202"/>
      <c r="AAW214" s="22"/>
      <c r="AAX214" s="22"/>
      <c r="AAY214" s="22"/>
      <c r="AAZ214" s="22">
        <v>105.7</v>
      </c>
      <c r="ABA214" s="38">
        <v>105.6</v>
      </c>
      <c r="ABB214" s="38">
        <v>105.3</v>
      </c>
      <c r="ABC214" s="38">
        <v>105.2</v>
      </c>
      <c r="ABD214" s="39">
        <v>105.1</v>
      </c>
      <c r="ABE214" s="202"/>
      <c r="ABF214" s="7"/>
      <c r="ABG214" s="206"/>
      <c r="ABH214" s="248"/>
      <c r="ABI214" s="206" t="s">
        <v>27</v>
      </c>
      <c r="ABJ214" s="202"/>
      <c r="ABK214" s="202"/>
      <c r="ABL214" s="202"/>
      <c r="ABM214" s="22"/>
      <c r="ABN214" s="22"/>
      <c r="ABO214" s="22"/>
      <c r="ABP214" s="22">
        <v>105.7</v>
      </c>
      <c r="ABQ214" s="38">
        <v>105.6</v>
      </c>
      <c r="ABR214" s="38">
        <v>105.3</v>
      </c>
      <c r="ABS214" s="38">
        <v>105.2</v>
      </c>
      <c r="ABT214" s="39">
        <v>105.1</v>
      </c>
      <c r="ABU214" s="202"/>
      <c r="ABV214" s="7"/>
      <c r="ABW214" s="206"/>
      <c r="ABX214" s="248"/>
      <c r="ABY214" s="206" t="s">
        <v>27</v>
      </c>
      <c r="ABZ214" s="202"/>
      <c r="ACA214" s="202"/>
      <c r="ACB214" s="202"/>
      <c r="ACC214" s="22"/>
      <c r="ACD214" s="22"/>
      <c r="ACE214" s="22"/>
      <c r="ACF214" s="22">
        <v>105.7</v>
      </c>
      <c r="ACG214" s="38">
        <v>105.6</v>
      </c>
      <c r="ACH214" s="38">
        <v>105.3</v>
      </c>
      <c r="ACI214" s="38">
        <v>105.2</v>
      </c>
      <c r="ACJ214" s="39">
        <v>105.1</v>
      </c>
      <c r="ACK214" s="202"/>
      <c r="ACL214" s="7"/>
      <c r="ACM214" s="206"/>
      <c r="ACN214" s="248"/>
      <c r="ACO214" s="206" t="s">
        <v>27</v>
      </c>
      <c r="ACP214" s="202"/>
      <c r="ACQ214" s="202"/>
      <c r="ACR214" s="202"/>
      <c r="ACS214" s="22"/>
      <c r="ACT214" s="22"/>
      <c r="ACU214" s="22"/>
      <c r="ACV214" s="22">
        <v>105.7</v>
      </c>
      <c r="ACW214" s="38">
        <v>105.6</v>
      </c>
      <c r="ACX214" s="38">
        <v>105.3</v>
      </c>
      <c r="ACY214" s="38">
        <v>105.2</v>
      </c>
      <c r="ACZ214" s="39">
        <v>105.1</v>
      </c>
      <c r="ADA214" s="202"/>
      <c r="ADB214" s="7"/>
      <c r="ADC214" s="206"/>
      <c r="ADD214" s="248"/>
      <c r="ADE214" s="206" t="s">
        <v>27</v>
      </c>
      <c r="ADF214" s="202"/>
      <c r="ADG214" s="202"/>
      <c r="ADH214" s="202"/>
      <c r="ADI214" s="22"/>
      <c r="ADJ214" s="22"/>
      <c r="ADK214" s="22"/>
      <c r="ADL214" s="22">
        <v>105.7</v>
      </c>
      <c r="ADM214" s="38">
        <v>105.6</v>
      </c>
      <c r="ADN214" s="38">
        <v>105.3</v>
      </c>
      <c r="ADO214" s="38">
        <v>105.2</v>
      </c>
      <c r="ADP214" s="39">
        <v>105.1</v>
      </c>
      <c r="ADQ214" s="202"/>
      <c r="ADR214" s="7"/>
      <c r="ADS214" s="206"/>
      <c r="ADT214" s="248"/>
      <c r="ADU214" s="206" t="s">
        <v>27</v>
      </c>
      <c r="ADV214" s="202"/>
      <c r="ADW214" s="202"/>
      <c r="ADX214" s="202"/>
      <c r="ADY214" s="22"/>
      <c r="ADZ214" s="22"/>
      <c r="AEA214" s="22"/>
      <c r="AEB214" s="22">
        <v>105.7</v>
      </c>
      <c r="AEC214" s="38">
        <v>105.6</v>
      </c>
      <c r="AED214" s="38">
        <v>105.3</v>
      </c>
      <c r="AEE214" s="38">
        <v>105.2</v>
      </c>
      <c r="AEF214" s="39">
        <v>105.1</v>
      </c>
      <c r="AEG214" s="202"/>
      <c r="AEH214" s="7"/>
      <c r="AEI214" s="206"/>
      <c r="AEJ214" s="248"/>
      <c r="AEK214" s="206" t="s">
        <v>27</v>
      </c>
      <c r="AEL214" s="202"/>
      <c r="AEM214" s="202"/>
      <c r="AEN214" s="202"/>
      <c r="AEO214" s="22"/>
      <c r="AEP214" s="22"/>
      <c r="AEQ214" s="22"/>
      <c r="AER214" s="22">
        <v>105.7</v>
      </c>
      <c r="AES214" s="38">
        <v>105.6</v>
      </c>
      <c r="AET214" s="38">
        <v>105.3</v>
      </c>
      <c r="AEU214" s="38">
        <v>105.2</v>
      </c>
      <c r="AEV214" s="39">
        <v>105.1</v>
      </c>
      <c r="AEW214" s="202"/>
      <c r="AEX214" s="7"/>
      <c r="AEY214" s="206"/>
      <c r="AEZ214" s="248"/>
      <c r="AFA214" s="206" t="s">
        <v>27</v>
      </c>
      <c r="AFB214" s="202"/>
      <c r="AFC214" s="202"/>
      <c r="AFD214" s="202"/>
      <c r="AFE214" s="22"/>
      <c r="AFF214" s="22"/>
      <c r="AFG214" s="22"/>
      <c r="AFH214" s="22">
        <v>105.7</v>
      </c>
      <c r="AFI214" s="38">
        <v>105.6</v>
      </c>
      <c r="AFJ214" s="38">
        <v>105.3</v>
      </c>
      <c r="AFK214" s="38">
        <v>105.2</v>
      </c>
      <c r="AFL214" s="39">
        <v>105.1</v>
      </c>
      <c r="AFM214" s="202"/>
      <c r="AFN214" s="7"/>
      <c r="AFO214" s="206"/>
      <c r="AFP214" s="248"/>
      <c r="AFQ214" s="206" t="s">
        <v>27</v>
      </c>
      <c r="AFR214" s="202"/>
      <c r="AFS214" s="202"/>
      <c r="AFT214" s="202"/>
      <c r="AFU214" s="22"/>
      <c r="AFV214" s="22"/>
      <c r="AFW214" s="22"/>
      <c r="AFX214" s="22">
        <v>105.7</v>
      </c>
      <c r="AFY214" s="38">
        <v>105.6</v>
      </c>
      <c r="AFZ214" s="38">
        <v>105.3</v>
      </c>
      <c r="AGA214" s="38">
        <v>105.2</v>
      </c>
      <c r="AGB214" s="39">
        <v>105.1</v>
      </c>
      <c r="AGC214" s="202"/>
      <c r="AGD214" s="7"/>
      <c r="AGE214" s="206"/>
      <c r="AGF214" s="248"/>
      <c r="AGG214" s="206" t="s">
        <v>27</v>
      </c>
      <c r="AGH214" s="202"/>
      <c r="AGI214" s="202"/>
      <c r="AGJ214" s="202"/>
      <c r="AGK214" s="22"/>
      <c r="AGL214" s="22"/>
      <c r="AGM214" s="22"/>
      <c r="AGN214" s="22">
        <v>105.7</v>
      </c>
      <c r="AGO214" s="38">
        <v>105.6</v>
      </c>
      <c r="AGP214" s="38">
        <v>105.3</v>
      </c>
      <c r="AGQ214" s="38">
        <v>105.2</v>
      </c>
      <c r="AGR214" s="39">
        <v>105.1</v>
      </c>
      <c r="AGS214" s="202"/>
      <c r="AGT214" s="7"/>
      <c r="AGU214" s="206"/>
      <c r="AGV214" s="248"/>
      <c r="AGW214" s="206" t="s">
        <v>27</v>
      </c>
      <c r="AGX214" s="202"/>
      <c r="AGY214" s="202"/>
      <c r="AGZ214" s="202"/>
      <c r="AHA214" s="22"/>
      <c r="AHB214" s="22"/>
      <c r="AHC214" s="22"/>
      <c r="AHD214" s="22">
        <v>105.7</v>
      </c>
      <c r="AHE214" s="38">
        <v>105.6</v>
      </c>
      <c r="AHF214" s="38">
        <v>105.3</v>
      </c>
      <c r="AHG214" s="38">
        <v>105.2</v>
      </c>
      <c r="AHH214" s="39">
        <v>105.1</v>
      </c>
      <c r="AHI214" s="202"/>
      <c r="AHJ214" s="7"/>
      <c r="AHK214" s="206"/>
      <c r="AHL214" s="248"/>
      <c r="AHM214" s="206" t="s">
        <v>27</v>
      </c>
      <c r="AHN214" s="202"/>
      <c r="AHO214" s="202"/>
      <c r="AHP214" s="202"/>
      <c r="AHQ214" s="22"/>
      <c r="AHR214" s="22"/>
      <c r="AHS214" s="22"/>
      <c r="AHT214" s="22">
        <v>105.7</v>
      </c>
      <c r="AHU214" s="38">
        <v>105.6</v>
      </c>
      <c r="AHV214" s="38">
        <v>105.3</v>
      </c>
      <c r="AHW214" s="38">
        <v>105.2</v>
      </c>
      <c r="AHX214" s="39">
        <v>105.1</v>
      </c>
      <c r="AHY214" s="202"/>
      <c r="AHZ214" s="7"/>
      <c r="AIA214" s="206"/>
      <c r="AIB214" s="248"/>
      <c r="AIC214" s="206" t="s">
        <v>27</v>
      </c>
      <c r="AID214" s="202"/>
      <c r="AIE214" s="202"/>
      <c r="AIF214" s="202"/>
      <c r="AIG214" s="22"/>
      <c r="AIH214" s="22"/>
      <c r="AII214" s="22"/>
      <c r="AIJ214" s="22">
        <v>105.7</v>
      </c>
      <c r="AIK214" s="38">
        <v>105.6</v>
      </c>
      <c r="AIL214" s="38">
        <v>105.3</v>
      </c>
      <c r="AIM214" s="38">
        <v>105.2</v>
      </c>
      <c r="AIN214" s="39">
        <v>105.1</v>
      </c>
      <c r="AIO214" s="202"/>
      <c r="AIP214" s="7"/>
      <c r="AIQ214" s="206"/>
      <c r="AIR214" s="248"/>
      <c r="AIS214" s="206" t="s">
        <v>27</v>
      </c>
      <c r="AIT214" s="202"/>
      <c r="AIU214" s="202"/>
      <c r="AIV214" s="202"/>
      <c r="AIW214" s="22"/>
      <c r="AIX214" s="22"/>
      <c r="AIY214" s="22"/>
      <c r="AIZ214" s="22">
        <v>105.7</v>
      </c>
      <c r="AJA214" s="38">
        <v>105.6</v>
      </c>
      <c r="AJB214" s="38">
        <v>105.3</v>
      </c>
      <c r="AJC214" s="38">
        <v>105.2</v>
      </c>
      <c r="AJD214" s="39">
        <v>105.1</v>
      </c>
      <c r="AJE214" s="202"/>
      <c r="AJF214" s="7"/>
      <c r="AJG214" s="206"/>
      <c r="AJH214" s="248"/>
      <c r="AJI214" s="206" t="s">
        <v>27</v>
      </c>
      <c r="AJJ214" s="202"/>
      <c r="AJK214" s="202"/>
      <c r="AJL214" s="202"/>
      <c r="AJM214" s="22"/>
      <c r="AJN214" s="22"/>
      <c r="AJO214" s="22"/>
      <c r="AJP214" s="22">
        <v>105.7</v>
      </c>
      <c r="AJQ214" s="38">
        <v>105.6</v>
      </c>
      <c r="AJR214" s="38">
        <v>105.3</v>
      </c>
      <c r="AJS214" s="38">
        <v>105.2</v>
      </c>
      <c r="AJT214" s="39">
        <v>105.1</v>
      </c>
      <c r="AJU214" s="202"/>
      <c r="AJV214" s="7"/>
      <c r="AJW214" s="206"/>
      <c r="AJX214" s="248"/>
      <c r="AJY214" s="206" t="s">
        <v>27</v>
      </c>
      <c r="AJZ214" s="202"/>
      <c r="AKA214" s="202"/>
      <c r="AKB214" s="202"/>
      <c r="AKC214" s="22"/>
      <c r="AKD214" s="22"/>
      <c r="AKE214" s="22"/>
      <c r="AKF214" s="22">
        <v>105.7</v>
      </c>
      <c r="AKG214" s="38">
        <v>105.6</v>
      </c>
      <c r="AKH214" s="38">
        <v>105.3</v>
      </c>
      <c r="AKI214" s="38">
        <v>105.2</v>
      </c>
      <c r="AKJ214" s="39">
        <v>105.1</v>
      </c>
      <c r="AKK214" s="202"/>
      <c r="AKL214" s="7"/>
      <c r="AKM214" s="206"/>
      <c r="AKN214" s="248"/>
      <c r="AKO214" s="206" t="s">
        <v>27</v>
      </c>
      <c r="AKP214" s="202"/>
      <c r="AKQ214" s="202"/>
      <c r="AKR214" s="202"/>
      <c r="AKS214" s="22"/>
      <c r="AKT214" s="22"/>
      <c r="AKU214" s="22"/>
      <c r="AKV214" s="22">
        <v>105.7</v>
      </c>
      <c r="AKW214" s="38">
        <v>105.6</v>
      </c>
      <c r="AKX214" s="38">
        <v>105.3</v>
      </c>
      <c r="AKY214" s="38">
        <v>105.2</v>
      </c>
      <c r="AKZ214" s="39">
        <v>105.1</v>
      </c>
      <c r="ALA214" s="202"/>
      <c r="ALB214" s="7"/>
      <c r="ALC214" s="206"/>
      <c r="ALD214" s="248"/>
      <c r="ALE214" s="206" t="s">
        <v>27</v>
      </c>
      <c r="ALF214" s="202"/>
      <c r="ALG214" s="202"/>
      <c r="ALH214" s="202"/>
      <c r="ALI214" s="22"/>
      <c r="ALJ214" s="22"/>
      <c r="ALK214" s="22"/>
      <c r="ALL214" s="22">
        <v>105.7</v>
      </c>
      <c r="ALM214" s="38">
        <v>105.6</v>
      </c>
      <c r="ALN214" s="38">
        <v>105.3</v>
      </c>
      <c r="ALO214" s="38">
        <v>105.2</v>
      </c>
      <c r="ALP214" s="39">
        <v>105.1</v>
      </c>
      <c r="ALQ214" s="202"/>
      <c r="ALR214" s="7"/>
      <c r="ALS214" s="206"/>
      <c r="ALT214" s="248"/>
      <c r="ALU214" s="206" t="s">
        <v>27</v>
      </c>
      <c r="ALV214" s="202"/>
      <c r="ALW214" s="202"/>
      <c r="ALX214" s="202"/>
      <c r="ALY214" s="22"/>
      <c r="ALZ214" s="22"/>
      <c r="AMA214" s="22"/>
      <c r="AMB214" s="22">
        <v>105.7</v>
      </c>
      <c r="AMC214" s="38">
        <v>105.6</v>
      </c>
      <c r="AMD214" s="38">
        <v>105.3</v>
      </c>
      <c r="AME214" s="38">
        <v>105.2</v>
      </c>
      <c r="AMF214" s="39">
        <v>105.1</v>
      </c>
      <c r="AMG214" s="202"/>
      <c r="AMH214" s="7"/>
      <c r="AMI214" s="206"/>
      <c r="AMJ214" s="248"/>
      <c r="AMK214" s="206" t="s">
        <v>27</v>
      </c>
      <c r="AML214" s="202"/>
      <c r="AMM214" s="202"/>
      <c r="AMN214" s="202"/>
      <c r="AMO214" s="22"/>
      <c r="AMP214" s="22"/>
      <c r="AMQ214" s="22"/>
      <c r="AMR214" s="22">
        <v>105.7</v>
      </c>
      <c r="AMS214" s="38">
        <v>105.6</v>
      </c>
      <c r="AMT214" s="38">
        <v>105.3</v>
      </c>
      <c r="AMU214" s="38">
        <v>105.2</v>
      </c>
      <c r="AMV214" s="39">
        <v>105.1</v>
      </c>
      <c r="AMW214" s="202"/>
      <c r="AMX214" s="7"/>
      <c r="AMY214" s="206"/>
      <c r="AMZ214" s="248"/>
      <c r="ANA214" s="206" t="s">
        <v>27</v>
      </c>
      <c r="ANB214" s="202"/>
      <c r="ANC214" s="202"/>
      <c r="AND214" s="202"/>
      <c r="ANE214" s="22"/>
      <c r="ANF214" s="22"/>
      <c r="ANG214" s="22"/>
      <c r="ANH214" s="22">
        <v>105.7</v>
      </c>
      <c r="ANI214" s="38">
        <v>105.6</v>
      </c>
      <c r="ANJ214" s="38">
        <v>105.3</v>
      </c>
      <c r="ANK214" s="38">
        <v>105.2</v>
      </c>
      <c r="ANL214" s="39">
        <v>105.1</v>
      </c>
      <c r="ANM214" s="202"/>
      <c r="ANN214" s="7"/>
      <c r="ANO214" s="206"/>
      <c r="ANP214" s="248"/>
      <c r="ANQ214" s="206" t="s">
        <v>27</v>
      </c>
      <c r="ANR214" s="202"/>
      <c r="ANS214" s="202"/>
      <c r="ANT214" s="202"/>
      <c r="ANU214" s="22"/>
      <c r="ANV214" s="22"/>
      <c r="ANW214" s="22"/>
      <c r="ANX214" s="22">
        <v>105.7</v>
      </c>
      <c r="ANY214" s="38">
        <v>105.6</v>
      </c>
      <c r="ANZ214" s="38">
        <v>105.3</v>
      </c>
      <c r="AOA214" s="38">
        <v>105.2</v>
      </c>
      <c r="AOB214" s="39">
        <v>105.1</v>
      </c>
      <c r="AOC214" s="202"/>
      <c r="AOD214" s="7"/>
      <c r="AOE214" s="206"/>
      <c r="AOF214" s="248"/>
      <c r="AOG214" s="206" t="s">
        <v>27</v>
      </c>
      <c r="AOH214" s="202"/>
      <c r="AOI214" s="202"/>
      <c r="AOJ214" s="202"/>
      <c r="AOK214" s="22"/>
      <c r="AOL214" s="22"/>
      <c r="AOM214" s="22"/>
      <c r="AON214" s="22">
        <v>105.7</v>
      </c>
      <c r="AOO214" s="38">
        <v>105.6</v>
      </c>
      <c r="AOP214" s="38">
        <v>105.3</v>
      </c>
      <c r="AOQ214" s="38">
        <v>105.2</v>
      </c>
      <c r="AOR214" s="39">
        <v>105.1</v>
      </c>
      <c r="AOS214" s="202"/>
      <c r="AOT214" s="7"/>
      <c r="AOU214" s="206"/>
      <c r="AOV214" s="248"/>
      <c r="AOW214" s="206" t="s">
        <v>27</v>
      </c>
      <c r="AOX214" s="202"/>
      <c r="AOY214" s="202"/>
      <c r="AOZ214" s="202"/>
      <c r="APA214" s="22"/>
      <c r="APB214" s="22"/>
      <c r="APC214" s="22"/>
      <c r="APD214" s="22">
        <v>105.7</v>
      </c>
      <c r="APE214" s="38">
        <v>105.6</v>
      </c>
      <c r="APF214" s="38">
        <v>105.3</v>
      </c>
      <c r="APG214" s="38">
        <v>105.2</v>
      </c>
      <c r="APH214" s="39">
        <v>105.1</v>
      </c>
      <c r="API214" s="202"/>
      <c r="APJ214" s="7"/>
      <c r="APK214" s="206"/>
      <c r="APL214" s="248"/>
      <c r="APM214" s="206" t="s">
        <v>27</v>
      </c>
      <c r="APN214" s="202"/>
      <c r="APO214" s="202"/>
      <c r="APP214" s="202"/>
      <c r="APQ214" s="22"/>
      <c r="APR214" s="22"/>
      <c r="APS214" s="22"/>
      <c r="APT214" s="22">
        <v>105.7</v>
      </c>
      <c r="APU214" s="38">
        <v>105.6</v>
      </c>
      <c r="APV214" s="38">
        <v>105.3</v>
      </c>
      <c r="APW214" s="38">
        <v>105.2</v>
      </c>
      <c r="APX214" s="39">
        <v>105.1</v>
      </c>
      <c r="APY214" s="202"/>
      <c r="APZ214" s="7"/>
      <c r="AQA214" s="206"/>
      <c r="AQB214" s="248"/>
      <c r="AQC214" s="206" t="s">
        <v>27</v>
      </c>
      <c r="AQD214" s="202"/>
      <c r="AQE214" s="202"/>
      <c r="AQF214" s="202"/>
      <c r="AQG214" s="22"/>
      <c r="AQH214" s="22"/>
      <c r="AQI214" s="22"/>
      <c r="AQJ214" s="22">
        <v>105.7</v>
      </c>
      <c r="AQK214" s="38">
        <v>105.6</v>
      </c>
      <c r="AQL214" s="38">
        <v>105.3</v>
      </c>
      <c r="AQM214" s="38">
        <v>105.2</v>
      </c>
      <c r="AQN214" s="39">
        <v>105.1</v>
      </c>
      <c r="AQO214" s="202"/>
      <c r="AQP214" s="7"/>
      <c r="AQQ214" s="206"/>
      <c r="AQR214" s="248"/>
      <c r="AQS214" s="206" t="s">
        <v>27</v>
      </c>
      <c r="AQT214" s="202"/>
      <c r="AQU214" s="202"/>
      <c r="AQV214" s="202"/>
      <c r="AQW214" s="22"/>
      <c r="AQX214" s="22"/>
      <c r="AQY214" s="22"/>
      <c r="AQZ214" s="22">
        <v>105.7</v>
      </c>
      <c r="ARA214" s="38">
        <v>105.6</v>
      </c>
      <c r="ARB214" s="38">
        <v>105.3</v>
      </c>
      <c r="ARC214" s="38">
        <v>105.2</v>
      </c>
      <c r="ARD214" s="39">
        <v>105.1</v>
      </c>
      <c r="ARE214" s="202"/>
      <c r="ARF214" s="7"/>
      <c r="ARG214" s="206"/>
      <c r="ARH214" s="248"/>
      <c r="ARI214" s="206" t="s">
        <v>27</v>
      </c>
      <c r="ARJ214" s="202"/>
      <c r="ARK214" s="202"/>
      <c r="ARL214" s="202"/>
      <c r="ARM214" s="22"/>
      <c r="ARN214" s="22"/>
      <c r="ARO214" s="22"/>
      <c r="ARP214" s="22">
        <v>105.7</v>
      </c>
      <c r="ARQ214" s="38">
        <v>105.6</v>
      </c>
      <c r="ARR214" s="38">
        <v>105.3</v>
      </c>
      <c r="ARS214" s="38">
        <v>105.2</v>
      </c>
      <c r="ART214" s="39">
        <v>105.1</v>
      </c>
      <c r="ARU214" s="202"/>
      <c r="ARV214" s="7"/>
      <c r="ARW214" s="206"/>
      <c r="ARX214" s="248"/>
      <c r="ARY214" s="206" t="s">
        <v>27</v>
      </c>
      <c r="ARZ214" s="202"/>
      <c r="ASA214" s="202"/>
      <c r="ASB214" s="202"/>
      <c r="ASC214" s="22"/>
      <c r="ASD214" s="22"/>
      <c r="ASE214" s="22"/>
      <c r="ASF214" s="22">
        <v>105.7</v>
      </c>
      <c r="ASG214" s="38">
        <v>105.6</v>
      </c>
      <c r="ASH214" s="38">
        <v>105.3</v>
      </c>
      <c r="ASI214" s="38">
        <v>105.2</v>
      </c>
      <c r="ASJ214" s="39">
        <v>105.1</v>
      </c>
      <c r="ASK214" s="202"/>
      <c r="ASL214" s="7"/>
      <c r="ASM214" s="206"/>
      <c r="ASN214" s="248"/>
      <c r="ASO214" s="206" t="s">
        <v>27</v>
      </c>
      <c r="ASP214" s="202"/>
      <c r="ASQ214" s="202"/>
      <c r="ASR214" s="202"/>
      <c r="ASS214" s="22"/>
      <c r="AST214" s="22"/>
      <c r="ASU214" s="22"/>
      <c r="ASV214" s="22">
        <v>105.7</v>
      </c>
      <c r="ASW214" s="38">
        <v>105.6</v>
      </c>
      <c r="ASX214" s="38">
        <v>105.3</v>
      </c>
      <c r="ASY214" s="38">
        <v>105.2</v>
      </c>
      <c r="ASZ214" s="39">
        <v>105.1</v>
      </c>
      <c r="ATA214" s="202"/>
      <c r="ATB214" s="7"/>
      <c r="ATC214" s="206"/>
      <c r="ATD214" s="248"/>
      <c r="ATE214" s="206" t="s">
        <v>27</v>
      </c>
      <c r="ATF214" s="202"/>
      <c r="ATG214" s="202"/>
      <c r="ATH214" s="202"/>
      <c r="ATI214" s="22"/>
      <c r="ATJ214" s="22"/>
      <c r="ATK214" s="22"/>
      <c r="ATL214" s="22">
        <v>105.7</v>
      </c>
      <c r="ATM214" s="38">
        <v>105.6</v>
      </c>
      <c r="ATN214" s="38">
        <v>105.3</v>
      </c>
      <c r="ATO214" s="38">
        <v>105.2</v>
      </c>
      <c r="ATP214" s="39">
        <v>105.1</v>
      </c>
      <c r="ATQ214" s="202"/>
      <c r="ATR214" s="7"/>
      <c r="ATS214" s="206"/>
      <c r="ATT214" s="248"/>
      <c r="ATU214" s="206" t="s">
        <v>27</v>
      </c>
      <c r="ATV214" s="202"/>
      <c r="ATW214" s="202"/>
      <c r="ATX214" s="202"/>
      <c r="ATY214" s="22"/>
      <c r="ATZ214" s="22"/>
      <c r="AUA214" s="22"/>
      <c r="AUB214" s="22">
        <v>105.7</v>
      </c>
      <c r="AUC214" s="38">
        <v>105.6</v>
      </c>
      <c r="AUD214" s="38">
        <v>105.3</v>
      </c>
      <c r="AUE214" s="38">
        <v>105.2</v>
      </c>
      <c r="AUF214" s="39">
        <v>105.1</v>
      </c>
      <c r="AUG214" s="202"/>
      <c r="AUH214" s="7"/>
      <c r="AUI214" s="206"/>
      <c r="AUJ214" s="248"/>
      <c r="AUK214" s="206" t="s">
        <v>27</v>
      </c>
      <c r="AUL214" s="202"/>
      <c r="AUM214" s="202"/>
      <c r="AUN214" s="202"/>
      <c r="AUO214" s="22"/>
      <c r="AUP214" s="22"/>
      <c r="AUQ214" s="22"/>
      <c r="AUR214" s="22">
        <v>105.7</v>
      </c>
      <c r="AUS214" s="38">
        <v>105.6</v>
      </c>
      <c r="AUT214" s="38">
        <v>105.3</v>
      </c>
      <c r="AUU214" s="38">
        <v>105.2</v>
      </c>
      <c r="AUV214" s="39">
        <v>105.1</v>
      </c>
      <c r="AUW214" s="202"/>
      <c r="AUX214" s="7"/>
      <c r="AUY214" s="206"/>
      <c r="AUZ214" s="248"/>
      <c r="AVA214" s="206" t="s">
        <v>27</v>
      </c>
      <c r="AVB214" s="202"/>
      <c r="AVC214" s="202"/>
      <c r="AVD214" s="202"/>
      <c r="AVE214" s="22"/>
      <c r="AVF214" s="22"/>
      <c r="AVG214" s="22"/>
      <c r="AVH214" s="22">
        <v>105.7</v>
      </c>
      <c r="AVI214" s="38">
        <v>105.6</v>
      </c>
      <c r="AVJ214" s="38">
        <v>105.3</v>
      </c>
      <c r="AVK214" s="38">
        <v>105.2</v>
      </c>
      <c r="AVL214" s="39">
        <v>105.1</v>
      </c>
      <c r="AVM214" s="202"/>
      <c r="AVN214" s="7"/>
      <c r="AVO214" s="206"/>
      <c r="AVP214" s="248"/>
      <c r="AVQ214" s="206" t="s">
        <v>27</v>
      </c>
      <c r="AVR214" s="202"/>
      <c r="AVS214" s="202"/>
      <c r="AVT214" s="202"/>
      <c r="AVU214" s="22"/>
      <c r="AVV214" s="22"/>
      <c r="AVW214" s="22"/>
      <c r="AVX214" s="22">
        <v>105.7</v>
      </c>
      <c r="AVY214" s="38">
        <v>105.6</v>
      </c>
      <c r="AVZ214" s="38">
        <v>105.3</v>
      </c>
      <c r="AWA214" s="38">
        <v>105.2</v>
      </c>
      <c r="AWB214" s="39">
        <v>105.1</v>
      </c>
      <c r="AWC214" s="202"/>
      <c r="AWD214" s="7"/>
      <c r="AWE214" s="206"/>
      <c r="AWF214" s="248"/>
      <c r="AWG214" s="206" t="s">
        <v>27</v>
      </c>
      <c r="AWH214" s="202"/>
      <c r="AWI214" s="202"/>
      <c r="AWJ214" s="202"/>
      <c r="AWK214" s="22"/>
      <c r="AWL214" s="22"/>
      <c r="AWM214" s="22"/>
      <c r="AWN214" s="22">
        <v>105.7</v>
      </c>
      <c r="AWO214" s="38">
        <v>105.6</v>
      </c>
      <c r="AWP214" s="38">
        <v>105.3</v>
      </c>
      <c r="AWQ214" s="38">
        <v>105.2</v>
      </c>
      <c r="AWR214" s="39">
        <v>105.1</v>
      </c>
      <c r="AWS214" s="202"/>
      <c r="AWT214" s="7"/>
      <c r="AWU214" s="206"/>
      <c r="AWV214" s="248"/>
      <c r="AWW214" s="206" t="s">
        <v>27</v>
      </c>
      <c r="AWX214" s="202"/>
      <c r="AWY214" s="202"/>
      <c r="AWZ214" s="202"/>
      <c r="AXA214" s="22"/>
      <c r="AXB214" s="22"/>
      <c r="AXC214" s="22"/>
      <c r="AXD214" s="22">
        <v>105.7</v>
      </c>
      <c r="AXE214" s="38">
        <v>105.6</v>
      </c>
      <c r="AXF214" s="38">
        <v>105.3</v>
      </c>
      <c r="AXG214" s="38">
        <v>105.2</v>
      </c>
      <c r="AXH214" s="39">
        <v>105.1</v>
      </c>
      <c r="AXI214" s="202"/>
      <c r="AXJ214" s="7"/>
      <c r="AXK214" s="206"/>
      <c r="AXL214" s="248"/>
      <c r="AXM214" s="206" t="s">
        <v>27</v>
      </c>
      <c r="AXN214" s="202"/>
      <c r="AXO214" s="202"/>
      <c r="AXP214" s="202"/>
      <c r="AXQ214" s="22"/>
      <c r="AXR214" s="22"/>
      <c r="AXS214" s="22"/>
      <c r="AXT214" s="22">
        <v>105.7</v>
      </c>
      <c r="AXU214" s="38">
        <v>105.6</v>
      </c>
      <c r="AXV214" s="38">
        <v>105.3</v>
      </c>
      <c r="AXW214" s="38">
        <v>105.2</v>
      </c>
      <c r="AXX214" s="39">
        <v>105.1</v>
      </c>
      <c r="AXY214" s="202"/>
      <c r="AXZ214" s="7"/>
      <c r="AYA214" s="206"/>
      <c r="AYB214" s="248"/>
      <c r="AYC214" s="206" t="s">
        <v>27</v>
      </c>
      <c r="AYD214" s="202"/>
      <c r="AYE214" s="202"/>
      <c r="AYF214" s="202"/>
      <c r="AYG214" s="22"/>
      <c r="AYH214" s="22"/>
      <c r="AYI214" s="22"/>
      <c r="AYJ214" s="22">
        <v>105.7</v>
      </c>
      <c r="AYK214" s="38">
        <v>105.6</v>
      </c>
      <c r="AYL214" s="38">
        <v>105.3</v>
      </c>
      <c r="AYM214" s="38">
        <v>105.2</v>
      </c>
      <c r="AYN214" s="39">
        <v>105.1</v>
      </c>
      <c r="AYO214" s="202"/>
      <c r="AYP214" s="7"/>
      <c r="AYQ214" s="206"/>
      <c r="AYR214" s="248"/>
      <c r="AYS214" s="206" t="s">
        <v>27</v>
      </c>
      <c r="AYT214" s="202"/>
      <c r="AYU214" s="202"/>
      <c r="AYV214" s="202"/>
      <c r="AYW214" s="22"/>
      <c r="AYX214" s="22"/>
      <c r="AYY214" s="22"/>
      <c r="AYZ214" s="22">
        <v>105.7</v>
      </c>
      <c r="AZA214" s="38">
        <v>105.6</v>
      </c>
      <c r="AZB214" s="38">
        <v>105.3</v>
      </c>
      <c r="AZC214" s="38">
        <v>105.2</v>
      </c>
      <c r="AZD214" s="39">
        <v>105.1</v>
      </c>
      <c r="AZE214" s="202"/>
      <c r="AZF214" s="7"/>
      <c r="AZG214" s="206"/>
      <c r="AZH214" s="248"/>
      <c r="AZI214" s="206" t="s">
        <v>27</v>
      </c>
      <c r="AZJ214" s="202"/>
      <c r="AZK214" s="202"/>
      <c r="AZL214" s="202"/>
      <c r="AZM214" s="22"/>
      <c r="AZN214" s="22"/>
      <c r="AZO214" s="22"/>
      <c r="AZP214" s="22">
        <v>105.7</v>
      </c>
      <c r="AZQ214" s="38">
        <v>105.6</v>
      </c>
      <c r="AZR214" s="38">
        <v>105.3</v>
      </c>
      <c r="AZS214" s="38">
        <v>105.2</v>
      </c>
      <c r="AZT214" s="39">
        <v>105.1</v>
      </c>
      <c r="AZU214" s="202"/>
      <c r="AZV214" s="7"/>
      <c r="AZW214" s="206"/>
      <c r="AZX214" s="248"/>
      <c r="AZY214" s="206" t="s">
        <v>27</v>
      </c>
      <c r="AZZ214" s="202"/>
      <c r="BAA214" s="202"/>
      <c r="BAB214" s="202"/>
      <c r="BAC214" s="22"/>
      <c r="BAD214" s="22"/>
      <c r="BAE214" s="22"/>
      <c r="BAF214" s="22">
        <v>105.7</v>
      </c>
      <c r="BAG214" s="38">
        <v>105.6</v>
      </c>
      <c r="BAH214" s="38">
        <v>105.3</v>
      </c>
      <c r="BAI214" s="38">
        <v>105.2</v>
      </c>
      <c r="BAJ214" s="39">
        <v>105.1</v>
      </c>
      <c r="BAK214" s="202"/>
      <c r="BAL214" s="7"/>
      <c r="BAM214" s="206"/>
      <c r="BAN214" s="248"/>
      <c r="BAO214" s="206" t="s">
        <v>27</v>
      </c>
      <c r="BAP214" s="202"/>
      <c r="BAQ214" s="202"/>
      <c r="BAR214" s="202"/>
      <c r="BAS214" s="22"/>
      <c r="BAT214" s="22"/>
      <c r="BAU214" s="22"/>
      <c r="BAV214" s="22">
        <v>105.7</v>
      </c>
      <c r="BAW214" s="38">
        <v>105.6</v>
      </c>
      <c r="BAX214" s="38">
        <v>105.3</v>
      </c>
      <c r="BAY214" s="38">
        <v>105.2</v>
      </c>
      <c r="BAZ214" s="39">
        <v>105.1</v>
      </c>
      <c r="BBA214" s="202"/>
      <c r="BBB214" s="7"/>
      <c r="BBC214" s="206"/>
      <c r="BBD214" s="248"/>
      <c r="BBE214" s="206" t="s">
        <v>27</v>
      </c>
      <c r="BBF214" s="202"/>
      <c r="BBG214" s="202"/>
      <c r="BBH214" s="202"/>
      <c r="BBI214" s="22"/>
      <c r="BBJ214" s="22"/>
      <c r="BBK214" s="22"/>
      <c r="BBL214" s="22">
        <v>105.7</v>
      </c>
      <c r="BBM214" s="38">
        <v>105.6</v>
      </c>
      <c r="BBN214" s="38">
        <v>105.3</v>
      </c>
      <c r="BBO214" s="38">
        <v>105.2</v>
      </c>
      <c r="BBP214" s="39">
        <v>105.1</v>
      </c>
      <c r="BBQ214" s="202"/>
      <c r="BBR214" s="7"/>
      <c r="BBS214" s="206"/>
      <c r="BBT214" s="248"/>
      <c r="BBU214" s="206" t="s">
        <v>27</v>
      </c>
      <c r="BBV214" s="202"/>
      <c r="BBW214" s="202"/>
      <c r="BBX214" s="202"/>
      <c r="BBY214" s="22"/>
      <c r="BBZ214" s="22"/>
      <c r="BCA214" s="22"/>
      <c r="BCB214" s="22">
        <v>105.7</v>
      </c>
      <c r="BCC214" s="38">
        <v>105.6</v>
      </c>
      <c r="BCD214" s="38">
        <v>105.3</v>
      </c>
      <c r="BCE214" s="38">
        <v>105.2</v>
      </c>
      <c r="BCF214" s="39">
        <v>105.1</v>
      </c>
      <c r="BCG214" s="202"/>
      <c r="BCH214" s="7"/>
      <c r="BCI214" s="206"/>
      <c r="BCJ214" s="248"/>
      <c r="BCK214" s="206" t="s">
        <v>27</v>
      </c>
      <c r="BCL214" s="202"/>
      <c r="BCM214" s="202"/>
      <c r="BCN214" s="202"/>
      <c r="BCO214" s="22"/>
      <c r="BCP214" s="22"/>
      <c r="BCQ214" s="22"/>
      <c r="BCR214" s="22">
        <v>105.7</v>
      </c>
      <c r="BCS214" s="38">
        <v>105.6</v>
      </c>
      <c r="BCT214" s="38">
        <v>105.3</v>
      </c>
      <c r="BCU214" s="38">
        <v>105.2</v>
      </c>
      <c r="BCV214" s="39">
        <v>105.1</v>
      </c>
      <c r="BCW214" s="202"/>
      <c r="BCX214" s="7"/>
      <c r="BCY214" s="206"/>
      <c r="BCZ214" s="248"/>
      <c r="BDA214" s="206" t="s">
        <v>27</v>
      </c>
      <c r="BDB214" s="202"/>
      <c r="BDC214" s="202"/>
      <c r="BDD214" s="202"/>
      <c r="BDE214" s="22"/>
      <c r="BDF214" s="22"/>
      <c r="BDG214" s="22"/>
      <c r="BDH214" s="22">
        <v>105.7</v>
      </c>
      <c r="BDI214" s="38">
        <v>105.6</v>
      </c>
      <c r="BDJ214" s="38">
        <v>105.3</v>
      </c>
      <c r="BDK214" s="38">
        <v>105.2</v>
      </c>
      <c r="BDL214" s="39">
        <v>105.1</v>
      </c>
      <c r="BDM214" s="202"/>
      <c r="BDN214" s="7"/>
      <c r="BDO214" s="206"/>
      <c r="BDP214" s="248"/>
      <c r="BDQ214" s="206" t="s">
        <v>27</v>
      </c>
      <c r="BDR214" s="202"/>
      <c r="BDS214" s="202"/>
      <c r="BDT214" s="202"/>
      <c r="BDU214" s="22"/>
      <c r="BDV214" s="22"/>
      <c r="BDW214" s="22"/>
      <c r="BDX214" s="22">
        <v>105.7</v>
      </c>
      <c r="BDY214" s="38">
        <v>105.6</v>
      </c>
      <c r="BDZ214" s="38">
        <v>105.3</v>
      </c>
      <c r="BEA214" s="38">
        <v>105.2</v>
      </c>
      <c r="BEB214" s="39">
        <v>105.1</v>
      </c>
      <c r="BEC214" s="202"/>
      <c r="BED214" s="7"/>
      <c r="BEE214" s="206"/>
      <c r="BEF214" s="248"/>
      <c r="BEG214" s="206" t="s">
        <v>27</v>
      </c>
      <c r="BEH214" s="202"/>
      <c r="BEI214" s="202"/>
      <c r="BEJ214" s="202"/>
      <c r="BEK214" s="22"/>
      <c r="BEL214" s="22"/>
      <c r="BEM214" s="22"/>
      <c r="BEN214" s="22">
        <v>105.7</v>
      </c>
      <c r="BEO214" s="38">
        <v>105.6</v>
      </c>
      <c r="BEP214" s="38">
        <v>105.3</v>
      </c>
      <c r="BEQ214" s="38">
        <v>105.2</v>
      </c>
      <c r="BER214" s="39">
        <v>105.1</v>
      </c>
      <c r="BES214" s="202"/>
      <c r="BET214" s="7"/>
      <c r="BEU214" s="206"/>
      <c r="BEV214" s="248"/>
      <c r="BEW214" s="206" t="s">
        <v>27</v>
      </c>
      <c r="BEX214" s="202"/>
      <c r="BEY214" s="202"/>
      <c r="BEZ214" s="202"/>
      <c r="BFA214" s="22"/>
      <c r="BFB214" s="22"/>
      <c r="BFC214" s="22"/>
      <c r="BFD214" s="22">
        <v>105.7</v>
      </c>
      <c r="BFE214" s="38">
        <v>105.6</v>
      </c>
      <c r="BFF214" s="38">
        <v>105.3</v>
      </c>
      <c r="BFG214" s="38">
        <v>105.2</v>
      </c>
      <c r="BFH214" s="39">
        <v>105.1</v>
      </c>
      <c r="BFI214" s="202"/>
      <c r="BFJ214" s="7"/>
      <c r="BFK214" s="206"/>
      <c r="BFL214" s="248"/>
      <c r="BFM214" s="206" t="s">
        <v>27</v>
      </c>
      <c r="BFN214" s="202"/>
      <c r="BFO214" s="202"/>
      <c r="BFP214" s="202"/>
      <c r="BFQ214" s="22"/>
      <c r="BFR214" s="22"/>
      <c r="BFS214" s="22"/>
      <c r="BFT214" s="22">
        <v>105.7</v>
      </c>
      <c r="BFU214" s="38">
        <v>105.6</v>
      </c>
      <c r="BFV214" s="38">
        <v>105.3</v>
      </c>
      <c r="BFW214" s="38">
        <v>105.2</v>
      </c>
      <c r="BFX214" s="39">
        <v>105.1</v>
      </c>
      <c r="BFY214" s="202"/>
      <c r="BFZ214" s="7"/>
      <c r="BGA214" s="206"/>
      <c r="BGB214" s="248"/>
      <c r="BGC214" s="206" t="s">
        <v>27</v>
      </c>
      <c r="BGD214" s="202"/>
      <c r="BGE214" s="202"/>
      <c r="BGF214" s="202"/>
      <c r="BGG214" s="22"/>
      <c r="BGH214" s="22"/>
      <c r="BGI214" s="22"/>
      <c r="BGJ214" s="22">
        <v>105.7</v>
      </c>
      <c r="BGK214" s="38">
        <v>105.6</v>
      </c>
      <c r="BGL214" s="38">
        <v>105.3</v>
      </c>
      <c r="BGM214" s="38">
        <v>105.2</v>
      </c>
      <c r="BGN214" s="39">
        <v>105.1</v>
      </c>
      <c r="BGO214" s="202"/>
      <c r="BGP214" s="7"/>
      <c r="BGQ214" s="206"/>
      <c r="BGR214" s="248"/>
      <c r="BGS214" s="206" t="s">
        <v>27</v>
      </c>
      <c r="BGT214" s="202"/>
      <c r="BGU214" s="202"/>
      <c r="BGV214" s="202"/>
      <c r="BGW214" s="22"/>
      <c r="BGX214" s="22"/>
      <c r="BGY214" s="22"/>
      <c r="BGZ214" s="22">
        <v>105.7</v>
      </c>
      <c r="BHA214" s="38">
        <v>105.6</v>
      </c>
      <c r="BHB214" s="38">
        <v>105.3</v>
      </c>
      <c r="BHC214" s="38">
        <v>105.2</v>
      </c>
      <c r="BHD214" s="39">
        <v>105.1</v>
      </c>
      <c r="BHE214" s="202"/>
      <c r="BHF214" s="7"/>
      <c r="BHG214" s="206"/>
      <c r="BHH214" s="248"/>
      <c r="BHI214" s="206" t="s">
        <v>27</v>
      </c>
      <c r="BHJ214" s="202"/>
      <c r="BHK214" s="202"/>
      <c r="BHL214" s="202"/>
      <c r="BHM214" s="22"/>
      <c r="BHN214" s="22"/>
      <c r="BHO214" s="22"/>
      <c r="BHP214" s="22">
        <v>105.7</v>
      </c>
      <c r="BHQ214" s="38">
        <v>105.6</v>
      </c>
      <c r="BHR214" s="38">
        <v>105.3</v>
      </c>
      <c r="BHS214" s="38">
        <v>105.2</v>
      </c>
      <c r="BHT214" s="39">
        <v>105.1</v>
      </c>
      <c r="BHU214" s="202"/>
      <c r="BHV214" s="7"/>
      <c r="BHW214" s="206"/>
      <c r="BHX214" s="248"/>
      <c r="BHY214" s="206" t="s">
        <v>27</v>
      </c>
      <c r="BHZ214" s="202"/>
      <c r="BIA214" s="202"/>
      <c r="BIB214" s="202"/>
      <c r="BIC214" s="22"/>
      <c r="BID214" s="22"/>
      <c r="BIE214" s="22"/>
      <c r="BIF214" s="22">
        <v>105.7</v>
      </c>
      <c r="BIG214" s="38">
        <v>105.6</v>
      </c>
      <c r="BIH214" s="38">
        <v>105.3</v>
      </c>
      <c r="BII214" s="38">
        <v>105.2</v>
      </c>
      <c r="BIJ214" s="39">
        <v>105.1</v>
      </c>
      <c r="BIK214" s="202"/>
      <c r="BIL214" s="7"/>
      <c r="BIM214" s="206"/>
      <c r="BIN214" s="248"/>
      <c r="BIO214" s="206" t="s">
        <v>27</v>
      </c>
      <c r="BIP214" s="202"/>
      <c r="BIQ214" s="202"/>
      <c r="BIR214" s="202"/>
      <c r="BIS214" s="22"/>
      <c r="BIT214" s="22"/>
      <c r="BIU214" s="22"/>
      <c r="BIV214" s="22">
        <v>105.7</v>
      </c>
      <c r="BIW214" s="38">
        <v>105.6</v>
      </c>
      <c r="BIX214" s="38">
        <v>105.3</v>
      </c>
      <c r="BIY214" s="38">
        <v>105.2</v>
      </c>
      <c r="BIZ214" s="39">
        <v>105.1</v>
      </c>
      <c r="BJA214" s="202"/>
      <c r="BJB214" s="7"/>
      <c r="BJC214" s="206"/>
      <c r="BJD214" s="248"/>
      <c r="BJE214" s="206" t="s">
        <v>27</v>
      </c>
      <c r="BJF214" s="202"/>
      <c r="BJG214" s="202"/>
      <c r="BJH214" s="202"/>
      <c r="BJI214" s="22"/>
      <c r="BJJ214" s="22"/>
      <c r="BJK214" s="22"/>
      <c r="BJL214" s="22">
        <v>105.7</v>
      </c>
      <c r="BJM214" s="38">
        <v>105.6</v>
      </c>
      <c r="BJN214" s="38">
        <v>105.3</v>
      </c>
      <c r="BJO214" s="38">
        <v>105.2</v>
      </c>
      <c r="BJP214" s="39">
        <v>105.1</v>
      </c>
      <c r="BJQ214" s="202"/>
      <c r="BJR214" s="7"/>
      <c r="BJS214" s="206"/>
      <c r="BJT214" s="248"/>
      <c r="BJU214" s="206" t="s">
        <v>27</v>
      </c>
      <c r="BJV214" s="202"/>
      <c r="BJW214" s="202"/>
      <c r="BJX214" s="202"/>
      <c r="BJY214" s="22"/>
      <c r="BJZ214" s="22"/>
      <c r="BKA214" s="22"/>
      <c r="BKB214" s="22">
        <v>105.7</v>
      </c>
      <c r="BKC214" s="38">
        <v>105.6</v>
      </c>
      <c r="BKD214" s="38">
        <v>105.3</v>
      </c>
      <c r="BKE214" s="38">
        <v>105.2</v>
      </c>
      <c r="BKF214" s="39">
        <v>105.1</v>
      </c>
      <c r="BKG214" s="202"/>
      <c r="BKH214" s="7"/>
      <c r="BKI214" s="206"/>
      <c r="BKJ214" s="248"/>
      <c r="BKK214" s="206" t="s">
        <v>27</v>
      </c>
      <c r="BKL214" s="202"/>
      <c r="BKM214" s="202"/>
      <c r="BKN214" s="202"/>
      <c r="BKO214" s="22"/>
      <c r="BKP214" s="22"/>
      <c r="BKQ214" s="22"/>
      <c r="BKR214" s="22">
        <v>105.7</v>
      </c>
      <c r="BKS214" s="38">
        <v>105.6</v>
      </c>
      <c r="BKT214" s="38">
        <v>105.3</v>
      </c>
      <c r="BKU214" s="38">
        <v>105.2</v>
      </c>
      <c r="BKV214" s="39">
        <v>105.1</v>
      </c>
      <c r="BKW214" s="202"/>
      <c r="BKX214" s="7"/>
      <c r="BKY214" s="206"/>
      <c r="BKZ214" s="248"/>
      <c r="BLA214" s="206" t="s">
        <v>27</v>
      </c>
      <c r="BLB214" s="202"/>
      <c r="BLC214" s="202"/>
      <c r="BLD214" s="202"/>
      <c r="BLE214" s="22"/>
      <c r="BLF214" s="22"/>
      <c r="BLG214" s="22"/>
      <c r="BLH214" s="22">
        <v>105.7</v>
      </c>
      <c r="BLI214" s="38">
        <v>105.6</v>
      </c>
      <c r="BLJ214" s="38">
        <v>105.3</v>
      </c>
      <c r="BLK214" s="38">
        <v>105.2</v>
      </c>
      <c r="BLL214" s="39">
        <v>105.1</v>
      </c>
      <c r="BLM214" s="202"/>
      <c r="BLN214" s="7"/>
      <c r="BLO214" s="206"/>
      <c r="BLP214" s="248"/>
      <c r="BLQ214" s="206" t="s">
        <v>27</v>
      </c>
      <c r="BLR214" s="202"/>
      <c r="BLS214" s="202"/>
      <c r="BLT214" s="202"/>
      <c r="BLU214" s="22"/>
      <c r="BLV214" s="22"/>
      <c r="BLW214" s="22"/>
      <c r="BLX214" s="22">
        <v>105.7</v>
      </c>
      <c r="BLY214" s="38">
        <v>105.6</v>
      </c>
      <c r="BLZ214" s="38">
        <v>105.3</v>
      </c>
      <c r="BMA214" s="38">
        <v>105.2</v>
      </c>
      <c r="BMB214" s="39">
        <v>105.1</v>
      </c>
      <c r="BMC214" s="202"/>
      <c r="BMD214" s="7"/>
      <c r="BME214" s="206"/>
      <c r="BMF214" s="248"/>
      <c r="BMG214" s="206" t="s">
        <v>27</v>
      </c>
      <c r="BMH214" s="202"/>
      <c r="BMI214" s="202"/>
      <c r="BMJ214" s="202"/>
      <c r="BMK214" s="22"/>
      <c r="BML214" s="22"/>
      <c r="BMM214" s="22"/>
      <c r="BMN214" s="22">
        <v>105.7</v>
      </c>
      <c r="BMO214" s="38">
        <v>105.6</v>
      </c>
      <c r="BMP214" s="38">
        <v>105.3</v>
      </c>
      <c r="BMQ214" s="38">
        <v>105.2</v>
      </c>
      <c r="BMR214" s="39">
        <v>105.1</v>
      </c>
      <c r="BMS214" s="202"/>
      <c r="BMT214" s="7"/>
      <c r="BMU214" s="206"/>
      <c r="BMV214" s="248"/>
      <c r="BMW214" s="206" t="s">
        <v>27</v>
      </c>
      <c r="BMX214" s="202"/>
      <c r="BMY214" s="202"/>
      <c r="BMZ214" s="202"/>
      <c r="BNA214" s="22"/>
      <c r="BNB214" s="22"/>
      <c r="BNC214" s="22"/>
      <c r="BND214" s="22">
        <v>105.7</v>
      </c>
      <c r="BNE214" s="38">
        <v>105.6</v>
      </c>
      <c r="BNF214" s="38">
        <v>105.3</v>
      </c>
      <c r="BNG214" s="38">
        <v>105.2</v>
      </c>
      <c r="BNH214" s="39">
        <v>105.1</v>
      </c>
      <c r="BNI214" s="202"/>
      <c r="BNJ214" s="7"/>
      <c r="BNK214" s="206"/>
      <c r="BNL214" s="248"/>
      <c r="BNM214" s="206" t="s">
        <v>27</v>
      </c>
      <c r="BNN214" s="202"/>
      <c r="BNO214" s="202"/>
      <c r="BNP214" s="202"/>
      <c r="BNQ214" s="22"/>
      <c r="BNR214" s="22"/>
      <c r="BNS214" s="22"/>
      <c r="BNT214" s="22">
        <v>105.7</v>
      </c>
      <c r="BNU214" s="38">
        <v>105.6</v>
      </c>
      <c r="BNV214" s="38">
        <v>105.3</v>
      </c>
      <c r="BNW214" s="38">
        <v>105.2</v>
      </c>
      <c r="BNX214" s="39">
        <v>105.1</v>
      </c>
      <c r="BNY214" s="202"/>
      <c r="BNZ214" s="7"/>
      <c r="BOA214" s="206"/>
      <c r="BOB214" s="248"/>
      <c r="BOC214" s="206" t="s">
        <v>27</v>
      </c>
      <c r="BOD214" s="202"/>
      <c r="BOE214" s="202"/>
      <c r="BOF214" s="202"/>
      <c r="BOG214" s="22"/>
      <c r="BOH214" s="22"/>
      <c r="BOI214" s="22"/>
      <c r="BOJ214" s="22">
        <v>105.7</v>
      </c>
      <c r="BOK214" s="38">
        <v>105.6</v>
      </c>
      <c r="BOL214" s="38">
        <v>105.3</v>
      </c>
      <c r="BOM214" s="38">
        <v>105.2</v>
      </c>
      <c r="BON214" s="39">
        <v>105.1</v>
      </c>
      <c r="BOO214" s="202"/>
      <c r="BOP214" s="7"/>
      <c r="BOQ214" s="206"/>
      <c r="BOR214" s="248"/>
      <c r="BOS214" s="206" t="s">
        <v>27</v>
      </c>
      <c r="BOT214" s="202"/>
      <c r="BOU214" s="202"/>
      <c r="BOV214" s="202"/>
      <c r="BOW214" s="22"/>
      <c r="BOX214" s="22"/>
      <c r="BOY214" s="22"/>
      <c r="BOZ214" s="22">
        <v>105.7</v>
      </c>
      <c r="BPA214" s="38">
        <v>105.6</v>
      </c>
      <c r="BPB214" s="38">
        <v>105.3</v>
      </c>
      <c r="BPC214" s="38">
        <v>105.2</v>
      </c>
      <c r="BPD214" s="39">
        <v>105.1</v>
      </c>
      <c r="BPE214" s="202"/>
      <c r="BPF214" s="7"/>
      <c r="BPG214" s="206"/>
      <c r="BPH214" s="248"/>
      <c r="BPI214" s="206" t="s">
        <v>27</v>
      </c>
      <c r="BPJ214" s="202"/>
      <c r="BPK214" s="202"/>
      <c r="BPL214" s="202"/>
      <c r="BPM214" s="22"/>
      <c r="BPN214" s="22"/>
      <c r="BPO214" s="22"/>
      <c r="BPP214" s="22">
        <v>105.7</v>
      </c>
      <c r="BPQ214" s="38">
        <v>105.6</v>
      </c>
      <c r="BPR214" s="38">
        <v>105.3</v>
      </c>
      <c r="BPS214" s="38">
        <v>105.2</v>
      </c>
      <c r="BPT214" s="39">
        <v>105.1</v>
      </c>
      <c r="BPU214" s="202"/>
      <c r="BPV214" s="7"/>
      <c r="BPW214" s="206"/>
      <c r="BPX214" s="248"/>
      <c r="BPY214" s="206" t="s">
        <v>27</v>
      </c>
      <c r="BPZ214" s="202"/>
      <c r="BQA214" s="202"/>
      <c r="BQB214" s="202"/>
      <c r="BQC214" s="22"/>
      <c r="BQD214" s="22"/>
      <c r="BQE214" s="22"/>
      <c r="BQF214" s="22">
        <v>105.7</v>
      </c>
      <c r="BQG214" s="38">
        <v>105.6</v>
      </c>
      <c r="BQH214" s="38">
        <v>105.3</v>
      </c>
      <c r="BQI214" s="38">
        <v>105.2</v>
      </c>
      <c r="BQJ214" s="39">
        <v>105.1</v>
      </c>
      <c r="BQK214" s="202"/>
      <c r="BQL214" s="7"/>
      <c r="BQM214" s="206"/>
      <c r="BQN214" s="248"/>
      <c r="BQO214" s="206" t="s">
        <v>27</v>
      </c>
      <c r="BQP214" s="202"/>
      <c r="BQQ214" s="202"/>
      <c r="BQR214" s="202"/>
      <c r="BQS214" s="22"/>
      <c r="BQT214" s="22"/>
      <c r="BQU214" s="22"/>
      <c r="BQV214" s="22">
        <v>105.7</v>
      </c>
      <c r="BQW214" s="38">
        <v>105.6</v>
      </c>
      <c r="BQX214" s="38">
        <v>105.3</v>
      </c>
      <c r="BQY214" s="38">
        <v>105.2</v>
      </c>
      <c r="BQZ214" s="39">
        <v>105.1</v>
      </c>
      <c r="BRA214" s="202"/>
      <c r="BRB214" s="7"/>
      <c r="BRC214" s="206"/>
      <c r="BRD214" s="248"/>
      <c r="BRE214" s="206" t="s">
        <v>27</v>
      </c>
      <c r="BRF214" s="202"/>
      <c r="BRG214" s="202"/>
      <c r="BRH214" s="202"/>
      <c r="BRI214" s="22"/>
      <c r="BRJ214" s="22"/>
      <c r="BRK214" s="22"/>
      <c r="BRL214" s="22">
        <v>105.7</v>
      </c>
      <c r="BRM214" s="38">
        <v>105.6</v>
      </c>
      <c r="BRN214" s="38">
        <v>105.3</v>
      </c>
      <c r="BRO214" s="38">
        <v>105.2</v>
      </c>
      <c r="BRP214" s="39">
        <v>105.1</v>
      </c>
      <c r="BRQ214" s="202"/>
      <c r="BRR214" s="7"/>
      <c r="BRS214" s="206"/>
      <c r="BRT214" s="248"/>
      <c r="BRU214" s="206" t="s">
        <v>27</v>
      </c>
      <c r="BRV214" s="202"/>
      <c r="BRW214" s="202"/>
      <c r="BRX214" s="202"/>
      <c r="BRY214" s="22"/>
      <c r="BRZ214" s="22"/>
      <c r="BSA214" s="22"/>
      <c r="BSB214" s="22">
        <v>105.7</v>
      </c>
      <c r="BSC214" s="38">
        <v>105.6</v>
      </c>
      <c r="BSD214" s="38">
        <v>105.3</v>
      </c>
      <c r="BSE214" s="38">
        <v>105.2</v>
      </c>
      <c r="BSF214" s="39">
        <v>105.1</v>
      </c>
      <c r="BSG214" s="202"/>
      <c r="BSH214" s="7"/>
      <c r="BSI214" s="206"/>
      <c r="BSJ214" s="248"/>
      <c r="BSK214" s="206" t="s">
        <v>27</v>
      </c>
      <c r="BSL214" s="202"/>
      <c r="BSM214" s="202"/>
      <c r="BSN214" s="202"/>
      <c r="BSO214" s="22"/>
      <c r="BSP214" s="22"/>
      <c r="BSQ214" s="22"/>
      <c r="BSR214" s="22">
        <v>105.7</v>
      </c>
      <c r="BSS214" s="38">
        <v>105.6</v>
      </c>
      <c r="BST214" s="38">
        <v>105.3</v>
      </c>
      <c r="BSU214" s="38">
        <v>105.2</v>
      </c>
      <c r="BSV214" s="39">
        <v>105.1</v>
      </c>
      <c r="BSW214" s="202"/>
      <c r="BSX214" s="7"/>
      <c r="BSY214" s="206"/>
      <c r="BSZ214" s="248"/>
      <c r="BTA214" s="206" t="s">
        <v>27</v>
      </c>
      <c r="BTB214" s="202"/>
      <c r="BTC214" s="202"/>
      <c r="BTD214" s="202"/>
      <c r="BTE214" s="22"/>
      <c r="BTF214" s="22"/>
      <c r="BTG214" s="22"/>
      <c r="BTH214" s="22">
        <v>105.7</v>
      </c>
      <c r="BTI214" s="38">
        <v>105.6</v>
      </c>
      <c r="BTJ214" s="38">
        <v>105.3</v>
      </c>
      <c r="BTK214" s="38">
        <v>105.2</v>
      </c>
      <c r="BTL214" s="39">
        <v>105.1</v>
      </c>
      <c r="BTM214" s="202"/>
      <c r="BTN214" s="7"/>
      <c r="BTO214" s="206"/>
      <c r="BTP214" s="248"/>
      <c r="BTQ214" s="206" t="s">
        <v>27</v>
      </c>
      <c r="BTR214" s="202"/>
      <c r="BTS214" s="202"/>
      <c r="BTT214" s="202"/>
      <c r="BTU214" s="22"/>
      <c r="BTV214" s="22"/>
      <c r="BTW214" s="22"/>
      <c r="BTX214" s="22">
        <v>105.7</v>
      </c>
      <c r="BTY214" s="38">
        <v>105.6</v>
      </c>
      <c r="BTZ214" s="38">
        <v>105.3</v>
      </c>
      <c r="BUA214" s="38">
        <v>105.2</v>
      </c>
      <c r="BUB214" s="39">
        <v>105.1</v>
      </c>
      <c r="BUC214" s="202"/>
      <c r="BUD214" s="7"/>
      <c r="BUE214" s="206"/>
      <c r="BUF214" s="248"/>
      <c r="BUG214" s="206" t="s">
        <v>27</v>
      </c>
      <c r="BUH214" s="202"/>
      <c r="BUI214" s="202"/>
      <c r="BUJ214" s="202"/>
      <c r="BUK214" s="22"/>
      <c r="BUL214" s="22"/>
      <c r="BUM214" s="22"/>
      <c r="BUN214" s="22">
        <v>105.7</v>
      </c>
      <c r="BUO214" s="38">
        <v>105.6</v>
      </c>
      <c r="BUP214" s="38">
        <v>105.3</v>
      </c>
      <c r="BUQ214" s="38">
        <v>105.2</v>
      </c>
      <c r="BUR214" s="39">
        <v>105.1</v>
      </c>
      <c r="BUS214" s="202"/>
      <c r="BUT214" s="7"/>
      <c r="BUU214" s="206"/>
      <c r="BUV214" s="248"/>
      <c r="BUW214" s="206" t="s">
        <v>27</v>
      </c>
      <c r="BUX214" s="202"/>
      <c r="BUY214" s="202"/>
      <c r="BUZ214" s="202"/>
      <c r="BVA214" s="22"/>
      <c r="BVB214" s="22"/>
      <c r="BVC214" s="22"/>
      <c r="BVD214" s="22">
        <v>105.7</v>
      </c>
      <c r="BVE214" s="38">
        <v>105.6</v>
      </c>
      <c r="BVF214" s="38">
        <v>105.3</v>
      </c>
      <c r="BVG214" s="38">
        <v>105.2</v>
      </c>
      <c r="BVH214" s="39">
        <v>105.1</v>
      </c>
      <c r="BVI214" s="202"/>
      <c r="BVJ214" s="7"/>
      <c r="BVK214" s="206"/>
      <c r="BVL214" s="248"/>
      <c r="BVM214" s="206" t="s">
        <v>27</v>
      </c>
      <c r="BVN214" s="202"/>
      <c r="BVO214" s="202"/>
      <c r="BVP214" s="202"/>
      <c r="BVQ214" s="22"/>
      <c r="BVR214" s="22"/>
      <c r="BVS214" s="22"/>
      <c r="BVT214" s="22">
        <v>105.7</v>
      </c>
      <c r="BVU214" s="38">
        <v>105.6</v>
      </c>
      <c r="BVV214" s="38">
        <v>105.3</v>
      </c>
      <c r="BVW214" s="38">
        <v>105.2</v>
      </c>
      <c r="BVX214" s="39">
        <v>105.1</v>
      </c>
      <c r="BVY214" s="202"/>
      <c r="BVZ214" s="7"/>
      <c r="BWA214" s="206"/>
      <c r="BWB214" s="248"/>
      <c r="BWC214" s="206" t="s">
        <v>27</v>
      </c>
      <c r="BWD214" s="202"/>
      <c r="BWE214" s="202"/>
      <c r="BWF214" s="202"/>
      <c r="BWG214" s="22"/>
      <c r="BWH214" s="22"/>
      <c r="BWI214" s="22"/>
      <c r="BWJ214" s="22">
        <v>105.7</v>
      </c>
      <c r="BWK214" s="38">
        <v>105.6</v>
      </c>
      <c r="BWL214" s="38">
        <v>105.3</v>
      </c>
      <c r="BWM214" s="38">
        <v>105.2</v>
      </c>
      <c r="BWN214" s="39">
        <v>105.1</v>
      </c>
      <c r="BWO214" s="202"/>
      <c r="BWP214" s="7"/>
      <c r="BWQ214" s="206"/>
      <c r="BWR214" s="248"/>
      <c r="BWS214" s="206" t="s">
        <v>27</v>
      </c>
      <c r="BWT214" s="202"/>
      <c r="BWU214" s="202"/>
      <c r="BWV214" s="202"/>
      <c r="BWW214" s="22"/>
      <c r="BWX214" s="22"/>
      <c r="BWY214" s="22"/>
      <c r="BWZ214" s="22">
        <v>105.7</v>
      </c>
      <c r="BXA214" s="38">
        <v>105.6</v>
      </c>
      <c r="BXB214" s="38">
        <v>105.3</v>
      </c>
      <c r="BXC214" s="38">
        <v>105.2</v>
      </c>
      <c r="BXD214" s="39">
        <v>105.1</v>
      </c>
      <c r="BXE214" s="202"/>
      <c r="BXF214" s="7"/>
      <c r="BXG214" s="206"/>
      <c r="BXH214" s="248"/>
      <c r="BXI214" s="206" t="s">
        <v>27</v>
      </c>
      <c r="BXJ214" s="202"/>
      <c r="BXK214" s="202"/>
      <c r="BXL214" s="202"/>
      <c r="BXM214" s="22"/>
      <c r="BXN214" s="22"/>
      <c r="BXO214" s="22"/>
      <c r="BXP214" s="22">
        <v>105.7</v>
      </c>
      <c r="BXQ214" s="38">
        <v>105.6</v>
      </c>
      <c r="BXR214" s="38">
        <v>105.3</v>
      </c>
      <c r="BXS214" s="38">
        <v>105.2</v>
      </c>
      <c r="BXT214" s="39">
        <v>105.1</v>
      </c>
      <c r="BXU214" s="202"/>
      <c r="BXV214" s="7"/>
      <c r="BXW214" s="206"/>
      <c r="BXX214" s="248"/>
      <c r="BXY214" s="206" t="s">
        <v>27</v>
      </c>
      <c r="BXZ214" s="202"/>
      <c r="BYA214" s="202"/>
      <c r="BYB214" s="202"/>
      <c r="BYC214" s="22"/>
      <c r="BYD214" s="22"/>
      <c r="BYE214" s="22"/>
      <c r="BYF214" s="22">
        <v>105.7</v>
      </c>
      <c r="BYG214" s="38">
        <v>105.6</v>
      </c>
      <c r="BYH214" s="38">
        <v>105.3</v>
      </c>
      <c r="BYI214" s="38">
        <v>105.2</v>
      </c>
      <c r="BYJ214" s="39">
        <v>105.1</v>
      </c>
      <c r="BYK214" s="202"/>
      <c r="BYL214" s="7"/>
      <c r="BYM214" s="206"/>
      <c r="BYN214" s="248"/>
      <c r="BYO214" s="206" t="s">
        <v>27</v>
      </c>
      <c r="BYP214" s="202"/>
      <c r="BYQ214" s="202"/>
      <c r="BYR214" s="202"/>
      <c r="BYS214" s="22"/>
      <c r="BYT214" s="22"/>
      <c r="BYU214" s="22"/>
      <c r="BYV214" s="22">
        <v>105.7</v>
      </c>
      <c r="BYW214" s="38">
        <v>105.6</v>
      </c>
      <c r="BYX214" s="38">
        <v>105.3</v>
      </c>
      <c r="BYY214" s="38">
        <v>105.2</v>
      </c>
      <c r="BYZ214" s="39">
        <v>105.1</v>
      </c>
      <c r="BZA214" s="202"/>
      <c r="BZB214" s="7"/>
      <c r="BZC214" s="206"/>
      <c r="BZD214" s="248"/>
      <c r="BZE214" s="206" t="s">
        <v>27</v>
      </c>
      <c r="BZF214" s="202"/>
      <c r="BZG214" s="202"/>
      <c r="BZH214" s="202"/>
      <c r="BZI214" s="22"/>
      <c r="BZJ214" s="22"/>
      <c r="BZK214" s="22"/>
      <c r="BZL214" s="22">
        <v>105.7</v>
      </c>
      <c r="BZM214" s="38">
        <v>105.6</v>
      </c>
      <c r="BZN214" s="38">
        <v>105.3</v>
      </c>
      <c r="BZO214" s="38">
        <v>105.2</v>
      </c>
      <c r="BZP214" s="39">
        <v>105.1</v>
      </c>
      <c r="BZQ214" s="202"/>
      <c r="BZR214" s="7"/>
      <c r="BZS214" s="206"/>
      <c r="BZT214" s="248"/>
      <c r="BZU214" s="206" t="s">
        <v>27</v>
      </c>
      <c r="BZV214" s="202"/>
      <c r="BZW214" s="202"/>
      <c r="BZX214" s="202"/>
      <c r="BZY214" s="22"/>
      <c r="BZZ214" s="22"/>
      <c r="CAA214" s="22"/>
      <c r="CAB214" s="22">
        <v>105.7</v>
      </c>
      <c r="CAC214" s="38">
        <v>105.6</v>
      </c>
      <c r="CAD214" s="38">
        <v>105.3</v>
      </c>
      <c r="CAE214" s="38">
        <v>105.2</v>
      </c>
      <c r="CAF214" s="39">
        <v>105.1</v>
      </c>
      <c r="CAG214" s="202"/>
      <c r="CAH214" s="7"/>
      <c r="CAI214" s="206"/>
      <c r="CAJ214" s="248"/>
      <c r="CAK214" s="206" t="s">
        <v>27</v>
      </c>
      <c r="CAL214" s="202"/>
      <c r="CAM214" s="202"/>
      <c r="CAN214" s="202"/>
      <c r="CAO214" s="22"/>
      <c r="CAP214" s="22"/>
      <c r="CAQ214" s="22"/>
      <c r="CAR214" s="22">
        <v>105.7</v>
      </c>
      <c r="CAS214" s="38">
        <v>105.6</v>
      </c>
      <c r="CAT214" s="38">
        <v>105.3</v>
      </c>
      <c r="CAU214" s="38">
        <v>105.2</v>
      </c>
      <c r="CAV214" s="39">
        <v>105.1</v>
      </c>
      <c r="CAW214" s="202"/>
      <c r="CAX214" s="7"/>
      <c r="CAY214" s="206"/>
      <c r="CAZ214" s="248"/>
      <c r="CBA214" s="206" t="s">
        <v>27</v>
      </c>
      <c r="CBB214" s="202"/>
      <c r="CBC214" s="202"/>
      <c r="CBD214" s="202"/>
      <c r="CBE214" s="22"/>
      <c r="CBF214" s="22"/>
      <c r="CBG214" s="22"/>
      <c r="CBH214" s="22">
        <v>105.7</v>
      </c>
      <c r="CBI214" s="38">
        <v>105.6</v>
      </c>
      <c r="CBJ214" s="38">
        <v>105.3</v>
      </c>
      <c r="CBK214" s="38">
        <v>105.2</v>
      </c>
      <c r="CBL214" s="39">
        <v>105.1</v>
      </c>
      <c r="CBM214" s="202"/>
      <c r="CBN214" s="7"/>
      <c r="CBO214" s="206"/>
      <c r="CBP214" s="248"/>
      <c r="CBQ214" s="206" t="s">
        <v>27</v>
      </c>
      <c r="CBR214" s="202"/>
      <c r="CBS214" s="202"/>
      <c r="CBT214" s="202"/>
      <c r="CBU214" s="22"/>
      <c r="CBV214" s="22"/>
      <c r="CBW214" s="22"/>
      <c r="CBX214" s="22">
        <v>105.7</v>
      </c>
      <c r="CBY214" s="38">
        <v>105.6</v>
      </c>
      <c r="CBZ214" s="38">
        <v>105.3</v>
      </c>
      <c r="CCA214" s="38">
        <v>105.2</v>
      </c>
      <c r="CCB214" s="39">
        <v>105.1</v>
      </c>
      <c r="CCC214" s="202"/>
      <c r="CCD214" s="7"/>
      <c r="CCE214" s="206"/>
      <c r="CCF214" s="248"/>
      <c r="CCG214" s="206" t="s">
        <v>27</v>
      </c>
      <c r="CCH214" s="202"/>
      <c r="CCI214" s="202"/>
      <c r="CCJ214" s="202"/>
      <c r="CCK214" s="22"/>
      <c r="CCL214" s="22"/>
      <c r="CCM214" s="22"/>
      <c r="CCN214" s="22">
        <v>105.7</v>
      </c>
      <c r="CCO214" s="38">
        <v>105.6</v>
      </c>
      <c r="CCP214" s="38">
        <v>105.3</v>
      </c>
      <c r="CCQ214" s="38">
        <v>105.2</v>
      </c>
      <c r="CCR214" s="39">
        <v>105.1</v>
      </c>
      <c r="CCS214" s="202"/>
      <c r="CCT214" s="7"/>
      <c r="CCU214" s="206"/>
      <c r="CCV214" s="248"/>
      <c r="CCW214" s="206" t="s">
        <v>27</v>
      </c>
      <c r="CCX214" s="202"/>
      <c r="CCY214" s="202"/>
      <c r="CCZ214" s="202"/>
      <c r="CDA214" s="22"/>
      <c r="CDB214" s="22"/>
      <c r="CDC214" s="22"/>
      <c r="CDD214" s="22">
        <v>105.7</v>
      </c>
      <c r="CDE214" s="38">
        <v>105.6</v>
      </c>
      <c r="CDF214" s="38">
        <v>105.3</v>
      </c>
      <c r="CDG214" s="38">
        <v>105.2</v>
      </c>
      <c r="CDH214" s="39">
        <v>105.1</v>
      </c>
      <c r="CDI214" s="202"/>
      <c r="CDJ214" s="7"/>
      <c r="CDK214" s="206"/>
      <c r="CDL214" s="248"/>
      <c r="CDM214" s="206" t="s">
        <v>27</v>
      </c>
      <c r="CDN214" s="202"/>
      <c r="CDO214" s="202"/>
      <c r="CDP214" s="202"/>
      <c r="CDQ214" s="22"/>
      <c r="CDR214" s="22"/>
      <c r="CDS214" s="22"/>
      <c r="CDT214" s="22">
        <v>105.7</v>
      </c>
      <c r="CDU214" s="38">
        <v>105.6</v>
      </c>
      <c r="CDV214" s="38">
        <v>105.3</v>
      </c>
      <c r="CDW214" s="38">
        <v>105.2</v>
      </c>
      <c r="CDX214" s="39">
        <v>105.1</v>
      </c>
      <c r="CDY214" s="202"/>
      <c r="CDZ214" s="7"/>
      <c r="CEA214" s="206"/>
      <c r="CEB214" s="248"/>
      <c r="CEC214" s="206" t="s">
        <v>27</v>
      </c>
      <c r="CED214" s="202"/>
      <c r="CEE214" s="202"/>
      <c r="CEF214" s="202"/>
      <c r="CEG214" s="22"/>
      <c r="CEH214" s="22"/>
      <c r="CEI214" s="22"/>
      <c r="CEJ214" s="22">
        <v>105.7</v>
      </c>
      <c r="CEK214" s="38">
        <v>105.6</v>
      </c>
      <c r="CEL214" s="38">
        <v>105.3</v>
      </c>
      <c r="CEM214" s="38">
        <v>105.2</v>
      </c>
      <c r="CEN214" s="39">
        <v>105.1</v>
      </c>
      <c r="CEO214" s="202"/>
      <c r="CEP214" s="7"/>
      <c r="CEQ214" s="206"/>
      <c r="CER214" s="248"/>
      <c r="CES214" s="206" t="s">
        <v>27</v>
      </c>
      <c r="CET214" s="202"/>
      <c r="CEU214" s="202"/>
      <c r="CEV214" s="202"/>
      <c r="CEW214" s="22"/>
      <c r="CEX214" s="22"/>
      <c r="CEY214" s="22"/>
      <c r="CEZ214" s="22">
        <v>105.7</v>
      </c>
      <c r="CFA214" s="38">
        <v>105.6</v>
      </c>
      <c r="CFB214" s="38">
        <v>105.3</v>
      </c>
      <c r="CFC214" s="38">
        <v>105.2</v>
      </c>
      <c r="CFD214" s="39">
        <v>105.1</v>
      </c>
      <c r="CFE214" s="202"/>
      <c r="CFF214" s="7"/>
      <c r="CFG214" s="206"/>
      <c r="CFH214" s="248"/>
      <c r="CFI214" s="206" t="s">
        <v>27</v>
      </c>
      <c r="CFJ214" s="202"/>
      <c r="CFK214" s="202"/>
      <c r="CFL214" s="202"/>
      <c r="CFM214" s="22"/>
      <c r="CFN214" s="22"/>
      <c r="CFO214" s="22"/>
      <c r="CFP214" s="22">
        <v>105.7</v>
      </c>
      <c r="CFQ214" s="38">
        <v>105.6</v>
      </c>
      <c r="CFR214" s="38">
        <v>105.3</v>
      </c>
      <c r="CFS214" s="38">
        <v>105.2</v>
      </c>
      <c r="CFT214" s="39">
        <v>105.1</v>
      </c>
      <c r="CFU214" s="202"/>
      <c r="CFV214" s="7"/>
      <c r="CFW214" s="206"/>
      <c r="CFX214" s="248"/>
      <c r="CFY214" s="206" t="s">
        <v>27</v>
      </c>
      <c r="CFZ214" s="202"/>
      <c r="CGA214" s="202"/>
      <c r="CGB214" s="202"/>
      <c r="CGC214" s="22"/>
      <c r="CGD214" s="22"/>
      <c r="CGE214" s="22"/>
      <c r="CGF214" s="22">
        <v>105.7</v>
      </c>
      <c r="CGG214" s="38">
        <v>105.6</v>
      </c>
      <c r="CGH214" s="38">
        <v>105.3</v>
      </c>
      <c r="CGI214" s="38">
        <v>105.2</v>
      </c>
      <c r="CGJ214" s="39">
        <v>105.1</v>
      </c>
      <c r="CGK214" s="202"/>
      <c r="CGL214" s="7"/>
      <c r="CGM214" s="206"/>
      <c r="CGN214" s="248"/>
      <c r="CGO214" s="206" t="s">
        <v>27</v>
      </c>
      <c r="CGP214" s="202"/>
      <c r="CGQ214" s="202"/>
      <c r="CGR214" s="202"/>
      <c r="CGS214" s="22"/>
      <c r="CGT214" s="22"/>
      <c r="CGU214" s="22"/>
      <c r="CGV214" s="22">
        <v>105.7</v>
      </c>
      <c r="CGW214" s="38">
        <v>105.6</v>
      </c>
      <c r="CGX214" s="38">
        <v>105.3</v>
      </c>
      <c r="CGY214" s="38">
        <v>105.2</v>
      </c>
      <c r="CGZ214" s="39">
        <v>105.1</v>
      </c>
      <c r="CHA214" s="202"/>
      <c r="CHB214" s="7"/>
      <c r="CHC214" s="206"/>
      <c r="CHD214" s="248"/>
      <c r="CHE214" s="206" t="s">
        <v>27</v>
      </c>
      <c r="CHF214" s="202"/>
      <c r="CHG214" s="202"/>
      <c r="CHH214" s="202"/>
      <c r="CHI214" s="22"/>
      <c r="CHJ214" s="22"/>
      <c r="CHK214" s="22"/>
      <c r="CHL214" s="22">
        <v>105.7</v>
      </c>
      <c r="CHM214" s="38">
        <v>105.6</v>
      </c>
      <c r="CHN214" s="38">
        <v>105.3</v>
      </c>
      <c r="CHO214" s="38">
        <v>105.2</v>
      </c>
      <c r="CHP214" s="39">
        <v>105.1</v>
      </c>
      <c r="CHQ214" s="202"/>
      <c r="CHR214" s="7"/>
      <c r="CHS214" s="206"/>
      <c r="CHT214" s="248"/>
      <c r="CHU214" s="206" t="s">
        <v>27</v>
      </c>
      <c r="CHV214" s="202"/>
      <c r="CHW214" s="202"/>
      <c r="CHX214" s="202"/>
      <c r="CHY214" s="22"/>
      <c r="CHZ214" s="22"/>
      <c r="CIA214" s="22"/>
      <c r="CIB214" s="22">
        <v>105.7</v>
      </c>
      <c r="CIC214" s="38">
        <v>105.6</v>
      </c>
      <c r="CID214" s="38">
        <v>105.3</v>
      </c>
      <c r="CIE214" s="38">
        <v>105.2</v>
      </c>
      <c r="CIF214" s="39">
        <v>105.1</v>
      </c>
      <c r="CIG214" s="202"/>
      <c r="CIH214" s="7"/>
      <c r="CII214" s="206"/>
      <c r="CIJ214" s="248"/>
      <c r="CIK214" s="206" t="s">
        <v>27</v>
      </c>
      <c r="CIL214" s="202"/>
      <c r="CIM214" s="202"/>
      <c r="CIN214" s="202"/>
      <c r="CIO214" s="22"/>
      <c r="CIP214" s="22"/>
      <c r="CIQ214" s="22"/>
      <c r="CIR214" s="22">
        <v>105.7</v>
      </c>
      <c r="CIS214" s="38">
        <v>105.6</v>
      </c>
      <c r="CIT214" s="38">
        <v>105.3</v>
      </c>
      <c r="CIU214" s="38">
        <v>105.2</v>
      </c>
      <c r="CIV214" s="39">
        <v>105.1</v>
      </c>
      <c r="CIW214" s="202"/>
      <c r="CIX214" s="7"/>
      <c r="CIY214" s="206"/>
      <c r="CIZ214" s="248"/>
      <c r="CJA214" s="206" t="s">
        <v>27</v>
      </c>
      <c r="CJB214" s="202"/>
      <c r="CJC214" s="202"/>
      <c r="CJD214" s="202"/>
      <c r="CJE214" s="22"/>
      <c r="CJF214" s="22"/>
      <c r="CJG214" s="22"/>
      <c r="CJH214" s="22">
        <v>105.7</v>
      </c>
      <c r="CJI214" s="38">
        <v>105.6</v>
      </c>
      <c r="CJJ214" s="38">
        <v>105.3</v>
      </c>
      <c r="CJK214" s="38">
        <v>105.2</v>
      </c>
      <c r="CJL214" s="39">
        <v>105.1</v>
      </c>
      <c r="CJM214" s="202"/>
      <c r="CJN214" s="7"/>
      <c r="CJO214" s="206"/>
      <c r="CJP214" s="248"/>
      <c r="CJQ214" s="206" t="s">
        <v>27</v>
      </c>
      <c r="CJR214" s="202"/>
      <c r="CJS214" s="202"/>
      <c r="CJT214" s="202"/>
      <c r="CJU214" s="22"/>
      <c r="CJV214" s="22"/>
      <c r="CJW214" s="22"/>
      <c r="CJX214" s="22">
        <v>105.7</v>
      </c>
      <c r="CJY214" s="38">
        <v>105.6</v>
      </c>
      <c r="CJZ214" s="38">
        <v>105.3</v>
      </c>
      <c r="CKA214" s="38">
        <v>105.2</v>
      </c>
      <c r="CKB214" s="39">
        <v>105.1</v>
      </c>
      <c r="CKC214" s="202"/>
      <c r="CKD214" s="7"/>
      <c r="CKE214" s="206"/>
      <c r="CKF214" s="248"/>
      <c r="CKG214" s="206" t="s">
        <v>27</v>
      </c>
      <c r="CKH214" s="202"/>
      <c r="CKI214" s="202"/>
      <c r="CKJ214" s="202"/>
      <c r="CKK214" s="22"/>
      <c r="CKL214" s="22"/>
      <c r="CKM214" s="22"/>
      <c r="CKN214" s="22">
        <v>105.7</v>
      </c>
      <c r="CKO214" s="38">
        <v>105.6</v>
      </c>
      <c r="CKP214" s="38">
        <v>105.3</v>
      </c>
      <c r="CKQ214" s="38">
        <v>105.2</v>
      </c>
      <c r="CKR214" s="39">
        <v>105.1</v>
      </c>
      <c r="CKS214" s="202"/>
      <c r="CKT214" s="7"/>
      <c r="CKU214" s="206"/>
      <c r="CKV214" s="248"/>
      <c r="CKW214" s="206" t="s">
        <v>27</v>
      </c>
      <c r="CKX214" s="202"/>
      <c r="CKY214" s="202"/>
      <c r="CKZ214" s="202"/>
      <c r="CLA214" s="22"/>
      <c r="CLB214" s="22"/>
      <c r="CLC214" s="22"/>
      <c r="CLD214" s="22">
        <v>105.7</v>
      </c>
      <c r="CLE214" s="38">
        <v>105.6</v>
      </c>
      <c r="CLF214" s="38">
        <v>105.3</v>
      </c>
      <c r="CLG214" s="38">
        <v>105.2</v>
      </c>
      <c r="CLH214" s="39">
        <v>105.1</v>
      </c>
      <c r="CLI214" s="202"/>
      <c r="CLJ214" s="7"/>
      <c r="CLK214" s="206"/>
      <c r="CLL214" s="248"/>
      <c r="CLM214" s="206" t="s">
        <v>27</v>
      </c>
      <c r="CLN214" s="202"/>
      <c r="CLO214" s="202"/>
      <c r="CLP214" s="202"/>
      <c r="CLQ214" s="22"/>
      <c r="CLR214" s="22"/>
      <c r="CLS214" s="22"/>
      <c r="CLT214" s="22">
        <v>105.7</v>
      </c>
      <c r="CLU214" s="38">
        <v>105.6</v>
      </c>
      <c r="CLV214" s="38">
        <v>105.3</v>
      </c>
      <c r="CLW214" s="38">
        <v>105.2</v>
      </c>
      <c r="CLX214" s="39">
        <v>105.1</v>
      </c>
      <c r="CLY214" s="202"/>
      <c r="CLZ214" s="7"/>
      <c r="CMA214" s="206"/>
      <c r="CMB214" s="248"/>
      <c r="CMC214" s="206" t="s">
        <v>27</v>
      </c>
      <c r="CMD214" s="202"/>
      <c r="CME214" s="202"/>
      <c r="CMF214" s="202"/>
      <c r="CMG214" s="22"/>
      <c r="CMH214" s="22"/>
      <c r="CMI214" s="22"/>
      <c r="CMJ214" s="22">
        <v>105.7</v>
      </c>
      <c r="CMK214" s="38">
        <v>105.6</v>
      </c>
      <c r="CML214" s="38">
        <v>105.3</v>
      </c>
      <c r="CMM214" s="38">
        <v>105.2</v>
      </c>
      <c r="CMN214" s="39">
        <v>105.1</v>
      </c>
      <c r="CMO214" s="202"/>
      <c r="CMP214" s="7"/>
      <c r="CMQ214" s="206"/>
      <c r="CMR214" s="248"/>
      <c r="CMS214" s="206" t="s">
        <v>27</v>
      </c>
      <c r="CMT214" s="202"/>
      <c r="CMU214" s="202"/>
      <c r="CMV214" s="202"/>
      <c r="CMW214" s="22"/>
      <c r="CMX214" s="22"/>
      <c r="CMY214" s="22"/>
      <c r="CMZ214" s="22">
        <v>105.7</v>
      </c>
      <c r="CNA214" s="38">
        <v>105.6</v>
      </c>
      <c r="CNB214" s="38">
        <v>105.3</v>
      </c>
      <c r="CNC214" s="38">
        <v>105.2</v>
      </c>
      <c r="CND214" s="39">
        <v>105.1</v>
      </c>
      <c r="CNE214" s="202"/>
      <c r="CNF214" s="7"/>
      <c r="CNG214" s="206"/>
      <c r="CNH214" s="248"/>
      <c r="CNI214" s="206" t="s">
        <v>27</v>
      </c>
      <c r="CNJ214" s="202"/>
      <c r="CNK214" s="202"/>
      <c r="CNL214" s="202"/>
      <c r="CNM214" s="22"/>
      <c r="CNN214" s="22"/>
      <c r="CNO214" s="22"/>
      <c r="CNP214" s="22">
        <v>105.7</v>
      </c>
      <c r="CNQ214" s="38">
        <v>105.6</v>
      </c>
      <c r="CNR214" s="38">
        <v>105.3</v>
      </c>
      <c r="CNS214" s="38">
        <v>105.2</v>
      </c>
      <c r="CNT214" s="39">
        <v>105.1</v>
      </c>
      <c r="CNU214" s="202"/>
      <c r="CNV214" s="7"/>
      <c r="CNW214" s="206"/>
      <c r="CNX214" s="248"/>
      <c r="CNY214" s="206" t="s">
        <v>27</v>
      </c>
      <c r="CNZ214" s="202"/>
      <c r="COA214" s="202"/>
      <c r="COB214" s="202"/>
      <c r="COC214" s="22"/>
      <c r="COD214" s="22"/>
      <c r="COE214" s="22"/>
      <c r="COF214" s="22">
        <v>105.7</v>
      </c>
      <c r="COG214" s="38">
        <v>105.6</v>
      </c>
      <c r="COH214" s="38">
        <v>105.3</v>
      </c>
      <c r="COI214" s="38">
        <v>105.2</v>
      </c>
      <c r="COJ214" s="39">
        <v>105.1</v>
      </c>
      <c r="COK214" s="202"/>
      <c r="COL214" s="7"/>
      <c r="COM214" s="206"/>
      <c r="CON214" s="248"/>
      <c r="COO214" s="206" t="s">
        <v>27</v>
      </c>
      <c r="COP214" s="202"/>
      <c r="COQ214" s="202"/>
      <c r="COR214" s="202"/>
      <c r="COS214" s="22"/>
      <c r="COT214" s="22"/>
      <c r="COU214" s="22"/>
      <c r="COV214" s="22">
        <v>105.7</v>
      </c>
      <c r="COW214" s="38">
        <v>105.6</v>
      </c>
      <c r="COX214" s="38">
        <v>105.3</v>
      </c>
      <c r="COY214" s="38">
        <v>105.2</v>
      </c>
      <c r="COZ214" s="39">
        <v>105.1</v>
      </c>
      <c r="CPA214" s="202"/>
      <c r="CPB214" s="7"/>
      <c r="CPC214" s="206"/>
      <c r="CPD214" s="248"/>
      <c r="CPE214" s="206" t="s">
        <v>27</v>
      </c>
      <c r="CPF214" s="202"/>
      <c r="CPG214" s="202"/>
      <c r="CPH214" s="202"/>
      <c r="CPI214" s="22"/>
      <c r="CPJ214" s="22"/>
      <c r="CPK214" s="22"/>
      <c r="CPL214" s="22">
        <v>105.7</v>
      </c>
      <c r="CPM214" s="38">
        <v>105.6</v>
      </c>
      <c r="CPN214" s="38">
        <v>105.3</v>
      </c>
      <c r="CPO214" s="38">
        <v>105.2</v>
      </c>
      <c r="CPP214" s="39">
        <v>105.1</v>
      </c>
      <c r="CPQ214" s="202"/>
      <c r="CPR214" s="7"/>
      <c r="CPS214" s="206"/>
      <c r="CPT214" s="248"/>
      <c r="CPU214" s="206" t="s">
        <v>27</v>
      </c>
      <c r="CPV214" s="202"/>
      <c r="CPW214" s="202"/>
      <c r="CPX214" s="202"/>
      <c r="CPY214" s="22"/>
      <c r="CPZ214" s="22"/>
      <c r="CQA214" s="22"/>
      <c r="CQB214" s="22">
        <v>105.7</v>
      </c>
      <c r="CQC214" s="38">
        <v>105.6</v>
      </c>
      <c r="CQD214" s="38">
        <v>105.3</v>
      </c>
      <c r="CQE214" s="38">
        <v>105.2</v>
      </c>
      <c r="CQF214" s="39">
        <v>105.1</v>
      </c>
      <c r="CQG214" s="202"/>
      <c r="CQH214" s="7"/>
      <c r="CQI214" s="206"/>
      <c r="CQJ214" s="248"/>
      <c r="CQK214" s="206" t="s">
        <v>27</v>
      </c>
      <c r="CQL214" s="202"/>
      <c r="CQM214" s="202"/>
      <c r="CQN214" s="202"/>
      <c r="CQO214" s="22"/>
      <c r="CQP214" s="22"/>
      <c r="CQQ214" s="22"/>
      <c r="CQR214" s="22">
        <v>105.7</v>
      </c>
      <c r="CQS214" s="38">
        <v>105.6</v>
      </c>
      <c r="CQT214" s="38">
        <v>105.3</v>
      </c>
      <c r="CQU214" s="38">
        <v>105.2</v>
      </c>
      <c r="CQV214" s="39">
        <v>105.1</v>
      </c>
      <c r="CQW214" s="202"/>
      <c r="CQX214" s="7"/>
      <c r="CQY214" s="206"/>
      <c r="CQZ214" s="248"/>
      <c r="CRA214" s="206" t="s">
        <v>27</v>
      </c>
      <c r="CRB214" s="202"/>
      <c r="CRC214" s="202"/>
      <c r="CRD214" s="202"/>
      <c r="CRE214" s="22"/>
      <c r="CRF214" s="22"/>
      <c r="CRG214" s="22"/>
      <c r="CRH214" s="22">
        <v>105.7</v>
      </c>
      <c r="CRI214" s="38">
        <v>105.6</v>
      </c>
      <c r="CRJ214" s="38">
        <v>105.3</v>
      </c>
      <c r="CRK214" s="38">
        <v>105.2</v>
      </c>
      <c r="CRL214" s="39">
        <v>105.1</v>
      </c>
      <c r="CRM214" s="202"/>
      <c r="CRN214" s="7"/>
      <c r="CRO214" s="206"/>
      <c r="CRP214" s="248"/>
      <c r="CRQ214" s="206" t="s">
        <v>27</v>
      </c>
      <c r="CRR214" s="202"/>
      <c r="CRS214" s="202"/>
      <c r="CRT214" s="202"/>
      <c r="CRU214" s="22"/>
      <c r="CRV214" s="22"/>
      <c r="CRW214" s="22"/>
      <c r="CRX214" s="22">
        <v>105.7</v>
      </c>
      <c r="CRY214" s="38">
        <v>105.6</v>
      </c>
      <c r="CRZ214" s="38">
        <v>105.3</v>
      </c>
      <c r="CSA214" s="38">
        <v>105.2</v>
      </c>
      <c r="CSB214" s="39">
        <v>105.1</v>
      </c>
      <c r="CSC214" s="202"/>
      <c r="CSD214" s="7"/>
      <c r="CSE214" s="206"/>
      <c r="CSF214" s="248"/>
      <c r="CSG214" s="206" t="s">
        <v>27</v>
      </c>
      <c r="CSH214" s="202"/>
      <c r="CSI214" s="202"/>
      <c r="CSJ214" s="202"/>
      <c r="CSK214" s="22"/>
      <c r="CSL214" s="22"/>
      <c r="CSM214" s="22"/>
      <c r="CSN214" s="22">
        <v>105.7</v>
      </c>
      <c r="CSO214" s="38">
        <v>105.6</v>
      </c>
      <c r="CSP214" s="38">
        <v>105.3</v>
      </c>
      <c r="CSQ214" s="38">
        <v>105.2</v>
      </c>
      <c r="CSR214" s="39">
        <v>105.1</v>
      </c>
      <c r="CSS214" s="202"/>
      <c r="CST214" s="7"/>
      <c r="CSU214" s="206"/>
      <c r="CSV214" s="248"/>
      <c r="CSW214" s="206" t="s">
        <v>27</v>
      </c>
      <c r="CSX214" s="202"/>
      <c r="CSY214" s="202"/>
      <c r="CSZ214" s="202"/>
      <c r="CTA214" s="22"/>
      <c r="CTB214" s="22"/>
      <c r="CTC214" s="22"/>
      <c r="CTD214" s="22">
        <v>105.7</v>
      </c>
      <c r="CTE214" s="38">
        <v>105.6</v>
      </c>
      <c r="CTF214" s="38">
        <v>105.3</v>
      </c>
      <c r="CTG214" s="38">
        <v>105.2</v>
      </c>
      <c r="CTH214" s="39">
        <v>105.1</v>
      </c>
      <c r="CTI214" s="202"/>
      <c r="CTJ214" s="7"/>
      <c r="CTK214" s="206"/>
      <c r="CTL214" s="248"/>
      <c r="CTM214" s="206" t="s">
        <v>27</v>
      </c>
      <c r="CTN214" s="202"/>
      <c r="CTO214" s="202"/>
      <c r="CTP214" s="202"/>
      <c r="CTQ214" s="22"/>
      <c r="CTR214" s="22"/>
      <c r="CTS214" s="22"/>
      <c r="CTT214" s="22">
        <v>105.7</v>
      </c>
      <c r="CTU214" s="38">
        <v>105.6</v>
      </c>
      <c r="CTV214" s="38">
        <v>105.3</v>
      </c>
      <c r="CTW214" s="38">
        <v>105.2</v>
      </c>
      <c r="CTX214" s="39">
        <v>105.1</v>
      </c>
      <c r="CTY214" s="202"/>
      <c r="CTZ214" s="7"/>
      <c r="CUA214" s="206"/>
      <c r="CUB214" s="248"/>
      <c r="CUC214" s="206" t="s">
        <v>27</v>
      </c>
      <c r="CUD214" s="202"/>
      <c r="CUE214" s="202"/>
      <c r="CUF214" s="202"/>
      <c r="CUG214" s="22"/>
      <c r="CUH214" s="22"/>
      <c r="CUI214" s="22"/>
      <c r="CUJ214" s="22">
        <v>105.7</v>
      </c>
      <c r="CUK214" s="38">
        <v>105.6</v>
      </c>
      <c r="CUL214" s="38">
        <v>105.3</v>
      </c>
      <c r="CUM214" s="38">
        <v>105.2</v>
      </c>
      <c r="CUN214" s="39">
        <v>105.1</v>
      </c>
      <c r="CUO214" s="202"/>
      <c r="CUP214" s="7"/>
      <c r="CUQ214" s="206"/>
      <c r="CUR214" s="248"/>
      <c r="CUS214" s="206" t="s">
        <v>27</v>
      </c>
      <c r="CUT214" s="202"/>
      <c r="CUU214" s="202"/>
      <c r="CUV214" s="202"/>
      <c r="CUW214" s="22"/>
      <c r="CUX214" s="22"/>
      <c r="CUY214" s="22"/>
      <c r="CUZ214" s="22">
        <v>105.7</v>
      </c>
      <c r="CVA214" s="38">
        <v>105.6</v>
      </c>
      <c r="CVB214" s="38">
        <v>105.3</v>
      </c>
      <c r="CVC214" s="38">
        <v>105.2</v>
      </c>
      <c r="CVD214" s="39">
        <v>105.1</v>
      </c>
      <c r="CVE214" s="202"/>
      <c r="CVF214" s="7"/>
      <c r="CVG214" s="206"/>
      <c r="CVH214" s="248"/>
      <c r="CVI214" s="206" t="s">
        <v>27</v>
      </c>
      <c r="CVJ214" s="202"/>
      <c r="CVK214" s="202"/>
      <c r="CVL214" s="202"/>
      <c r="CVM214" s="22"/>
      <c r="CVN214" s="22"/>
      <c r="CVO214" s="22"/>
      <c r="CVP214" s="22">
        <v>105.7</v>
      </c>
      <c r="CVQ214" s="38">
        <v>105.6</v>
      </c>
      <c r="CVR214" s="38">
        <v>105.3</v>
      </c>
      <c r="CVS214" s="38">
        <v>105.2</v>
      </c>
      <c r="CVT214" s="39">
        <v>105.1</v>
      </c>
      <c r="CVU214" s="202"/>
      <c r="CVV214" s="7"/>
      <c r="CVW214" s="206"/>
      <c r="CVX214" s="248"/>
      <c r="CVY214" s="206" t="s">
        <v>27</v>
      </c>
      <c r="CVZ214" s="202"/>
      <c r="CWA214" s="202"/>
      <c r="CWB214" s="202"/>
      <c r="CWC214" s="22"/>
      <c r="CWD214" s="22"/>
      <c r="CWE214" s="22"/>
      <c r="CWF214" s="22">
        <v>105.7</v>
      </c>
      <c r="CWG214" s="38">
        <v>105.6</v>
      </c>
      <c r="CWH214" s="38">
        <v>105.3</v>
      </c>
      <c r="CWI214" s="38">
        <v>105.2</v>
      </c>
      <c r="CWJ214" s="39">
        <v>105.1</v>
      </c>
      <c r="CWK214" s="202"/>
      <c r="CWL214" s="7"/>
      <c r="CWM214" s="206"/>
      <c r="CWN214" s="248"/>
      <c r="CWO214" s="206" t="s">
        <v>27</v>
      </c>
      <c r="CWP214" s="202"/>
      <c r="CWQ214" s="202"/>
      <c r="CWR214" s="202"/>
      <c r="CWS214" s="22"/>
      <c r="CWT214" s="22"/>
      <c r="CWU214" s="22"/>
      <c r="CWV214" s="22">
        <v>105.7</v>
      </c>
      <c r="CWW214" s="38">
        <v>105.6</v>
      </c>
      <c r="CWX214" s="38">
        <v>105.3</v>
      </c>
      <c r="CWY214" s="38">
        <v>105.2</v>
      </c>
      <c r="CWZ214" s="39">
        <v>105.1</v>
      </c>
      <c r="CXA214" s="202"/>
      <c r="CXB214" s="7"/>
      <c r="CXC214" s="206"/>
      <c r="CXD214" s="248"/>
      <c r="CXE214" s="206" t="s">
        <v>27</v>
      </c>
      <c r="CXF214" s="202"/>
      <c r="CXG214" s="202"/>
      <c r="CXH214" s="202"/>
      <c r="CXI214" s="22"/>
      <c r="CXJ214" s="22"/>
      <c r="CXK214" s="22"/>
      <c r="CXL214" s="22">
        <v>105.7</v>
      </c>
      <c r="CXM214" s="38">
        <v>105.6</v>
      </c>
      <c r="CXN214" s="38">
        <v>105.3</v>
      </c>
      <c r="CXO214" s="38">
        <v>105.2</v>
      </c>
      <c r="CXP214" s="39">
        <v>105.1</v>
      </c>
      <c r="CXQ214" s="202"/>
      <c r="CXR214" s="7"/>
      <c r="CXS214" s="206"/>
      <c r="CXT214" s="248"/>
      <c r="CXU214" s="206" t="s">
        <v>27</v>
      </c>
      <c r="CXV214" s="202"/>
      <c r="CXW214" s="202"/>
      <c r="CXX214" s="202"/>
      <c r="CXY214" s="22"/>
      <c r="CXZ214" s="22"/>
      <c r="CYA214" s="22"/>
      <c r="CYB214" s="22">
        <v>105.7</v>
      </c>
      <c r="CYC214" s="38">
        <v>105.6</v>
      </c>
      <c r="CYD214" s="38">
        <v>105.3</v>
      </c>
      <c r="CYE214" s="38">
        <v>105.2</v>
      </c>
      <c r="CYF214" s="39">
        <v>105.1</v>
      </c>
      <c r="CYG214" s="202"/>
      <c r="CYH214" s="7"/>
      <c r="CYI214" s="206"/>
      <c r="CYJ214" s="248"/>
      <c r="CYK214" s="206" t="s">
        <v>27</v>
      </c>
      <c r="CYL214" s="202"/>
      <c r="CYM214" s="202"/>
      <c r="CYN214" s="202"/>
      <c r="CYO214" s="22"/>
      <c r="CYP214" s="22"/>
      <c r="CYQ214" s="22"/>
      <c r="CYR214" s="22">
        <v>105.7</v>
      </c>
      <c r="CYS214" s="38">
        <v>105.6</v>
      </c>
      <c r="CYT214" s="38">
        <v>105.3</v>
      </c>
      <c r="CYU214" s="38">
        <v>105.2</v>
      </c>
      <c r="CYV214" s="39">
        <v>105.1</v>
      </c>
      <c r="CYW214" s="202"/>
      <c r="CYX214" s="7"/>
      <c r="CYY214" s="206"/>
      <c r="CYZ214" s="248"/>
      <c r="CZA214" s="206" t="s">
        <v>27</v>
      </c>
      <c r="CZB214" s="202"/>
      <c r="CZC214" s="202"/>
      <c r="CZD214" s="202"/>
      <c r="CZE214" s="22"/>
      <c r="CZF214" s="22"/>
      <c r="CZG214" s="22"/>
      <c r="CZH214" s="22">
        <v>105.7</v>
      </c>
      <c r="CZI214" s="38">
        <v>105.6</v>
      </c>
      <c r="CZJ214" s="38">
        <v>105.3</v>
      </c>
      <c r="CZK214" s="38">
        <v>105.2</v>
      </c>
      <c r="CZL214" s="39">
        <v>105.1</v>
      </c>
      <c r="CZM214" s="202"/>
      <c r="CZN214" s="7"/>
      <c r="CZO214" s="206"/>
      <c r="CZP214" s="248"/>
      <c r="CZQ214" s="206" t="s">
        <v>27</v>
      </c>
      <c r="CZR214" s="202"/>
      <c r="CZS214" s="202"/>
      <c r="CZT214" s="202"/>
      <c r="CZU214" s="22"/>
      <c r="CZV214" s="22"/>
      <c r="CZW214" s="22"/>
      <c r="CZX214" s="22">
        <v>105.7</v>
      </c>
      <c r="CZY214" s="38">
        <v>105.6</v>
      </c>
      <c r="CZZ214" s="38">
        <v>105.3</v>
      </c>
      <c r="DAA214" s="38">
        <v>105.2</v>
      </c>
      <c r="DAB214" s="39">
        <v>105.1</v>
      </c>
      <c r="DAC214" s="202"/>
      <c r="DAD214" s="7"/>
      <c r="DAE214" s="206"/>
      <c r="DAF214" s="248"/>
      <c r="DAG214" s="206" t="s">
        <v>27</v>
      </c>
      <c r="DAH214" s="202"/>
      <c r="DAI214" s="202"/>
      <c r="DAJ214" s="202"/>
      <c r="DAK214" s="22"/>
      <c r="DAL214" s="22"/>
      <c r="DAM214" s="22"/>
      <c r="DAN214" s="22">
        <v>105.7</v>
      </c>
      <c r="DAO214" s="38">
        <v>105.6</v>
      </c>
      <c r="DAP214" s="38">
        <v>105.3</v>
      </c>
      <c r="DAQ214" s="38">
        <v>105.2</v>
      </c>
      <c r="DAR214" s="39">
        <v>105.1</v>
      </c>
      <c r="DAS214" s="202"/>
      <c r="DAT214" s="7"/>
      <c r="DAU214" s="206"/>
      <c r="DAV214" s="248"/>
      <c r="DAW214" s="206" t="s">
        <v>27</v>
      </c>
      <c r="DAX214" s="202"/>
      <c r="DAY214" s="202"/>
      <c r="DAZ214" s="202"/>
      <c r="DBA214" s="22"/>
      <c r="DBB214" s="22"/>
      <c r="DBC214" s="22"/>
      <c r="DBD214" s="22">
        <v>105.7</v>
      </c>
      <c r="DBE214" s="38">
        <v>105.6</v>
      </c>
      <c r="DBF214" s="38">
        <v>105.3</v>
      </c>
      <c r="DBG214" s="38">
        <v>105.2</v>
      </c>
      <c r="DBH214" s="39">
        <v>105.1</v>
      </c>
      <c r="DBI214" s="202"/>
      <c r="DBJ214" s="7"/>
      <c r="DBK214" s="206"/>
      <c r="DBL214" s="248"/>
      <c r="DBM214" s="206" t="s">
        <v>27</v>
      </c>
      <c r="DBN214" s="202"/>
      <c r="DBO214" s="202"/>
      <c r="DBP214" s="202"/>
      <c r="DBQ214" s="22"/>
      <c r="DBR214" s="22"/>
      <c r="DBS214" s="22"/>
      <c r="DBT214" s="22">
        <v>105.7</v>
      </c>
      <c r="DBU214" s="38">
        <v>105.6</v>
      </c>
      <c r="DBV214" s="38">
        <v>105.3</v>
      </c>
      <c r="DBW214" s="38">
        <v>105.2</v>
      </c>
      <c r="DBX214" s="39">
        <v>105.1</v>
      </c>
      <c r="DBY214" s="202"/>
      <c r="DBZ214" s="7"/>
      <c r="DCA214" s="206"/>
      <c r="DCB214" s="248"/>
      <c r="DCC214" s="206" t="s">
        <v>27</v>
      </c>
      <c r="DCD214" s="202"/>
      <c r="DCE214" s="202"/>
      <c r="DCF214" s="202"/>
      <c r="DCG214" s="22"/>
      <c r="DCH214" s="22"/>
      <c r="DCI214" s="22"/>
      <c r="DCJ214" s="22">
        <v>105.7</v>
      </c>
      <c r="DCK214" s="38">
        <v>105.6</v>
      </c>
      <c r="DCL214" s="38">
        <v>105.3</v>
      </c>
      <c r="DCM214" s="38">
        <v>105.2</v>
      </c>
      <c r="DCN214" s="39">
        <v>105.1</v>
      </c>
      <c r="DCO214" s="202"/>
      <c r="DCP214" s="7"/>
      <c r="DCQ214" s="206"/>
      <c r="DCR214" s="248"/>
      <c r="DCS214" s="206" t="s">
        <v>27</v>
      </c>
      <c r="DCT214" s="202"/>
      <c r="DCU214" s="202"/>
      <c r="DCV214" s="202"/>
      <c r="DCW214" s="22"/>
      <c r="DCX214" s="22"/>
      <c r="DCY214" s="22"/>
      <c r="DCZ214" s="22">
        <v>105.7</v>
      </c>
      <c r="DDA214" s="38">
        <v>105.6</v>
      </c>
      <c r="DDB214" s="38">
        <v>105.3</v>
      </c>
      <c r="DDC214" s="38">
        <v>105.2</v>
      </c>
      <c r="DDD214" s="39">
        <v>105.1</v>
      </c>
      <c r="DDE214" s="202"/>
      <c r="DDF214" s="7"/>
      <c r="DDG214" s="206"/>
      <c r="DDH214" s="248"/>
      <c r="DDI214" s="206" t="s">
        <v>27</v>
      </c>
      <c r="DDJ214" s="202"/>
      <c r="DDK214" s="202"/>
      <c r="DDL214" s="202"/>
      <c r="DDM214" s="22"/>
      <c r="DDN214" s="22"/>
      <c r="DDO214" s="22"/>
      <c r="DDP214" s="22">
        <v>105.7</v>
      </c>
      <c r="DDQ214" s="38">
        <v>105.6</v>
      </c>
      <c r="DDR214" s="38">
        <v>105.3</v>
      </c>
      <c r="DDS214" s="38">
        <v>105.2</v>
      </c>
      <c r="DDT214" s="39">
        <v>105.1</v>
      </c>
      <c r="DDU214" s="202"/>
      <c r="DDV214" s="7"/>
      <c r="DDW214" s="206"/>
      <c r="DDX214" s="248"/>
      <c r="DDY214" s="206" t="s">
        <v>27</v>
      </c>
      <c r="DDZ214" s="202"/>
      <c r="DEA214" s="202"/>
      <c r="DEB214" s="202"/>
      <c r="DEC214" s="22"/>
      <c r="DED214" s="22"/>
      <c r="DEE214" s="22"/>
      <c r="DEF214" s="22">
        <v>105.7</v>
      </c>
      <c r="DEG214" s="38">
        <v>105.6</v>
      </c>
      <c r="DEH214" s="38">
        <v>105.3</v>
      </c>
      <c r="DEI214" s="38">
        <v>105.2</v>
      </c>
      <c r="DEJ214" s="39">
        <v>105.1</v>
      </c>
      <c r="DEK214" s="202"/>
      <c r="DEL214" s="7"/>
      <c r="DEM214" s="206"/>
      <c r="DEN214" s="248"/>
      <c r="DEO214" s="206" t="s">
        <v>27</v>
      </c>
      <c r="DEP214" s="202"/>
      <c r="DEQ214" s="202"/>
      <c r="DER214" s="202"/>
      <c r="DES214" s="22"/>
      <c r="DET214" s="22"/>
      <c r="DEU214" s="22"/>
      <c r="DEV214" s="22">
        <v>105.7</v>
      </c>
      <c r="DEW214" s="38">
        <v>105.6</v>
      </c>
      <c r="DEX214" s="38">
        <v>105.3</v>
      </c>
      <c r="DEY214" s="38">
        <v>105.2</v>
      </c>
      <c r="DEZ214" s="39">
        <v>105.1</v>
      </c>
      <c r="DFA214" s="202"/>
      <c r="DFB214" s="7"/>
      <c r="DFC214" s="206"/>
      <c r="DFD214" s="248"/>
      <c r="DFE214" s="206" t="s">
        <v>27</v>
      </c>
      <c r="DFF214" s="202"/>
      <c r="DFG214" s="202"/>
      <c r="DFH214" s="202"/>
      <c r="DFI214" s="22"/>
      <c r="DFJ214" s="22"/>
      <c r="DFK214" s="22"/>
      <c r="DFL214" s="22">
        <v>105.7</v>
      </c>
      <c r="DFM214" s="38">
        <v>105.6</v>
      </c>
      <c r="DFN214" s="38">
        <v>105.3</v>
      </c>
      <c r="DFO214" s="38">
        <v>105.2</v>
      </c>
      <c r="DFP214" s="39">
        <v>105.1</v>
      </c>
      <c r="DFQ214" s="202"/>
      <c r="DFR214" s="7"/>
      <c r="DFS214" s="206"/>
      <c r="DFT214" s="248"/>
      <c r="DFU214" s="206" t="s">
        <v>27</v>
      </c>
      <c r="DFV214" s="202"/>
      <c r="DFW214" s="202"/>
      <c r="DFX214" s="202"/>
      <c r="DFY214" s="22"/>
      <c r="DFZ214" s="22"/>
      <c r="DGA214" s="22"/>
      <c r="DGB214" s="22">
        <v>105.7</v>
      </c>
      <c r="DGC214" s="38">
        <v>105.6</v>
      </c>
      <c r="DGD214" s="38">
        <v>105.3</v>
      </c>
      <c r="DGE214" s="38">
        <v>105.2</v>
      </c>
      <c r="DGF214" s="39">
        <v>105.1</v>
      </c>
      <c r="DGG214" s="202"/>
      <c r="DGH214" s="7"/>
      <c r="DGI214" s="206"/>
      <c r="DGJ214" s="248"/>
      <c r="DGK214" s="206" t="s">
        <v>27</v>
      </c>
      <c r="DGL214" s="202"/>
      <c r="DGM214" s="202"/>
      <c r="DGN214" s="202"/>
      <c r="DGO214" s="22"/>
      <c r="DGP214" s="22"/>
      <c r="DGQ214" s="22"/>
      <c r="DGR214" s="22">
        <v>105.7</v>
      </c>
      <c r="DGS214" s="38">
        <v>105.6</v>
      </c>
      <c r="DGT214" s="38">
        <v>105.3</v>
      </c>
      <c r="DGU214" s="38">
        <v>105.2</v>
      </c>
      <c r="DGV214" s="39">
        <v>105.1</v>
      </c>
      <c r="DGW214" s="202"/>
      <c r="DGX214" s="7"/>
      <c r="DGY214" s="206"/>
      <c r="DGZ214" s="248"/>
      <c r="DHA214" s="206" t="s">
        <v>27</v>
      </c>
      <c r="DHB214" s="202"/>
      <c r="DHC214" s="202"/>
      <c r="DHD214" s="202"/>
      <c r="DHE214" s="22"/>
      <c r="DHF214" s="22"/>
      <c r="DHG214" s="22"/>
      <c r="DHH214" s="22">
        <v>105.7</v>
      </c>
      <c r="DHI214" s="38">
        <v>105.6</v>
      </c>
      <c r="DHJ214" s="38">
        <v>105.3</v>
      </c>
      <c r="DHK214" s="38">
        <v>105.2</v>
      </c>
      <c r="DHL214" s="39">
        <v>105.1</v>
      </c>
      <c r="DHM214" s="202"/>
      <c r="DHN214" s="7"/>
      <c r="DHO214" s="206"/>
      <c r="DHP214" s="248"/>
      <c r="DHQ214" s="206" t="s">
        <v>27</v>
      </c>
      <c r="DHR214" s="202"/>
      <c r="DHS214" s="202"/>
      <c r="DHT214" s="202"/>
      <c r="DHU214" s="22"/>
      <c r="DHV214" s="22"/>
      <c r="DHW214" s="22"/>
      <c r="DHX214" s="22">
        <v>105.7</v>
      </c>
      <c r="DHY214" s="38">
        <v>105.6</v>
      </c>
      <c r="DHZ214" s="38">
        <v>105.3</v>
      </c>
      <c r="DIA214" s="38">
        <v>105.2</v>
      </c>
      <c r="DIB214" s="39">
        <v>105.1</v>
      </c>
      <c r="DIC214" s="202"/>
      <c r="DID214" s="7"/>
      <c r="DIE214" s="206"/>
      <c r="DIF214" s="248"/>
      <c r="DIG214" s="206" t="s">
        <v>27</v>
      </c>
      <c r="DIH214" s="202"/>
      <c r="DII214" s="202"/>
      <c r="DIJ214" s="202"/>
      <c r="DIK214" s="22"/>
      <c r="DIL214" s="22"/>
      <c r="DIM214" s="22"/>
      <c r="DIN214" s="22">
        <v>105.7</v>
      </c>
      <c r="DIO214" s="38">
        <v>105.6</v>
      </c>
      <c r="DIP214" s="38">
        <v>105.3</v>
      </c>
      <c r="DIQ214" s="38">
        <v>105.2</v>
      </c>
      <c r="DIR214" s="39">
        <v>105.1</v>
      </c>
      <c r="DIS214" s="202"/>
      <c r="DIT214" s="7"/>
      <c r="DIU214" s="206"/>
      <c r="DIV214" s="248"/>
      <c r="DIW214" s="206" t="s">
        <v>27</v>
      </c>
      <c r="DIX214" s="202"/>
      <c r="DIY214" s="202"/>
      <c r="DIZ214" s="202"/>
      <c r="DJA214" s="22"/>
      <c r="DJB214" s="22"/>
      <c r="DJC214" s="22"/>
      <c r="DJD214" s="22">
        <v>105.7</v>
      </c>
      <c r="DJE214" s="38">
        <v>105.6</v>
      </c>
      <c r="DJF214" s="38">
        <v>105.3</v>
      </c>
      <c r="DJG214" s="38">
        <v>105.2</v>
      </c>
      <c r="DJH214" s="39">
        <v>105.1</v>
      </c>
      <c r="DJI214" s="202"/>
      <c r="DJJ214" s="7"/>
      <c r="DJK214" s="206"/>
      <c r="DJL214" s="248"/>
      <c r="DJM214" s="206" t="s">
        <v>27</v>
      </c>
      <c r="DJN214" s="202"/>
      <c r="DJO214" s="202"/>
      <c r="DJP214" s="202"/>
      <c r="DJQ214" s="22"/>
      <c r="DJR214" s="22"/>
      <c r="DJS214" s="22"/>
      <c r="DJT214" s="22">
        <v>105.7</v>
      </c>
      <c r="DJU214" s="38">
        <v>105.6</v>
      </c>
      <c r="DJV214" s="38">
        <v>105.3</v>
      </c>
      <c r="DJW214" s="38">
        <v>105.2</v>
      </c>
      <c r="DJX214" s="39">
        <v>105.1</v>
      </c>
      <c r="DJY214" s="202"/>
      <c r="DJZ214" s="7"/>
      <c r="DKA214" s="206"/>
      <c r="DKB214" s="248"/>
      <c r="DKC214" s="206" t="s">
        <v>27</v>
      </c>
      <c r="DKD214" s="202"/>
      <c r="DKE214" s="202"/>
      <c r="DKF214" s="202"/>
      <c r="DKG214" s="22"/>
      <c r="DKH214" s="22"/>
      <c r="DKI214" s="22"/>
      <c r="DKJ214" s="22">
        <v>105.7</v>
      </c>
      <c r="DKK214" s="38">
        <v>105.6</v>
      </c>
      <c r="DKL214" s="38">
        <v>105.3</v>
      </c>
      <c r="DKM214" s="38">
        <v>105.2</v>
      </c>
      <c r="DKN214" s="39">
        <v>105.1</v>
      </c>
      <c r="DKO214" s="202"/>
      <c r="DKP214" s="7"/>
      <c r="DKQ214" s="206"/>
      <c r="DKR214" s="248"/>
      <c r="DKS214" s="206" t="s">
        <v>27</v>
      </c>
      <c r="DKT214" s="202"/>
      <c r="DKU214" s="202"/>
      <c r="DKV214" s="202"/>
      <c r="DKW214" s="22"/>
      <c r="DKX214" s="22"/>
      <c r="DKY214" s="22"/>
      <c r="DKZ214" s="22">
        <v>105.7</v>
      </c>
      <c r="DLA214" s="38">
        <v>105.6</v>
      </c>
      <c r="DLB214" s="38">
        <v>105.3</v>
      </c>
      <c r="DLC214" s="38">
        <v>105.2</v>
      </c>
      <c r="DLD214" s="39">
        <v>105.1</v>
      </c>
      <c r="DLE214" s="202"/>
      <c r="DLF214" s="7"/>
      <c r="DLG214" s="206"/>
      <c r="DLH214" s="248"/>
      <c r="DLI214" s="206" t="s">
        <v>27</v>
      </c>
      <c r="DLJ214" s="202"/>
      <c r="DLK214" s="202"/>
      <c r="DLL214" s="202"/>
      <c r="DLM214" s="22"/>
      <c r="DLN214" s="22"/>
      <c r="DLO214" s="22"/>
      <c r="DLP214" s="22">
        <v>105.7</v>
      </c>
      <c r="DLQ214" s="38">
        <v>105.6</v>
      </c>
      <c r="DLR214" s="38">
        <v>105.3</v>
      </c>
      <c r="DLS214" s="38">
        <v>105.2</v>
      </c>
      <c r="DLT214" s="39">
        <v>105.1</v>
      </c>
      <c r="DLU214" s="202"/>
      <c r="DLV214" s="7"/>
      <c r="DLW214" s="206"/>
      <c r="DLX214" s="248"/>
      <c r="DLY214" s="206" t="s">
        <v>27</v>
      </c>
      <c r="DLZ214" s="202"/>
      <c r="DMA214" s="202"/>
      <c r="DMB214" s="202"/>
      <c r="DMC214" s="22"/>
      <c r="DMD214" s="22"/>
      <c r="DME214" s="22"/>
      <c r="DMF214" s="22">
        <v>105.7</v>
      </c>
      <c r="DMG214" s="38">
        <v>105.6</v>
      </c>
      <c r="DMH214" s="38">
        <v>105.3</v>
      </c>
      <c r="DMI214" s="38">
        <v>105.2</v>
      </c>
      <c r="DMJ214" s="39">
        <v>105.1</v>
      </c>
      <c r="DMK214" s="202"/>
      <c r="DML214" s="7"/>
      <c r="DMM214" s="206"/>
      <c r="DMN214" s="248"/>
      <c r="DMO214" s="206" t="s">
        <v>27</v>
      </c>
      <c r="DMP214" s="202"/>
      <c r="DMQ214" s="202"/>
      <c r="DMR214" s="202"/>
      <c r="DMS214" s="22"/>
      <c r="DMT214" s="22"/>
      <c r="DMU214" s="22"/>
      <c r="DMV214" s="22">
        <v>105.7</v>
      </c>
      <c r="DMW214" s="38">
        <v>105.6</v>
      </c>
      <c r="DMX214" s="38">
        <v>105.3</v>
      </c>
      <c r="DMY214" s="38">
        <v>105.2</v>
      </c>
      <c r="DMZ214" s="39">
        <v>105.1</v>
      </c>
      <c r="DNA214" s="202"/>
      <c r="DNB214" s="7"/>
      <c r="DNC214" s="206"/>
      <c r="DND214" s="248"/>
      <c r="DNE214" s="206" t="s">
        <v>27</v>
      </c>
      <c r="DNF214" s="202"/>
      <c r="DNG214" s="202"/>
      <c r="DNH214" s="202"/>
      <c r="DNI214" s="22"/>
      <c r="DNJ214" s="22"/>
      <c r="DNK214" s="22"/>
      <c r="DNL214" s="22">
        <v>105.7</v>
      </c>
      <c r="DNM214" s="38">
        <v>105.6</v>
      </c>
      <c r="DNN214" s="38">
        <v>105.3</v>
      </c>
      <c r="DNO214" s="38">
        <v>105.2</v>
      </c>
      <c r="DNP214" s="39">
        <v>105.1</v>
      </c>
      <c r="DNQ214" s="202"/>
      <c r="DNR214" s="7"/>
      <c r="DNS214" s="206"/>
      <c r="DNT214" s="248"/>
      <c r="DNU214" s="206" t="s">
        <v>27</v>
      </c>
      <c r="DNV214" s="202"/>
      <c r="DNW214" s="202"/>
      <c r="DNX214" s="202"/>
      <c r="DNY214" s="22"/>
      <c r="DNZ214" s="22"/>
      <c r="DOA214" s="22"/>
      <c r="DOB214" s="22">
        <v>105.7</v>
      </c>
      <c r="DOC214" s="38">
        <v>105.6</v>
      </c>
      <c r="DOD214" s="38">
        <v>105.3</v>
      </c>
      <c r="DOE214" s="38">
        <v>105.2</v>
      </c>
      <c r="DOF214" s="39">
        <v>105.1</v>
      </c>
      <c r="DOG214" s="202"/>
      <c r="DOH214" s="7"/>
      <c r="DOI214" s="206"/>
      <c r="DOJ214" s="248"/>
      <c r="DOK214" s="206" t="s">
        <v>27</v>
      </c>
      <c r="DOL214" s="202"/>
      <c r="DOM214" s="202"/>
      <c r="DON214" s="202"/>
      <c r="DOO214" s="22"/>
      <c r="DOP214" s="22"/>
      <c r="DOQ214" s="22"/>
      <c r="DOR214" s="22">
        <v>105.7</v>
      </c>
      <c r="DOS214" s="38">
        <v>105.6</v>
      </c>
      <c r="DOT214" s="38">
        <v>105.3</v>
      </c>
      <c r="DOU214" s="38">
        <v>105.2</v>
      </c>
      <c r="DOV214" s="39">
        <v>105.1</v>
      </c>
      <c r="DOW214" s="202"/>
      <c r="DOX214" s="7"/>
      <c r="DOY214" s="206"/>
      <c r="DOZ214" s="248"/>
      <c r="DPA214" s="206" t="s">
        <v>27</v>
      </c>
      <c r="DPB214" s="202"/>
      <c r="DPC214" s="202"/>
      <c r="DPD214" s="202"/>
      <c r="DPE214" s="22"/>
      <c r="DPF214" s="22"/>
      <c r="DPG214" s="22"/>
      <c r="DPH214" s="22">
        <v>105.7</v>
      </c>
      <c r="DPI214" s="38">
        <v>105.6</v>
      </c>
      <c r="DPJ214" s="38">
        <v>105.3</v>
      </c>
      <c r="DPK214" s="38">
        <v>105.2</v>
      </c>
      <c r="DPL214" s="39">
        <v>105.1</v>
      </c>
      <c r="DPM214" s="202"/>
      <c r="DPN214" s="7"/>
      <c r="DPO214" s="206"/>
      <c r="DPP214" s="248"/>
      <c r="DPQ214" s="206" t="s">
        <v>27</v>
      </c>
      <c r="DPR214" s="202"/>
      <c r="DPS214" s="202"/>
      <c r="DPT214" s="202"/>
      <c r="DPU214" s="22"/>
      <c r="DPV214" s="22"/>
      <c r="DPW214" s="22"/>
      <c r="DPX214" s="22">
        <v>105.7</v>
      </c>
      <c r="DPY214" s="38">
        <v>105.6</v>
      </c>
      <c r="DPZ214" s="38">
        <v>105.3</v>
      </c>
      <c r="DQA214" s="38">
        <v>105.2</v>
      </c>
      <c r="DQB214" s="39">
        <v>105.1</v>
      </c>
      <c r="DQC214" s="202"/>
      <c r="DQD214" s="7"/>
      <c r="DQE214" s="206"/>
      <c r="DQF214" s="248"/>
      <c r="DQG214" s="206" t="s">
        <v>27</v>
      </c>
      <c r="DQH214" s="202"/>
      <c r="DQI214" s="202"/>
      <c r="DQJ214" s="202"/>
      <c r="DQK214" s="22"/>
      <c r="DQL214" s="22"/>
      <c r="DQM214" s="22"/>
      <c r="DQN214" s="22">
        <v>105.7</v>
      </c>
      <c r="DQO214" s="38">
        <v>105.6</v>
      </c>
      <c r="DQP214" s="38">
        <v>105.3</v>
      </c>
      <c r="DQQ214" s="38">
        <v>105.2</v>
      </c>
      <c r="DQR214" s="39">
        <v>105.1</v>
      </c>
      <c r="DQS214" s="202"/>
      <c r="DQT214" s="7"/>
      <c r="DQU214" s="206"/>
      <c r="DQV214" s="248"/>
      <c r="DQW214" s="206" t="s">
        <v>27</v>
      </c>
      <c r="DQX214" s="202"/>
      <c r="DQY214" s="202"/>
      <c r="DQZ214" s="202"/>
      <c r="DRA214" s="22"/>
      <c r="DRB214" s="22"/>
      <c r="DRC214" s="22"/>
      <c r="DRD214" s="22">
        <v>105.7</v>
      </c>
      <c r="DRE214" s="38">
        <v>105.6</v>
      </c>
      <c r="DRF214" s="38">
        <v>105.3</v>
      </c>
      <c r="DRG214" s="38">
        <v>105.2</v>
      </c>
      <c r="DRH214" s="39">
        <v>105.1</v>
      </c>
      <c r="DRI214" s="202"/>
      <c r="DRJ214" s="7"/>
      <c r="DRK214" s="206"/>
      <c r="DRL214" s="248"/>
      <c r="DRM214" s="206" t="s">
        <v>27</v>
      </c>
      <c r="DRN214" s="202"/>
      <c r="DRO214" s="202"/>
      <c r="DRP214" s="202"/>
      <c r="DRQ214" s="22"/>
      <c r="DRR214" s="22"/>
      <c r="DRS214" s="22"/>
      <c r="DRT214" s="22">
        <v>105.7</v>
      </c>
      <c r="DRU214" s="38">
        <v>105.6</v>
      </c>
      <c r="DRV214" s="38">
        <v>105.3</v>
      </c>
      <c r="DRW214" s="38">
        <v>105.2</v>
      </c>
      <c r="DRX214" s="39">
        <v>105.1</v>
      </c>
      <c r="DRY214" s="202"/>
      <c r="DRZ214" s="7"/>
      <c r="DSA214" s="206"/>
      <c r="DSB214" s="248"/>
      <c r="DSC214" s="206" t="s">
        <v>27</v>
      </c>
      <c r="DSD214" s="202"/>
      <c r="DSE214" s="202"/>
      <c r="DSF214" s="202"/>
      <c r="DSG214" s="22"/>
      <c r="DSH214" s="22"/>
      <c r="DSI214" s="22"/>
      <c r="DSJ214" s="22">
        <v>105.7</v>
      </c>
      <c r="DSK214" s="38">
        <v>105.6</v>
      </c>
      <c r="DSL214" s="38">
        <v>105.3</v>
      </c>
      <c r="DSM214" s="38">
        <v>105.2</v>
      </c>
      <c r="DSN214" s="39">
        <v>105.1</v>
      </c>
      <c r="DSO214" s="202"/>
      <c r="DSP214" s="7"/>
      <c r="DSQ214" s="206"/>
      <c r="DSR214" s="248"/>
      <c r="DSS214" s="206" t="s">
        <v>27</v>
      </c>
      <c r="DST214" s="202"/>
      <c r="DSU214" s="202"/>
      <c r="DSV214" s="202"/>
      <c r="DSW214" s="22"/>
      <c r="DSX214" s="22"/>
      <c r="DSY214" s="22"/>
      <c r="DSZ214" s="22">
        <v>105.7</v>
      </c>
      <c r="DTA214" s="38">
        <v>105.6</v>
      </c>
      <c r="DTB214" s="38">
        <v>105.3</v>
      </c>
      <c r="DTC214" s="38">
        <v>105.2</v>
      </c>
      <c r="DTD214" s="39">
        <v>105.1</v>
      </c>
      <c r="DTE214" s="202"/>
      <c r="DTF214" s="7"/>
      <c r="DTG214" s="206"/>
      <c r="DTH214" s="248"/>
      <c r="DTI214" s="206" t="s">
        <v>27</v>
      </c>
      <c r="DTJ214" s="202"/>
      <c r="DTK214" s="202"/>
      <c r="DTL214" s="202"/>
      <c r="DTM214" s="22"/>
      <c r="DTN214" s="22"/>
      <c r="DTO214" s="22"/>
      <c r="DTP214" s="22">
        <v>105.7</v>
      </c>
      <c r="DTQ214" s="38">
        <v>105.6</v>
      </c>
      <c r="DTR214" s="38">
        <v>105.3</v>
      </c>
      <c r="DTS214" s="38">
        <v>105.2</v>
      </c>
      <c r="DTT214" s="39">
        <v>105.1</v>
      </c>
      <c r="DTU214" s="202"/>
      <c r="DTV214" s="7"/>
      <c r="DTW214" s="206"/>
      <c r="DTX214" s="248"/>
      <c r="DTY214" s="206" t="s">
        <v>27</v>
      </c>
      <c r="DTZ214" s="202"/>
      <c r="DUA214" s="202"/>
      <c r="DUB214" s="202"/>
      <c r="DUC214" s="22"/>
      <c r="DUD214" s="22"/>
      <c r="DUE214" s="22"/>
      <c r="DUF214" s="22">
        <v>105.7</v>
      </c>
      <c r="DUG214" s="38">
        <v>105.6</v>
      </c>
      <c r="DUH214" s="38">
        <v>105.3</v>
      </c>
      <c r="DUI214" s="38">
        <v>105.2</v>
      </c>
      <c r="DUJ214" s="39">
        <v>105.1</v>
      </c>
      <c r="DUK214" s="202"/>
      <c r="DUL214" s="7"/>
      <c r="DUM214" s="206"/>
      <c r="DUN214" s="248"/>
      <c r="DUO214" s="206" t="s">
        <v>27</v>
      </c>
      <c r="DUP214" s="202"/>
      <c r="DUQ214" s="202"/>
      <c r="DUR214" s="202"/>
      <c r="DUS214" s="22"/>
      <c r="DUT214" s="22"/>
      <c r="DUU214" s="22"/>
      <c r="DUV214" s="22">
        <v>105.7</v>
      </c>
      <c r="DUW214" s="38">
        <v>105.6</v>
      </c>
      <c r="DUX214" s="38">
        <v>105.3</v>
      </c>
      <c r="DUY214" s="38">
        <v>105.2</v>
      </c>
      <c r="DUZ214" s="39">
        <v>105.1</v>
      </c>
      <c r="DVA214" s="202"/>
      <c r="DVB214" s="7"/>
      <c r="DVC214" s="206"/>
      <c r="DVD214" s="248"/>
      <c r="DVE214" s="206" t="s">
        <v>27</v>
      </c>
      <c r="DVF214" s="202"/>
      <c r="DVG214" s="202"/>
      <c r="DVH214" s="202"/>
      <c r="DVI214" s="22"/>
      <c r="DVJ214" s="22"/>
      <c r="DVK214" s="22"/>
      <c r="DVL214" s="22">
        <v>105.7</v>
      </c>
      <c r="DVM214" s="38">
        <v>105.6</v>
      </c>
      <c r="DVN214" s="38">
        <v>105.3</v>
      </c>
      <c r="DVO214" s="38">
        <v>105.2</v>
      </c>
      <c r="DVP214" s="39">
        <v>105.1</v>
      </c>
      <c r="DVQ214" s="202"/>
      <c r="DVR214" s="7"/>
      <c r="DVS214" s="206"/>
      <c r="DVT214" s="248"/>
      <c r="DVU214" s="206" t="s">
        <v>27</v>
      </c>
      <c r="DVV214" s="202"/>
      <c r="DVW214" s="202"/>
      <c r="DVX214" s="202"/>
      <c r="DVY214" s="22"/>
      <c r="DVZ214" s="22"/>
      <c r="DWA214" s="22"/>
      <c r="DWB214" s="22">
        <v>105.7</v>
      </c>
      <c r="DWC214" s="38">
        <v>105.6</v>
      </c>
      <c r="DWD214" s="38">
        <v>105.3</v>
      </c>
      <c r="DWE214" s="38">
        <v>105.2</v>
      </c>
      <c r="DWF214" s="39">
        <v>105.1</v>
      </c>
      <c r="DWG214" s="202"/>
      <c r="DWH214" s="7"/>
      <c r="DWI214" s="206"/>
      <c r="DWJ214" s="248"/>
      <c r="DWK214" s="206" t="s">
        <v>27</v>
      </c>
      <c r="DWL214" s="202"/>
      <c r="DWM214" s="202"/>
      <c r="DWN214" s="202"/>
      <c r="DWO214" s="22"/>
      <c r="DWP214" s="22"/>
      <c r="DWQ214" s="22"/>
      <c r="DWR214" s="22">
        <v>105.7</v>
      </c>
      <c r="DWS214" s="38">
        <v>105.6</v>
      </c>
      <c r="DWT214" s="38">
        <v>105.3</v>
      </c>
      <c r="DWU214" s="38">
        <v>105.2</v>
      </c>
      <c r="DWV214" s="39">
        <v>105.1</v>
      </c>
      <c r="DWW214" s="202"/>
      <c r="DWX214" s="7"/>
      <c r="DWY214" s="206"/>
      <c r="DWZ214" s="248"/>
      <c r="DXA214" s="206" t="s">
        <v>27</v>
      </c>
      <c r="DXB214" s="202"/>
      <c r="DXC214" s="202"/>
      <c r="DXD214" s="202"/>
      <c r="DXE214" s="22"/>
      <c r="DXF214" s="22"/>
      <c r="DXG214" s="22"/>
      <c r="DXH214" s="22">
        <v>105.7</v>
      </c>
      <c r="DXI214" s="38">
        <v>105.6</v>
      </c>
      <c r="DXJ214" s="38">
        <v>105.3</v>
      </c>
      <c r="DXK214" s="38">
        <v>105.2</v>
      </c>
      <c r="DXL214" s="39">
        <v>105.1</v>
      </c>
      <c r="DXM214" s="202"/>
      <c r="DXN214" s="7"/>
      <c r="DXO214" s="206"/>
      <c r="DXP214" s="248"/>
      <c r="DXQ214" s="206" t="s">
        <v>27</v>
      </c>
      <c r="DXR214" s="202"/>
      <c r="DXS214" s="202"/>
      <c r="DXT214" s="202"/>
      <c r="DXU214" s="22"/>
      <c r="DXV214" s="22"/>
      <c r="DXW214" s="22"/>
      <c r="DXX214" s="22">
        <v>105.7</v>
      </c>
      <c r="DXY214" s="38">
        <v>105.6</v>
      </c>
      <c r="DXZ214" s="38">
        <v>105.3</v>
      </c>
      <c r="DYA214" s="38">
        <v>105.2</v>
      </c>
      <c r="DYB214" s="39">
        <v>105.1</v>
      </c>
      <c r="DYC214" s="202"/>
      <c r="DYD214" s="7"/>
      <c r="DYE214" s="206"/>
      <c r="DYF214" s="248"/>
      <c r="DYG214" s="206" t="s">
        <v>27</v>
      </c>
      <c r="DYH214" s="202"/>
      <c r="DYI214" s="202"/>
      <c r="DYJ214" s="202"/>
      <c r="DYK214" s="22"/>
      <c r="DYL214" s="22"/>
      <c r="DYM214" s="22"/>
      <c r="DYN214" s="22">
        <v>105.7</v>
      </c>
      <c r="DYO214" s="38">
        <v>105.6</v>
      </c>
      <c r="DYP214" s="38">
        <v>105.3</v>
      </c>
      <c r="DYQ214" s="38">
        <v>105.2</v>
      </c>
      <c r="DYR214" s="39">
        <v>105.1</v>
      </c>
      <c r="DYS214" s="202"/>
      <c r="DYT214" s="7"/>
      <c r="DYU214" s="206"/>
      <c r="DYV214" s="248"/>
      <c r="DYW214" s="206" t="s">
        <v>27</v>
      </c>
      <c r="DYX214" s="202"/>
      <c r="DYY214" s="202"/>
      <c r="DYZ214" s="202"/>
      <c r="DZA214" s="22"/>
      <c r="DZB214" s="22"/>
      <c r="DZC214" s="22"/>
      <c r="DZD214" s="22">
        <v>105.7</v>
      </c>
      <c r="DZE214" s="38">
        <v>105.6</v>
      </c>
      <c r="DZF214" s="38">
        <v>105.3</v>
      </c>
      <c r="DZG214" s="38">
        <v>105.2</v>
      </c>
      <c r="DZH214" s="39">
        <v>105.1</v>
      </c>
      <c r="DZI214" s="202"/>
      <c r="DZJ214" s="7"/>
      <c r="DZK214" s="206"/>
      <c r="DZL214" s="248"/>
      <c r="DZM214" s="206" t="s">
        <v>27</v>
      </c>
      <c r="DZN214" s="202"/>
      <c r="DZO214" s="202"/>
      <c r="DZP214" s="202"/>
      <c r="DZQ214" s="22"/>
      <c r="DZR214" s="22"/>
      <c r="DZS214" s="22"/>
      <c r="DZT214" s="22">
        <v>105.7</v>
      </c>
      <c r="DZU214" s="38">
        <v>105.6</v>
      </c>
      <c r="DZV214" s="38">
        <v>105.3</v>
      </c>
      <c r="DZW214" s="38">
        <v>105.2</v>
      </c>
      <c r="DZX214" s="39">
        <v>105.1</v>
      </c>
      <c r="DZY214" s="202"/>
      <c r="DZZ214" s="7"/>
      <c r="EAA214" s="206"/>
      <c r="EAB214" s="248"/>
      <c r="EAC214" s="206" t="s">
        <v>27</v>
      </c>
      <c r="EAD214" s="202"/>
      <c r="EAE214" s="202"/>
      <c r="EAF214" s="202"/>
      <c r="EAG214" s="22"/>
      <c r="EAH214" s="22"/>
      <c r="EAI214" s="22"/>
      <c r="EAJ214" s="22">
        <v>105.7</v>
      </c>
      <c r="EAK214" s="38">
        <v>105.6</v>
      </c>
      <c r="EAL214" s="38">
        <v>105.3</v>
      </c>
      <c r="EAM214" s="38">
        <v>105.2</v>
      </c>
      <c r="EAN214" s="39">
        <v>105.1</v>
      </c>
      <c r="EAO214" s="202"/>
      <c r="EAP214" s="7"/>
      <c r="EAQ214" s="206"/>
      <c r="EAR214" s="248"/>
      <c r="EAS214" s="206" t="s">
        <v>27</v>
      </c>
      <c r="EAT214" s="202"/>
      <c r="EAU214" s="202"/>
      <c r="EAV214" s="202"/>
      <c r="EAW214" s="22"/>
      <c r="EAX214" s="22"/>
      <c r="EAY214" s="22"/>
      <c r="EAZ214" s="22">
        <v>105.7</v>
      </c>
      <c r="EBA214" s="38">
        <v>105.6</v>
      </c>
      <c r="EBB214" s="38">
        <v>105.3</v>
      </c>
      <c r="EBC214" s="38">
        <v>105.2</v>
      </c>
      <c r="EBD214" s="39">
        <v>105.1</v>
      </c>
      <c r="EBE214" s="202"/>
      <c r="EBF214" s="7"/>
      <c r="EBG214" s="206"/>
      <c r="EBH214" s="248"/>
      <c r="EBI214" s="206" t="s">
        <v>27</v>
      </c>
      <c r="EBJ214" s="202"/>
      <c r="EBK214" s="202"/>
      <c r="EBL214" s="202"/>
      <c r="EBM214" s="22"/>
      <c r="EBN214" s="22"/>
      <c r="EBO214" s="22"/>
      <c r="EBP214" s="22">
        <v>105.7</v>
      </c>
      <c r="EBQ214" s="38">
        <v>105.6</v>
      </c>
      <c r="EBR214" s="38">
        <v>105.3</v>
      </c>
      <c r="EBS214" s="38">
        <v>105.2</v>
      </c>
      <c r="EBT214" s="39">
        <v>105.1</v>
      </c>
      <c r="EBU214" s="202"/>
      <c r="EBV214" s="7"/>
      <c r="EBW214" s="206"/>
      <c r="EBX214" s="248"/>
      <c r="EBY214" s="206" t="s">
        <v>27</v>
      </c>
      <c r="EBZ214" s="202"/>
      <c r="ECA214" s="202"/>
      <c r="ECB214" s="202"/>
      <c r="ECC214" s="22"/>
      <c r="ECD214" s="22"/>
      <c r="ECE214" s="22"/>
      <c r="ECF214" s="22">
        <v>105.7</v>
      </c>
      <c r="ECG214" s="38">
        <v>105.6</v>
      </c>
      <c r="ECH214" s="38">
        <v>105.3</v>
      </c>
      <c r="ECI214" s="38">
        <v>105.2</v>
      </c>
      <c r="ECJ214" s="39">
        <v>105.1</v>
      </c>
      <c r="ECK214" s="202"/>
      <c r="ECL214" s="7"/>
      <c r="ECM214" s="206"/>
      <c r="ECN214" s="248"/>
      <c r="ECO214" s="206" t="s">
        <v>27</v>
      </c>
      <c r="ECP214" s="202"/>
      <c r="ECQ214" s="202"/>
      <c r="ECR214" s="202"/>
      <c r="ECS214" s="22"/>
      <c r="ECT214" s="22"/>
      <c r="ECU214" s="22"/>
      <c r="ECV214" s="22">
        <v>105.7</v>
      </c>
      <c r="ECW214" s="38">
        <v>105.6</v>
      </c>
      <c r="ECX214" s="38">
        <v>105.3</v>
      </c>
      <c r="ECY214" s="38">
        <v>105.2</v>
      </c>
      <c r="ECZ214" s="39">
        <v>105.1</v>
      </c>
      <c r="EDA214" s="202"/>
      <c r="EDB214" s="7"/>
      <c r="EDC214" s="206"/>
      <c r="EDD214" s="248"/>
      <c r="EDE214" s="206" t="s">
        <v>27</v>
      </c>
      <c r="EDF214" s="202"/>
      <c r="EDG214" s="202"/>
      <c r="EDH214" s="202"/>
      <c r="EDI214" s="22"/>
      <c r="EDJ214" s="22"/>
      <c r="EDK214" s="22"/>
      <c r="EDL214" s="22">
        <v>105.7</v>
      </c>
      <c r="EDM214" s="38">
        <v>105.6</v>
      </c>
      <c r="EDN214" s="38">
        <v>105.3</v>
      </c>
      <c r="EDO214" s="38">
        <v>105.2</v>
      </c>
      <c r="EDP214" s="39">
        <v>105.1</v>
      </c>
      <c r="EDQ214" s="202"/>
      <c r="EDR214" s="7"/>
      <c r="EDS214" s="206"/>
      <c r="EDT214" s="248"/>
      <c r="EDU214" s="206" t="s">
        <v>27</v>
      </c>
      <c r="EDV214" s="202"/>
      <c r="EDW214" s="202"/>
      <c r="EDX214" s="202"/>
      <c r="EDY214" s="22"/>
      <c r="EDZ214" s="22"/>
      <c r="EEA214" s="22"/>
      <c r="EEB214" s="22">
        <v>105.7</v>
      </c>
      <c r="EEC214" s="38">
        <v>105.6</v>
      </c>
      <c r="EED214" s="38">
        <v>105.3</v>
      </c>
      <c r="EEE214" s="38">
        <v>105.2</v>
      </c>
      <c r="EEF214" s="39">
        <v>105.1</v>
      </c>
      <c r="EEG214" s="202"/>
      <c r="EEH214" s="7"/>
      <c r="EEI214" s="206"/>
      <c r="EEJ214" s="248"/>
      <c r="EEK214" s="206" t="s">
        <v>27</v>
      </c>
      <c r="EEL214" s="202"/>
      <c r="EEM214" s="202"/>
      <c r="EEN214" s="202"/>
      <c r="EEO214" s="22"/>
      <c r="EEP214" s="22"/>
      <c r="EEQ214" s="22"/>
      <c r="EER214" s="22">
        <v>105.7</v>
      </c>
      <c r="EES214" s="38">
        <v>105.6</v>
      </c>
      <c r="EET214" s="38">
        <v>105.3</v>
      </c>
      <c r="EEU214" s="38">
        <v>105.2</v>
      </c>
      <c r="EEV214" s="39">
        <v>105.1</v>
      </c>
      <c r="EEW214" s="202"/>
      <c r="EEX214" s="7"/>
      <c r="EEY214" s="206"/>
      <c r="EEZ214" s="248"/>
      <c r="EFA214" s="206" t="s">
        <v>27</v>
      </c>
      <c r="EFB214" s="202"/>
      <c r="EFC214" s="202"/>
      <c r="EFD214" s="202"/>
      <c r="EFE214" s="22"/>
      <c r="EFF214" s="22"/>
      <c r="EFG214" s="22"/>
      <c r="EFH214" s="22">
        <v>105.7</v>
      </c>
      <c r="EFI214" s="38">
        <v>105.6</v>
      </c>
      <c r="EFJ214" s="38">
        <v>105.3</v>
      </c>
      <c r="EFK214" s="38">
        <v>105.2</v>
      </c>
      <c r="EFL214" s="39">
        <v>105.1</v>
      </c>
      <c r="EFM214" s="202"/>
      <c r="EFN214" s="7"/>
      <c r="EFO214" s="206"/>
      <c r="EFP214" s="248"/>
      <c r="EFQ214" s="206" t="s">
        <v>27</v>
      </c>
      <c r="EFR214" s="202"/>
      <c r="EFS214" s="202"/>
      <c r="EFT214" s="202"/>
      <c r="EFU214" s="22"/>
      <c r="EFV214" s="22"/>
      <c r="EFW214" s="22"/>
      <c r="EFX214" s="22">
        <v>105.7</v>
      </c>
      <c r="EFY214" s="38">
        <v>105.6</v>
      </c>
      <c r="EFZ214" s="38">
        <v>105.3</v>
      </c>
      <c r="EGA214" s="38">
        <v>105.2</v>
      </c>
      <c r="EGB214" s="39">
        <v>105.1</v>
      </c>
      <c r="EGC214" s="202"/>
      <c r="EGD214" s="7"/>
      <c r="EGE214" s="206"/>
      <c r="EGF214" s="248"/>
      <c r="EGG214" s="206" t="s">
        <v>27</v>
      </c>
      <c r="EGH214" s="202"/>
      <c r="EGI214" s="202"/>
      <c r="EGJ214" s="202"/>
      <c r="EGK214" s="22"/>
      <c r="EGL214" s="22"/>
      <c r="EGM214" s="22"/>
      <c r="EGN214" s="22">
        <v>105.7</v>
      </c>
      <c r="EGO214" s="38">
        <v>105.6</v>
      </c>
      <c r="EGP214" s="38">
        <v>105.3</v>
      </c>
      <c r="EGQ214" s="38">
        <v>105.2</v>
      </c>
      <c r="EGR214" s="39">
        <v>105.1</v>
      </c>
      <c r="EGS214" s="202"/>
      <c r="EGT214" s="7"/>
      <c r="EGU214" s="206"/>
      <c r="EGV214" s="248"/>
      <c r="EGW214" s="206" t="s">
        <v>27</v>
      </c>
      <c r="EGX214" s="202"/>
      <c r="EGY214" s="202"/>
      <c r="EGZ214" s="202"/>
      <c r="EHA214" s="22"/>
      <c r="EHB214" s="22"/>
      <c r="EHC214" s="22"/>
      <c r="EHD214" s="22">
        <v>105.7</v>
      </c>
      <c r="EHE214" s="38">
        <v>105.6</v>
      </c>
      <c r="EHF214" s="38">
        <v>105.3</v>
      </c>
      <c r="EHG214" s="38">
        <v>105.2</v>
      </c>
      <c r="EHH214" s="39">
        <v>105.1</v>
      </c>
      <c r="EHI214" s="202"/>
      <c r="EHJ214" s="7"/>
      <c r="EHK214" s="206"/>
      <c r="EHL214" s="248"/>
      <c r="EHM214" s="206" t="s">
        <v>27</v>
      </c>
      <c r="EHN214" s="202"/>
      <c r="EHO214" s="202"/>
      <c r="EHP214" s="202"/>
      <c r="EHQ214" s="22"/>
      <c r="EHR214" s="22"/>
      <c r="EHS214" s="22"/>
      <c r="EHT214" s="22">
        <v>105.7</v>
      </c>
      <c r="EHU214" s="38">
        <v>105.6</v>
      </c>
      <c r="EHV214" s="38">
        <v>105.3</v>
      </c>
      <c r="EHW214" s="38">
        <v>105.2</v>
      </c>
      <c r="EHX214" s="39">
        <v>105.1</v>
      </c>
      <c r="EHY214" s="202"/>
      <c r="EHZ214" s="7"/>
      <c r="EIA214" s="206"/>
      <c r="EIB214" s="248"/>
      <c r="EIC214" s="206" t="s">
        <v>27</v>
      </c>
      <c r="EID214" s="202"/>
      <c r="EIE214" s="202"/>
      <c r="EIF214" s="202"/>
      <c r="EIG214" s="22"/>
      <c r="EIH214" s="22"/>
      <c r="EII214" s="22"/>
      <c r="EIJ214" s="22">
        <v>105.7</v>
      </c>
      <c r="EIK214" s="38">
        <v>105.6</v>
      </c>
      <c r="EIL214" s="38">
        <v>105.3</v>
      </c>
      <c r="EIM214" s="38">
        <v>105.2</v>
      </c>
      <c r="EIN214" s="39">
        <v>105.1</v>
      </c>
      <c r="EIO214" s="202"/>
      <c r="EIP214" s="7"/>
      <c r="EIQ214" s="206"/>
      <c r="EIR214" s="248"/>
      <c r="EIS214" s="206" t="s">
        <v>27</v>
      </c>
      <c r="EIT214" s="202"/>
      <c r="EIU214" s="202"/>
      <c r="EIV214" s="202"/>
      <c r="EIW214" s="22"/>
      <c r="EIX214" s="22"/>
      <c r="EIY214" s="22"/>
      <c r="EIZ214" s="22">
        <v>105.7</v>
      </c>
      <c r="EJA214" s="38">
        <v>105.6</v>
      </c>
      <c r="EJB214" s="38">
        <v>105.3</v>
      </c>
      <c r="EJC214" s="38">
        <v>105.2</v>
      </c>
      <c r="EJD214" s="39">
        <v>105.1</v>
      </c>
      <c r="EJE214" s="202"/>
      <c r="EJF214" s="7"/>
      <c r="EJG214" s="206"/>
      <c r="EJH214" s="248"/>
      <c r="EJI214" s="206" t="s">
        <v>27</v>
      </c>
      <c r="EJJ214" s="202"/>
      <c r="EJK214" s="202"/>
      <c r="EJL214" s="202"/>
      <c r="EJM214" s="22"/>
      <c r="EJN214" s="22"/>
      <c r="EJO214" s="22"/>
      <c r="EJP214" s="22">
        <v>105.7</v>
      </c>
      <c r="EJQ214" s="38">
        <v>105.6</v>
      </c>
      <c r="EJR214" s="38">
        <v>105.3</v>
      </c>
      <c r="EJS214" s="38">
        <v>105.2</v>
      </c>
      <c r="EJT214" s="39">
        <v>105.1</v>
      </c>
      <c r="EJU214" s="202"/>
      <c r="EJV214" s="7"/>
      <c r="EJW214" s="206"/>
      <c r="EJX214" s="248"/>
      <c r="EJY214" s="206" t="s">
        <v>27</v>
      </c>
      <c r="EJZ214" s="202"/>
      <c r="EKA214" s="202"/>
      <c r="EKB214" s="202"/>
      <c r="EKC214" s="22"/>
      <c r="EKD214" s="22"/>
      <c r="EKE214" s="22"/>
      <c r="EKF214" s="22">
        <v>105.7</v>
      </c>
      <c r="EKG214" s="38">
        <v>105.6</v>
      </c>
      <c r="EKH214" s="38">
        <v>105.3</v>
      </c>
      <c r="EKI214" s="38">
        <v>105.2</v>
      </c>
      <c r="EKJ214" s="39">
        <v>105.1</v>
      </c>
      <c r="EKK214" s="202"/>
      <c r="EKL214" s="7"/>
      <c r="EKM214" s="206"/>
      <c r="EKN214" s="248"/>
      <c r="EKO214" s="206" t="s">
        <v>27</v>
      </c>
      <c r="EKP214" s="202"/>
      <c r="EKQ214" s="202"/>
      <c r="EKR214" s="202"/>
      <c r="EKS214" s="22"/>
      <c r="EKT214" s="22"/>
      <c r="EKU214" s="22"/>
      <c r="EKV214" s="22">
        <v>105.7</v>
      </c>
      <c r="EKW214" s="38">
        <v>105.6</v>
      </c>
      <c r="EKX214" s="38">
        <v>105.3</v>
      </c>
      <c r="EKY214" s="38">
        <v>105.2</v>
      </c>
      <c r="EKZ214" s="39">
        <v>105.1</v>
      </c>
      <c r="ELA214" s="202"/>
      <c r="ELB214" s="7"/>
      <c r="ELC214" s="206"/>
      <c r="ELD214" s="248"/>
      <c r="ELE214" s="206" t="s">
        <v>27</v>
      </c>
      <c r="ELF214" s="202"/>
      <c r="ELG214" s="202"/>
      <c r="ELH214" s="202"/>
      <c r="ELI214" s="22"/>
      <c r="ELJ214" s="22"/>
      <c r="ELK214" s="22"/>
      <c r="ELL214" s="22">
        <v>105.7</v>
      </c>
      <c r="ELM214" s="38">
        <v>105.6</v>
      </c>
      <c r="ELN214" s="38">
        <v>105.3</v>
      </c>
      <c r="ELO214" s="38">
        <v>105.2</v>
      </c>
      <c r="ELP214" s="39">
        <v>105.1</v>
      </c>
      <c r="ELQ214" s="202"/>
      <c r="ELR214" s="7"/>
      <c r="ELS214" s="206"/>
      <c r="ELT214" s="248"/>
      <c r="ELU214" s="206" t="s">
        <v>27</v>
      </c>
      <c r="ELV214" s="202"/>
      <c r="ELW214" s="202"/>
      <c r="ELX214" s="202"/>
      <c r="ELY214" s="22"/>
      <c r="ELZ214" s="22"/>
      <c r="EMA214" s="22"/>
      <c r="EMB214" s="22">
        <v>105.7</v>
      </c>
      <c r="EMC214" s="38">
        <v>105.6</v>
      </c>
      <c r="EMD214" s="38">
        <v>105.3</v>
      </c>
      <c r="EME214" s="38">
        <v>105.2</v>
      </c>
      <c r="EMF214" s="39">
        <v>105.1</v>
      </c>
      <c r="EMG214" s="202"/>
      <c r="EMH214" s="7"/>
      <c r="EMI214" s="206"/>
      <c r="EMJ214" s="248"/>
      <c r="EMK214" s="206" t="s">
        <v>27</v>
      </c>
      <c r="EML214" s="202"/>
      <c r="EMM214" s="202"/>
      <c r="EMN214" s="202"/>
      <c r="EMO214" s="22"/>
      <c r="EMP214" s="22"/>
      <c r="EMQ214" s="22"/>
      <c r="EMR214" s="22">
        <v>105.7</v>
      </c>
      <c r="EMS214" s="38">
        <v>105.6</v>
      </c>
      <c r="EMT214" s="38">
        <v>105.3</v>
      </c>
      <c r="EMU214" s="38">
        <v>105.2</v>
      </c>
      <c r="EMV214" s="39">
        <v>105.1</v>
      </c>
      <c r="EMW214" s="202"/>
      <c r="EMX214" s="7"/>
      <c r="EMY214" s="206"/>
      <c r="EMZ214" s="248"/>
      <c r="ENA214" s="206" t="s">
        <v>27</v>
      </c>
      <c r="ENB214" s="202"/>
      <c r="ENC214" s="202"/>
      <c r="END214" s="202"/>
      <c r="ENE214" s="22"/>
      <c r="ENF214" s="22"/>
      <c r="ENG214" s="22"/>
      <c r="ENH214" s="22">
        <v>105.7</v>
      </c>
      <c r="ENI214" s="38">
        <v>105.6</v>
      </c>
      <c r="ENJ214" s="38">
        <v>105.3</v>
      </c>
      <c r="ENK214" s="38">
        <v>105.2</v>
      </c>
      <c r="ENL214" s="39">
        <v>105.1</v>
      </c>
      <c r="ENM214" s="202"/>
      <c r="ENN214" s="7"/>
      <c r="ENO214" s="206"/>
      <c r="ENP214" s="248"/>
      <c r="ENQ214" s="206" t="s">
        <v>27</v>
      </c>
      <c r="ENR214" s="202"/>
      <c r="ENS214" s="202"/>
      <c r="ENT214" s="202"/>
      <c r="ENU214" s="22"/>
      <c r="ENV214" s="22"/>
      <c r="ENW214" s="22"/>
      <c r="ENX214" s="22">
        <v>105.7</v>
      </c>
      <c r="ENY214" s="38">
        <v>105.6</v>
      </c>
      <c r="ENZ214" s="38">
        <v>105.3</v>
      </c>
      <c r="EOA214" s="38">
        <v>105.2</v>
      </c>
      <c r="EOB214" s="39">
        <v>105.1</v>
      </c>
      <c r="EOC214" s="202"/>
      <c r="EOD214" s="7"/>
      <c r="EOE214" s="206"/>
      <c r="EOF214" s="248"/>
      <c r="EOG214" s="206" t="s">
        <v>27</v>
      </c>
      <c r="EOH214" s="202"/>
      <c r="EOI214" s="202"/>
      <c r="EOJ214" s="202"/>
      <c r="EOK214" s="22"/>
      <c r="EOL214" s="22"/>
      <c r="EOM214" s="22"/>
      <c r="EON214" s="22">
        <v>105.7</v>
      </c>
      <c r="EOO214" s="38">
        <v>105.6</v>
      </c>
      <c r="EOP214" s="38">
        <v>105.3</v>
      </c>
      <c r="EOQ214" s="38">
        <v>105.2</v>
      </c>
      <c r="EOR214" s="39">
        <v>105.1</v>
      </c>
      <c r="EOS214" s="202"/>
      <c r="EOT214" s="7"/>
      <c r="EOU214" s="206"/>
      <c r="EOV214" s="248"/>
      <c r="EOW214" s="206" t="s">
        <v>27</v>
      </c>
      <c r="EOX214" s="202"/>
      <c r="EOY214" s="202"/>
      <c r="EOZ214" s="202"/>
      <c r="EPA214" s="22"/>
      <c r="EPB214" s="22"/>
      <c r="EPC214" s="22"/>
      <c r="EPD214" s="22">
        <v>105.7</v>
      </c>
      <c r="EPE214" s="38">
        <v>105.6</v>
      </c>
      <c r="EPF214" s="38">
        <v>105.3</v>
      </c>
      <c r="EPG214" s="38">
        <v>105.2</v>
      </c>
      <c r="EPH214" s="39">
        <v>105.1</v>
      </c>
      <c r="EPI214" s="202"/>
      <c r="EPJ214" s="7"/>
      <c r="EPK214" s="206"/>
      <c r="EPL214" s="248"/>
      <c r="EPM214" s="206" t="s">
        <v>27</v>
      </c>
      <c r="EPN214" s="202"/>
      <c r="EPO214" s="202"/>
      <c r="EPP214" s="202"/>
      <c r="EPQ214" s="22"/>
      <c r="EPR214" s="22"/>
      <c r="EPS214" s="22"/>
      <c r="EPT214" s="22">
        <v>105.7</v>
      </c>
      <c r="EPU214" s="38">
        <v>105.6</v>
      </c>
      <c r="EPV214" s="38">
        <v>105.3</v>
      </c>
      <c r="EPW214" s="38">
        <v>105.2</v>
      </c>
      <c r="EPX214" s="39">
        <v>105.1</v>
      </c>
      <c r="EPY214" s="202"/>
      <c r="EPZ214" s="7"/>
      <c r="EQA214" s="206"/>
      <c r="EQB214" s="248"/>
      <c r="EQC214" s="206" t="s">
        <v>27</v>
      </c>
      <c r="EQD214" s="202"/>
      <c r="EQE214" s="202"/>
      <c r="EQF214" s="202"/>
      <c r="EQG214" s="22"/>
      <c r="EQH214" s="22"/>
      <c r="EQI214" s="22"/>
      <c r="EQJ214" s="22">
        <v>105.7</v>
      </c>
      <c r="EQK214" s="38">
        <v>105.6</v>
      </c>
      <c r="EQL214" s="38">
        <v>105.3</v>
      </c>
      <c r="EQM214" s="38">
        <v>105.2</v>
      </c>
      <c r="EQN214" s="39">
        <v>105.1</v>
      </c>
      <c r="EQO214" s="202"/>
      <c r="EQP214" s="7"/>
      <c r="EQQ214" s="206"/>
      <c r="EQR214" s="248"/>
      <c r="EQS214" s="206" t="s">
        <v>27</v>
      </c>
      <c r="EQT214" s="202"/>
      <c r="EQU214" s="202"/>
      <c r="EQV214" s="202"/>
      <c r="EQW214" s="22"/>
      <c r="EQX214" s="22"/>
      <c r="EQY214" s="22"/>
      <c r="EQZ214" s="22">
        <v>105.7</v>
      </c>
      <c r="ERA214" s="38">
        <v>105.6</v>
      </c>
      <c r="ERB214" s="38">
        <v>105.3</v>
      </c>
      <c r="ERC214" s="38">
        <v>105.2</v>
      </c>
      <c r="ERD214" s="39">
        <v>105.1</v>
      </c>
      <c r="ERE214" s="202"/>
      <c r="ERF214" s="7"/>
      <c r="ERG214" s="206"/>
      <c r="ERH214" s="248"/>
      <c r="ERI214" s="206" t="s">
        <v>27</v>
      </c>
      <c r="ERJ214" s="202"/>
      <c r="ERK214" s="202"/>
      <c r="ERL214" s="202"/>
      <c r="ERM214" s="22"/>
      <c r="ERN214" s="22"/>
      <c r="ERO214" s="22"/>
      <c r="ERP214" s="22">
        <v>105.7</v>
      </c>
      <c r="ERQ214" s="38">
        <v>105.6</v>
      </c>
      <c r="ERR214" s="38">
        <v>105.3</v>
      </c>
      <c r="ERS214" s="38">
        <v>105.2</v>
      </c>
      <c r="ERT214" s="39">
        <v>105.1</v>
      </c>
      <c r="ERU214" s="202"/>
      <c r="ERV214" s="7"/>
      <c r="ERW214" s="206"/>
      <c r="ERX214" s="248"/>
      <c r="ERY214" s="206" t="s">
        <v>27</v>
      </c>
      <c r="ERZ214" s="202"/>
      <c r="ESA214" s="202"/>
      <c r="ESB214" s="202"/>
      <c r="ESC214" s="22"/>
      <c r="ESD214" s="22"/>
      <c r="ESE214" s="22"/>
      <c r="ESF214" s="22">
        <v>105.7</v>
      </c>
      <c r="ESG214" s="38">
        <v>105.6</v>
      </c>
      <c r="ESH214" s="38">
        <v>105.3</v>
      </c>
      <c r="ESI214" s="38">
        <v>105.2</v>
      </c>
      <c r="ESJ214" s="39">
        <v>105.1</v>
      </c>
      <c r="ESK214" s="202"/>
      <c r="ESL214" s="7"/>
      <c r="ESM214" s="206"/>
      <c r="ESN214" s="248"/>
      <c r="ESO214" s="206" t="s">
        <v>27</v>
      </c>
      <c r="ESP214" s="202"/>
      <c r="ESQ214" s="202"/>
      <c r="ESR214" s="202"/>
      <c r="ESS214" s="22"/>
      <c r="EST214" s="22"/>
      <c r="ESU214" s="22"/>
      <c r="ESV214" s="22">
        <v>105.7</v>
      </c>
      <c r="ESW214" s="38">
        <v>105.6</v>
      </c>
      <c r="ESX214" s="38">
        <v>105.3</v>
      </c>
      <c r="ESY214" s="38">
        <v>105.2</v>
      </c>
      <c r="ESZ214" s="39">
        <v>105.1</v>
      </c>
      <c r="ETA214" s="202"/>
      <c r="ETB214" s="7"/>
      <c r="ETC214" s="206"/>
      <c r="ETD214" s="248"/>
      <c r="ETE214" s="206" t="s">
        <v>27</v>
      </c>
      <c r="ETF214" s="202"/>
      <c r="ETG214" s="202"/>
      <c r="ETH214" s="202"/>
      <c r="ETI214" s="22"/>
      <c r="ETJ214" s="22"/>
      <c r="ETK214" s="22"/>
      <c r="ETL214" s="22">
        <v>105.7</v>
      </c>
      <c r="ETM214" s="38">
        <v>105.6</v>
      </c>
      <c r="ETN214" s="38">
        <v>105.3</v>
      </c>
      <c r="ETO214" s="38">
        <v>105.2</v>
      </c>
      <c r="ETP214" s="39">
        <v>105.1</v>
      </c>
      <c r="ETQ214" s="202"/>
      <c r="ETR214" s="7"/>
      <c r="ETS214" s="206"/>
      <c r="ETT214" s="248"/>
      <c r="ETU214" s="206" t="s">
        <v>27</v>
      </c>
      <c r="ETV214" s="202"/>
      <c r="ETW214" s="202"/>
      <c r="ETX214" s="202"/>
      <c r="ETY214" s="22"/>
      <c r="ETZ214" s="22"/>
      <c r="EUA214" s="22"/>
      <c r="EUB214" s="22">
        <v>105.7</v>
      </c>
      <c r="EUC214" s="38">
        <v>105.6</v>
      </c>
      <c r="EUD214" s="38">
        <v>105.3</v>
      </c>
      <c r="EUE214" s="38">
        <v>105.2</v>
      </c>
      <c r="EUF214" s="39">
        <v>105.1</v>
      </c>
      <c r="EUG214" s="202"/>
      <c r="EUH214" s="7"/>
      <c r="EUI214" s="206"/>
      <c r="EUJ214" s="248"/>
      <c r="EUK214" s="206" t="s">
        <v>27</v>
      </c>
      <c r="EUL214" s="202"/>
      <c r="EUM214" s="202"/>
      <c r="EUN214" s="202"/>
      <c r="EUO214" s="22"/>
      <c r="EUP214" s="22"/>
      <c r="EUQ214" s="22"/>
      <c r="EUR214" s="22">
        <v>105.7</v>
      </c>
      <c r="EUS214" s="38">
        <v>105.6</v>
      </c>
      <c r="EUT214" s="38">
        <v>105.3</v>
      </c>
      <c r="EUU214" s="38">
        <v>105.2</v>
      </c>
      <c r="EUV214" s="39">
        <v>105.1</v>
      </c>
      <c r="EUW214" s="202"/>
      <c r="EUX214" s="7"/>
      <c r="EUY214" s="206"/>
      <c r="EUZ214" s="248"/>
      <c r="EVA214" s="206" t="s">
        <v>27</v>
      </c>
      <c r="EVB214" s="202"/>
      <c r="EVC214" s="202"/>
      <c r="EVD214" s="202"/>
      <c r="EVE214" s="22"/>
      <c r="EVF214" s="22"/>
      <c r="EVG214" s="22"/>
      <c r="EVH214" s="22">
        <v>105.7</v>
      </c>
      <c r="EVI214" s="38">
        <v>105.6</v>
      </c>
      <c r="EVJ214" s="38">
        <v>105.3</v>
      </c>
      <c r="EVK214" s="38">
        <v>105.2</v>
      </c>
      <c r="EVL214" s="39">
        <v>105.1</v>
      </c>
      <c r="EVM214" s="202"/>
      <c r="EVN214" s="7"/>
      <c r="EVO214" s="206"/>
      <c r="EVP214" s="248"/>
      <c r="EVQ214" s="206" t="s">
        <v>27</v>
      </c>
      <c r="EVR214" s="202"/>
      <c r="EVS214" s="202"/>
      <c r="EVT214" s="202"/>
      <c r="EVU214" s="22"/>
      <c r="EVV214" s="22"/>
      <c r="EVW214" s="22"/>
      <c r="EVX214" s="22">
        <v>105.7</v>
      </c>
      <c r="EVY214" s="38">
        <v>105.6</v>
      </c>
      <c r="EVZ214" s="38">
        <v>105.3</v>
      </c>
      <c r="EWA214" s="38">
        <v>105.2</v>
      </c>
      <c r="EWB214" s="39">
        <v>105.1</v>
      </c>
      <c r="EWC214" s="202"/>
      <c r="EWD214" s="7"/>
      <c r="EWE214" s="206"/>
      <c r="EWF214" s="248"/>
      <c r="EWG214" s="206" t="s">
        <v>27</v>
      </c>
      <c r="EWH214" s="202"/>
      <c r="EWI214" s="202"/>
      <c r="EWJ214" s="202"/>
      <c r="EWK214" s="22"/>
      <c r="EWL214" s="22"/>
      <c r="EWM214" s="22"/>
      <c r="EWN214" s="22">
        <v>105.7</v>
      </c>
      <c r="EWO214" s="38">
        <v>105.6</v>
      </c>
      <c r="EWP214" s="38">
        <v>105.3</v>
      </c>
      <c r="EWQ214" s="38">
        <v>105.2</v>
      </c>
      <c r="EWR214" s="39">
        <v>105.1</v>
      </c>
      <c r="EWS214" s="202"/>
      <c r="EWT214" s="7"/>
      <c r="EWU214" s="206"/>
      <c r="EWV214" s="248"/>
      <c r="EWW214" s="206" t="s">
        <v>27</v>
      </c>
      <c r="EWX214" s="202"/>
      <c r="EWY214" s="202"/>
      <c r="EWZ214" s="202"/>
      <c r="EXA214" s="22"/>
      <c r="EXB214" s="22"/>
      <c r="EXC214" s="22"/>
      <c r="EXD214" s="22">
        <v>105.7</v>
      </c>
      <c r="EXE214" s="38">
        <v>105.6</v>
      </c>
      <c r="EXF214" s="38">
        <v>105.3</v>
      </c>
      <c r="EXG214" s="38">
        <v>105.2</v>
      </c>
      <c r="EXH214" s="39">
        <v>105.1</v>
      </c>
      <c r="EXI214" s="202"/>
      <c r="EXJ214" s="7"/>
      <c r="EXK214" s="206"/>
      <c r="EXL214" s="248"/>
      <c r="EXM214" s="206" t="s">
        <v>27</v>
      </c>
      <c r="EXN214" s="202"/>
      <c r="EXO214" s="202"/>
      <c r="EXP214" s="202"/>
      <c r="EXQ214" s="22"/>
      <c r="EXR214" s="22"/>
      <c r="EXS214" s="22"/>
      <c r="EXT214" s="22">
        <v>105.7</v>
      </c>
      <c r="EXU214" s="38">
        <v>105.6</v>
      </c>
      <c r="EXV214" s="38">
        <v>105.3</v>
      </c>
      <c r="EXW214" s="38">
        <v>105.2</v>
      </c>
      <c r="EXX214" s="39">
        <v>105.1</v>
      </c>
      <c r="EXY214" s="202"/>
      <c r="EXZ214" s="7"/>
      <c r="EYA214" s="206"/>
      <c r="EYB214" s="248"/>
      <c r="EYC214" s="206" t="s">
        <v>27</v>
      </c>
      <c r="EYD214" s="202"/>
      <c r="EYE214" s="202"/>
      <c r="EYF214" s="202"/>
      <c r="EYG214" s="22"/>
      <c r="EYH214" s="22"/>
      <c r="EYI214" s="22"/>
      <c r="EYJ214" s="22">
        <v>105.7</v>
      </c>
      <c r="EYK214" s="38">
        <v>105.6</v>
      </c>
      <c r="EYL214" s="38">
        <v>105.3</v>
      </c>
      <c r="EYM214" s="38">
        <v>105.2</v>
      </c>
      <c r="EYN214" s="39">
        <v>105.1</v>
      </c>
      <c r="EYO214" s="202"/>
      <c r="EYP214" s="7"/>
      <c r="EYQ214" s="206"/>
      <c r="EYR214" s="248"/>
      <c r="EYS214" s="206" t="s">
        <v>27</v>
      </c>
      <c r="EYT214" s="202"/>
      <c r="EYU214" s="202"/>
      <c r="EYV214" s="202"/>
      <c r="EYW214" s="22"/>
      <c r="EYX214" s="22"/>
      <c r="EYY214" s="22"/>
      <c r="EYZ214" s="22">
        <v>105.7</v>
      </c>
      <c r="EZA214" s="38">
        <v>105.6</v>
      </c>
      <c r="EZB214" s="38">
        <v>105.3</v>
      </c>
      <c r="EZC214" s="38">
        <v>105.2</v>
      </c>
      <c r="EZD214" s="39">
        <v>105.1</v>
      </c>
      <c r="EZE214" s="202"/>
      <c r="EZF214" s="7"/>
      <c r="EZG214" s="206"/>
      <c r="EZH214" s="248"/>
      <c r="EZI214" s="206" t="s">
        <v>27</v>
      </c>
      <c r="EZJ214" s="202"/>
      <c r="EZK214" s="202"/>
      <c r="EZL214" s="202"/>
      <c r="EZM214" s="22"/>
      <c r="EZN214" s="22"/>
      <c r="EZO214" s="22"/>
      <c r="EZP214" s="22">
        <v>105.7</v>
      </c>
      <c r="EZQ214" s="38">
        <v>105.6</v>
      </c>
      <c r="EZR214" s="38">
        <v>105.3</v>
      </c>
      <c r="EZS214" s="38">
        <v>105.2</v>
      </c>
      <c r="EZT214" s="39">
        <v>105.1</v>
      </c>
      <c r="EZU214" s="202"/>
      <c r="EZV214" s="7"/>
      <c r="EZW214" s="206"/>
      <c r="EZX214" s="248"/>
      <c r="EZY214" s="206" t="s">
        <v>27</v>
      </c>
      <c r="EZZ214" s="202"/>
      <c r="FAA214" s="202"/>
      <c r="FAB214" s="202"/>
      <c r="FAC214" s="22"/>
      <c r="FAD214" s="22"/>
      <c r="FAE214" s="22"/>
      <c r="FAF214" s="22">
        <v>105.7</v>
      </c>
      <c r="FAG214" s="38">
        <v>105.6</v>
      </c>
      <c r="FAH214" s="38">
        <v>105.3</v>
      </c>
      <c r="FAI214" s="38">
        <v>105.2</v>
      </c>
      <c r="FAJ214" s="39">
        <v>105.1</v>
      </c>
      <c r="FAK214" s="202"/>
      <c r="FAL214" s="7"/>
      <c r="FAM214" s="206"/>
      <c r="FAN214" s="248"/>
      <c r="FAO214" s="206" t="s">
        <v>27</v>
      </c>
      <c r="FAP214" s="202"/>
      <c r="FAQ214" s="202"/>
      <c r="FAR214" s="202"/>
      <c r="FAS214" s="22"/>
      <c r="FAT214" s="22"/>
      <c r="FAU214" s="22"/>
      <c r="FAV214" s="22">
        <v>105.7</v>
      </c>
      <c r="FAW214" s="38">
        <v>105.6</v>
      </c>
      <c r="FAX214" s="38">
        <v>105.3</v>
      </c>
      <c r="FAY214" s="38">
        <v>105.2</v>
      </c>
      <c r="FAZ214" s="39">
        <v>105.1</v>
      </c>
      <c r="FBA214" s="202"/>
      <c r="FBB214" s="7"/>
      <c r="FBC214" s="206"/>
      <c r="FBD214" s="248"/>
      <c r="FBE214" s="206" t="s">
        <v>27</v>
      </c>
      <c r="FBF214" s="202"/>
      <c r="FBG214" s="202"/>
      <c r="FBH214" s="202"/>
      <c r="FBI214" s="22"/>
      <c r="FBJ214" s="22"/>
      <c r="FBK214" s="22"/>
      <c r="FBL214" s="22">
        <v>105.7</v>
      </c>
      <c r="FBM214" s="38">
        <v>105.6</v>
      </c>
      <c r="FBN214" s="38">
        <v>105.3</v>
      </c>
      <c r="FBO214" s="38">
        <v>105.2</v>
      </c>
      <c r="FBP214" s="39">
        <v>105.1</v>
      </c>
      <c r="FBQ214" s="202"/>
      <c r="FBR214" s="7"/>
      <c r="FBS214" s="206"/>
      <c r="FBT214" s="248"/>
      <c r="FBU214" s="206" t="s">
        <v>27</v>
      </c>
      <c r="FBV214" s="202"/>
      <c r="FBW214" s="202"/>
      <c r="FBX214" s="202"/>
      <c r="FBY214" s="22"/>
      <c r="FBZ214" s="22"/>
      <c r="FCA214" s="22"/>
      <c r="FCB214" s="22">
        <v>105.7</v>
      </c>
      <c r="FCC214" s="38">
        <v>105.6</v>
      </c>
      <c r="FCD214" s="38">
        <v>105.3</v>
      </c>
      <c r="FCE214" s="38">
        <v>105.2</v>
      </c>
      <c r="FCF214" s="39">
        <v>105.1</v>
      </c>
      <c r="FCG214" s="202"/>
      <c r="FCH214" s="7"/>
      <c r="FCI214" s="206"/>
      <c r="FCJ214" s="248"/>
      <c r="FCK214" s="206" t="s">
        <v>27</v>
      </c>
      <c r="FCL214" s="202"/>
      <c r="FCM214" s="202"/>
      <c r="FCN214" s="202"/>
      <c r="FCO214" s="22"/>
      <c r="FCP214" s="22"/>
      <c r="FCQ214" s="22"/>
      <c r="FCR214" s="22">
        <v>105.7</v>
      </c>
      <c r="FCS214" s="38">
        <v>105.6</v>
      </c>
      <c r="FCT214" s="38">
        <v>105.3</v>
      </c>
      <c r="FCU214" s="38">
        <v>105.2</v>
      </c>
      <c r="FCV214" s="39">
        <v>105.1</v>
      </c>
      <c r="FCW214" s="202"/>
      <c r="FCX214" s="7"/>
      <c r="FCY214" s="206"/>
      <c r="FCZ214" s="248"/>
      <c r="FDA214" s="206" t="s">
        <v>27</v>
      </c>
      <c r="FDB214" s="202"/>
      <c r="FDC214" s="202"/>
      <c r="FDD214" s="202"/>
      <c r="FDE214" s="22"/>
      <c r="FDF214" s="22"/>
      <c r="FDG214" s="22"/>
      <c r="FDH214" s="22">
        <v>105.7</v>
      </c>
      <c r="FDI214" s="38">
        <v>105.6</v>
      </c>
      <c r="FDJ214" s="38">
        <v>105.3</v>
      </c>
      <c r="FDK214" s="38">
        <v>105.2</v>
      </c>
      <c r="FDL214" s="39">
        <v>105.1</v>
      </c>
      <c r="FDM214" s="202"/>
      <c r="FDN214" s="7"/>
      <c r="FDO214" s="206"/>
      <c r="FDP214" s="248"/>
      <c r="FDQ214" s="206" t="s">
        <v>27</v>
      </c>
      <c r="FDR214" s="202"/>
      <c r="FDS214" s="202"/>
      <c r="FDT214" s="202"/>
      <c r="FDU214" s="22"/>
      <c r="FDV214" s="22"/>
      <c r="FDW214" s="22"/>
      <c r="FDX214" s="22">
        <v>105.7</v>
      </c>
      <c r="FDY214" s="38">
        <v>105.6</v>
      </c>
      <c r="FDZ214" s="38">
        <v>105.3</v>
      </c>
      <c r="FEA214" s="38">
        <v>105.2</v>
      </c>
      <c r="FEB214" s="39">
        <v>105.1</v>
      </c>
      <c r="FEC214" s="202"/>
      <c r="FED214" s="7"/>
      <c r="FEE214" s="206"/>
      <c r="FEF214" s="248"/>
      <c r="FEG214" s="206" t="s">
        <v>27</v>
      </c>
      <c r="FEH214" s="202"/>
      <c r="FEI214" s="202"/>
      <c r="FEJ214" s="202"/>
      <c r="FEK214" s="22"/>
      <c r="FEL214" s="22"/>
      <c r="FEM214" s="22"/>
      <c r="FEN214" s="22">
        <v>105.7</v>
      </c>
      <c r="FEO214" s="38">
        <v>105.6</v>
      </c>
      <c r="FEP214" s="38">
        <v>105.3</v>
      </c>
      <c r="FEQ214" s="38">
        <v>105.2</v>
      </c>
      <c r="FER214" s="39">
        <v>105.1</v>
      </c>
      <c r="FES214" s="202"/>
      <c r="FET214" s="7"/>
      <c r="FEU214" s="206"/>
      <c r="FEV214" s="248"/>
      <c r="FEW214" s="206" t="s">
        <v>27</v>
      </c>
      <c r="FEX214" s="202"/>
      <c r="FEY214" s="202"/>
      <c r="FEZ214" s="202"/>
      <c r="FFA214" s="22"/>
      <c r="FFB214" s="22"/>
      <c r="FFC214" s="22"/>
      <c r="FFD214" s="22">
        <v>105.7</v>
      </c>
      <c r="FFE214" s="38">
        <v>105.6</v>
      </c>
      <c r="FFF214" s="38">
        <v>105.3</v>
      </c>
      <c r="FFG214" s="38">
        <v>105.2</v>
      </c>
      <c r="FFH214" s="39">
        <v>105.1</v>
      </c>
      <c r="FFI214" s="202"/>
      <c r="FFJ214" s="7"/>
      <c r="FFK214" s="206"/>
      <c r="FFL214" s="248"/>
      <c r="FFM214" s="206" t="s">
        <v>27</v>
      </c>
      <c r="FFN214" s="202"/>
      <c r="FFO214" s="202"/>
      <c r="FFP214" s="202"/>
      <c r="FFQ214" s="22"/>
      <c r="FFR214" s="22"/>
      <c r="FFS214" s="22"/>
      <c r="FFT214" s="22">
        <v>105.7</v>
      </c>
      <c r="FFU214" s="38">
        <v>105.6</v>
      </c>
      <c r="FFV214" s="38">
        <v>105.3</v>
      </c>
      <c r="FFW214" s="38">
        <v>105.2</v>
      </c>
      <c r="FFX214" s="39">
        <v>105.1</v>
      </c>
      <c r="FFY214" s="202"/>
      <c r="FFZ214" s="7"/>
      <c r="FGA214" s="206"/>
      <c r="FGB214" s="248"/>
      <c r="FGC214" s="206" t="s">
        <v>27</v>
      </c>
      <c r="FGD214" s="202"/>
      <c r="FGE214" s="202"/>
      <c r="FGF214" s="202"/>
      <c r="FGG214" s="22"/>
      <c r="FGH214" s="22"/>
      <c r="FGI214" s="22"/>
      <c r="FGJ214" s="22">
        <v>105.7</v>
      </c>
      <c r="FGK214" s="38">
        <v>105.6</v>
      </c>
      <c r="FGL214" s="38">
        <v>105.3</v>
      </c>
      <c r="FGM214" s="38">
        <v>105.2</v>
      </c>
      <c r="FGN214" s="39">
        <v>105.1</v>
      </c>
      <c r="FGO214" s="202"/>
      <c r="FGP214" s="7"/>
      <c r="FGQ214" s="206"/>
      <c r="FGR214" s="248"/>
      <c r="FGS214" s="206" t="s">
        <v>27</v>
      </c>
      <c r="FGT214" s="202"/>
      <c r="FGU214" s="202"/>
      <c r="FGV214" s="202"/>
      <c r="FGW214" s="22"/>
      <c r="FGX214" s="22"/>
      <c r="FGY214" s="22"/>
      <c r="FGZ214" s="22">
        <v>105.7</v>
      </c>
      <c r="FHA214" s="38">
        <v>105.6</v>
      </c>
      <c r="FHB214" s="38">
        <v>105.3</v>
      </c>
      <c r="FHC214" s="38">
        <v>105.2</v>
      </c>
      <c r="FHD214" s="39">
        <v>105.1</v>
      </c>
      <c r="FHE214" s="202"/>
      <c r="FHF214" s="7"/>
      <c r="FHG214" s="206"/>
      <c r="FHH214" s="248"/>
      <c r="FHI214" s="206" t="s">
        <v>27</v>
      </c>
      <c r="FHJ214" s="202"/>
      <c r="FHK214" s="202"/>
      <c r="FHL214" s="202"/>
      <c r="FHM214" s="22"/>
      <c r="FHN214" s="22"/>
      <c r="FHO214" s="22"/>
      <c r="FHP214" s="22">
        <v>105.7</v>
      </c>
      <c r="FHQ214" s="38">
        <v>105.6</v>
      </c>
      <c r="FHR214" s="38">
        <v>105.3</v>
      </c>
      <c r="FHS214" s="38">
        <v>105.2</v>
      </c>
      <c r="FHT214" s="39">
        <v>105.1</v>
      </c>
      <c r="FHU214" s="202"/>
      <c r="FHV214" s="7"/>
      <c r="FHW214" s="206"/>
      <c r="FHX214" s="248"/>
      <c r="FHY214" s="206" t="s">
        <v>27</v>
      </c>
      <c r="FHZ214" s="202"/>
      <c r="FIA214" s="202"/>
      <c r="FIB214" s="202"/>
      <c r="FIC214" s="22"/>
      <c r="FID214" s="22"/>
      <c r="FIE214" s="22"/>
      <c r="FIF214" s="22">
        <v>105.7</v>
      </c>
      <c r="FIG214" s="38">
        <v>105.6</v>
      </c>
      <c r="FIH214" s="38">
        <v>105.3</v>
      </c>
      <c r="FII214" s="38">
        <v>105.2</v>
      </c>
      <c r="FIJ214" s="39">
        <v>105.1</v>
      </c>
      <c r="FIK214" s="202"/>
      <c r="FIL214" s="7"/>
      <c r="FIM214" s="206"/>
      <c r="FIN214" s="248"/>
      <c r="FIO214" s="206" t="s">
        <v>27</v>
      </c>
      <c r="FIP214" s="202"/>
      <c r="FIQ214" s="202"/>
      <c r="FIR214" s="202"/>
      <c r="FIS214" s="22"/>
      <c r="FIT214" s="22"/>
      <c r="FIU214" s="22"/>
      <c r="FIV214" s="22">
        <v>105.7</v>
      </c>
      <c r="FIW214" s="38">
        <v>105.6</v>
      </c>
      <c r="FIX214" s="38">
        <v>105.3</v>
      </c>
      <c r="FIY214" s="38">
        <v>105.2</v>
      </c>
      <c r="FIZ214" s="39">
        <v>105.1</v>
      </c>
      <c r="FJA214" s="202"/>
      <c r="FJB214" s="7"/>
      <c r="FJC214" s="206"/>
      <c r="FJD214" s="248"/>
      <c r="FJE214" s="206" t="s">
        <v>27</v>
      </c>
      <c r="FJF214" s="202"/>
      <c r="FJG214" s="202"/>
      <c r="FJH214" s="202"/>
      <c r="FJI214" s="22"/>
      <c r="FJJ214" s="22"/>
      <c r="FJK214" s="22"/>
      <c r="FJL214" s="22">
        <v>105.7</v>
      </c>
      <c r="FJM214" s="38">
        <v>105.6</v>
      </c>
      <c r="FJN214" s="38">
        <v>105.3</v>
      </c>
      <c r="FJO214" s="38">
        <v>105.2</v>
      </c>
      <c r="FJP214" s="39">
        <v>105.1</v>
      </c>
      <c r="FJQ214" s="202"/>
      <c r="FJR214" s="7"/>
      <c r="FJS214" s="206"/>
      <c r="FJT214" s="248"/>
      <c r="FJU214" s="206" t="s">
        <v>27</v>
      </c>
      <c r="FJV214" s="202"/>
      <c r="FJW214" s="202"/>
      <c r="FJX214" s="202"/>
      <c r="FJY214" s="22"/>
      <c r="FJZ214" s="22"/>
      <c r="FKA214" s="22"/>
      <c r="FKB214" s="22">
        <v>105.7</v>
      </c>
      <c r="FKC214" s="38">
        <v>105.6</v>
      </c>
      <c r="FKD214" s="38">
        <v>105.3</v>
      </c>
      <c r="FKE214" s="38">
        <v>105.2</v>
      </c>
      <c r="FKF214" s="39">
        <v>105.1</v>
      </c>
      <c r="FKG214" s="202"/>
      <c r="FKH214" s="7"/>
      <c r="FKI214" s="206"/>
      <c r="FKJ214" s="248"/>
      <c r="FKK214" s="206" t="s">
        <v>27</v>
      </c>
      <c r="FKL214" s="202"/>
      <c r="FKM214" s="202"/>
      <c r="FKN214" s="202"/>
      <c r="FKO214" s="22"/>
      <c r="FKP214" s="22"/>
      <c r="FKQ214" s="22"/>
      <c r="FKR214" s="22">
        <v>105.7</v>
      </c>
      <c r="FKS214" s="38">
        <v>105.6</v>
      </c>
      <c r="FKT214" s="38">
        <v>105.3</v>
      </c>
      <c r="FKU214" s="38">
        <v>105.2</v>
      </c>
      <c r="FKV214" s="39">
        <v>105.1</v>
      </c>
      <c r="FKW214" s="202"/>
      <c r="FKX214" s="7"/>
      <c r="FKY214" s="206"/>
      <c r="FKZ214" s="248"/>
      <c r="FLA214" s="206" t="s">
        <v>27</v>
      </c>
      <c r="FLB214" s="202"/>
      <c r="FLC214" s="202"/>
      <c r="FLD214" s="202"/>
      <c r="FLE214" s="22"/>
      <c r="FLF214" s="22"/>
      <c r="FLG214" s="22"/>
      <c r="FLH214" s="22">
        <v>105.7</v>
      </c>
      <c r="FLI214" s="38">
        <v>105.6</v>
      </c>
      <c r="FLJ214" s="38">
        <v>105.3</v>
      </c>
      <c r="FLK214" s="38">
        <v>105.2</v>
      </c>
      <c r="FLL214" s="39">
        <v>105.1</v>
      </c>
      <c r="FLM214" s="202"/>
      <c r="FLN214" s="7"/>
      <c r="FLO214" s="206"/>
      <c r="FLP214" s="248"/>
      <c r="FLQ214" s="206" t="s">
        <v>27</v>
      </c>
      <c r="FLR214" s="202"/>
      <c r="FLS214" s="202"/>
      <c r="FLT214" s="202"/>
      <c r="FLU214" s="22"/>
      <c r="FLV214" s="22"/>
      <c r="FLW214" s="22"/>
      <c r="FLX214" s="22">
        <v>105.7</v>
      </c>
      <c r="FLY214" s="38">
        <v>105.6</v>
      </c>
      <c r="FLZ214" s="38">
        <v>105.3</v>
      </c>
      <c r="FMA214" s="38">
        <v>105.2</v>
      </c>
      <c r="FMB214" s="39">
        <v>105.1</v>
      </c>
      <c r="FMC214" s="202"/>
      <c r="FMD214" s="7"/>
      <c r="FME214" s="206"/>
      <c r="FMF214" s="248"/>
      <c r="FMG214" s="206" t="s">
        <v>27</v>
      </c>
      <c r="FMH214" s="202"/>
      <c r="FMI214" s="202"/>
      <c r="FMJ214" s="202"/>
      <c r="FMK214" s="22"/>
      <c r="FML214" s="22"/>
      <c r="FMM214" s="22"/>
      <c r="FMN214" s="22">
        <v>105.7</v>
      </c>
      <c r="FMO214" s="38">
        <v>105.6</v>
      </c>
      <c r="FMP214" s="38">
        <v>105.3</v>
      </c>
      <c r="FMQ214" s="38">
        <v>105.2</v>
      </c>
      <c r="FMR214" s="39">
        <v>105.1</v>
      </c>
      <c r="FMS214" s="202"/>
      <c r="FMT214" s="7"/>
      <c r="FMU214" s="206"/>
      <c r="FMV214" s="248"/>
      <c r="FMW214" s="206" t="s">
        <v>27</v>
      </c>
      <c r="FMX214" s="202"/>
      <c r="FMY214" s="202"/>
      <c r="FMZ214" s="202"/>
      <c r="FNA214" s="22"/>
      <c r="FNB214" s="22"/>
      <c r="FNC214" s="22"/>
      <c r="FND214" s="22">
        <v>105.7</v>
      </c>
      <c r="FNE214" s="38">
        <v>105.6</v>
      </c>
      <c r="FNF214" s="38">
        <v>105.3</v>
      </c>
      <c r="FNG214" s="38">
        <v>105.2</v>
      </c>
      <c r="FNH214" s="39">
        <v>105.1</v>
      </c>
      <c r="FNI214" s="202"/>
      <c r="FNJ214" s="7"/>
      <c r="FNK214" s="206"/>
      <c r="FNL214" s="248"/>
      <c r="FNM214" s="206" t="s">
        <v>27</v>
      </c>
      <c r="FNN214" s="202"/>
      <c r="FNO214" s="202"/>
      <c r="FNP214" s="202"/>
      <c r="FNQ214" s="22"/>
      <c r="FNR214" s="22"/>
      <c r="FNS214" s="22"/>
      <c r="FNT214" s="22">
        <v>105.7</v>
      </c>
      <c r="FNU214" s="38">
        <v>105.6</v>
      </c>
      <c r="FNV214" s="38">
        <v>105.3</v>
      </c>
      <c r="FNW214" s="38">
        <v>105.2</v>
      </c>
      <c r="FNX214" s="39">
        <v>105.1</v>
      </c>
      <c r="FNY214" s="202"/>
      <c r="FNZ214" s="7"/>
      <c r="FOA214" s="206"/>
      <c r="FOB214" s="248"/>
      <c r="FOC214" s="206" t="s">
        <v>27</v>
      </c>
      <c r="FOD214" s="202"/>
      <c r="FOE214" s="202"/>
      <c r="FOF214" s="202"/>
      <c r="FOG214" s="22"/>
      <c r="FOH214" s="22"/>
      <c r="FOI214" s="22"/>
      <c r="FOJ214" s="22">
        <v>105.7</v>
      </c>
      <c r="FOK214" s="38">
        <v>105.6</v>
      </c>
      <c r="FOL214" s="38">
        <v>105.3</v>
      </c>
      <c r="FOM214" s="38">
        <v>105.2</v>
      </c>
      <c r="FON214" s="39">
        <v>105.1</v>
      </c>
      <c r="FOO214" s="202"/>
      <c r="FOP214" s="7"/>
      <c r="FOQ214" s="206"/>
      <c r="FOR214" s="248"/>
      <c r="FOS214" s="206" t="s">
        <v>27</v>
      </c>
      <c r="FOT214" s="202"/>
      <c r="FOU214" s="202"/>
      <c r="FOV214" s="202"/>
      <c r="FOW214" s="22"/>
      <c r="FOX214" s="22"/>
      <c r="FOY214" s="22"/>
      <c r="FOZ214" s="22">
        <v>105.7</v>
      </c>
      <c r="FPA214" s="38">
        <v>105.6</v>
      </c>
      <c r="FPB214" s="38">
        <v>105.3</v>
      </c>
      <c r="FPC214" s="38">
        <v>105.2</v>
      </c>
      <c r="FPD214" s="39">
        <v>105.1</v>
      </c>
      <c r="FPE214" s="202"/>
      <c r="FPF214" s="7"/>
      <c r="FPG214" s="206"/>
      <c r="FPH214" s="248"/>
      <c r="FPI214" s="206" t="s">
        <v>27</v>
      </c>
      <c r="FPJ214" s="202"/>
      <c r="FPK214" s="202"/>
      <c r="FPL214" s="202"/>
      <c r="FPM214" s="22"/>
      <c r="FPN214" s="22"/>
      <c r="FPO214" s="22"/>
      <c r="FPP214" s="22">
        <v>105.7</v>
      </c>
      <c r="FPQ214" s="38">
        <v>105.6</v>
      </c>
      <c r="FPR214" s="38">
        <v>105.3</v>
      </c>
      <c r="FPS214" s="38">
        <v>105.2</v>
      </c>
      <c r="FPT214" s="39">
        <v>105.1</v>
      </c>
      <c r="FPU214" s="202"/>
      <c r="FPV214" s="7"/>
      <c r="FPW214" s="206"/>
      <c r="FPX214" s="248"/>
      <c r="FPY214" s="206" t="s">
        <v>27</v>
      </c>
      <c r="FPZ214" s="202"/>
      <c r="FQA214" s="202"/>
      <c r="FQB214" s="202"/>
      <c r="FQC214" s="22"/>
      <c r="FQD214" s="22"/>
      <c r="FQE214" s="22"/>
      <c r="FQF214" s="22">
        <v>105.7</v>
      </c>
      <c r="FQG214" s="38">
        <v>105.6</v>
      </c>
      <c r="FQH214" s="38">
        <v>105.3</v>
      </c>
      <c r="FQI214" s="38">
        <v>105.2</v>
      </c>
      <c r="FQJ214" s="39">
        <v>105.1</v>
      </c>
      <c r="FQK214" s="202"/>
      <c r="FQL214" s="7"/>
      <c r="FQM214" s="206"/>
      <c r="FQN214" s="248"/>
      <c r="FQO214" s="206" t="s">
        <v>27</v>
      </c>
      <c r="FQP214" s="202"/>
      <c r="FQQ214" s="202"/>
      <c r="FQR214" s="202"/>
      <c r="FQS214" s="22"/>
      <c r="FQT214" s="22"/>
      <c r="FQU214" s="22"/>
      <c r="FQV214" s="22">
        <v>105.7</v>
      </c>
      <c r="FQW214" s="38">
        <v>105.6</v>
      </c>
      <c r="FQX214" s="38">
        <v>105.3</v>
      </c>
      <c r="FQY214" s="38">
        <v>105.2</v>
      </c>
      <c r="FQZ214" s="39">
        <v>105.1</v>
      </c>
      <c r="FRA214" s="202"/>
      <c r="FRB214" s="7"/>
      <c r="FRC214" s="206"/>
      <c r="FRD214" s="248"/>
      <c r="FRE214" s="206" t="s">
        <v>27</v>
      </c>
      <c r="FRF214" s="202"/>
      <c r="FRG214" s="202"/>
      <c r="FRH214" s="202"/>
      <c r="FRI214" s="22"/>
      <c r="FRJ214" s="22"/>
      <c r="FRK214" s="22"/>
      <c r="FRL214" s="22">
        <v>105.7</v>
      </c>
      <c r="FRM214" s="38">
        <v>105.6</v>
      </c>
      <c r="FRN214" s="38">
        <v>105.3</v>
      </c>
      <c r="FRO214" s="38">
        <v>105.2</v>
      </c>
      <c r="FRP214" s="39">
        <v>105.1</v>
      </c>
      <c r="FRQ214" s="202"/>
      <c r="FRR214" s="7"/>
      <c r="FRS214" s="206"/>
      <c r="FRT214" s="248"/>
      <c r="FRU214" s="206" t="s">
        <v>27</v>
      </c>
      <c r="FRV214" s="202"/>
      <c r="FRW214" s="202"/>
      <c r="FRX214" s="202"/>
      <c r="FRY214" s="22"/>
      <c r="FRZ214" s="22"/>
      <c r="FSA214" s="22"/>
      <c r="FSB214" s="22">
        <v>105.7</v>
      </c>
      <c r="FSC214" s="38">
        <v>105.6</v>
      </c>
      <c r="FSD214" s="38">
        <v>105.3</v>
      </c>
      <c r="FSE214" s="38">
        <v>105.2</v>
      </c>
      <c r="FSF214" s="39">
        <v>105.1</v>
      </c>
      <c r="FSG214" s="202"/>
      <c r="FSH214" s="7"/>
      <c r="FSI214" s="206"/>
      <c r="FSJ214" s="248"/>
      <c r="FSK214" s="206" t="s">
        <v>27</v>
      </c>
      <c r="FSL214" s="202"/>
      <c r="FSM214" s="202"/>
      <c r="FSN214" s="202"/>
      <c r="FSO214" s="22"/>
      <c r="FSP214" s="22"/>
      <c r="FSQ214" s="22"/>
      <c r="FSR214" s="22">
        <v>105.7</v>
      </c>
      <c r="FSS214" s="38">
        <v>105.6</v>
      </c>
      <c r="FST214" s="38">
        <v>105.3</v>
      </c>
      <c r="FSU214" s="38">
        <v>105.2</v>
      </c>
      <c r="FSV214" s="39">
        <v>105.1</v>
      </c>
      <c r="FSW214" s="202"/>
      <c r="FSX214" s="7"/>
      <c r="FSY214" s="206"/>
      <c r="FSZ214" s="248"/>
      <c r="FTA214" s="206" t="s">
        <v>27</v>
      </c>
      <c r="FTB214" s="202"/>
      <c r="FTC214" s="202"/>
      <c r="FTD214" s="202"/>
      <c r="FTE214" s="22"/>
      <c r="FTF214" s="22"/>
      <c r="FTG214" s="22"/>
      <c r="FTH214" s="22">
        <v>105.7</v>
      </c>
      <c r="FTI214" s="38">
        <v>105.6</v>
      </c>
      <c r="FTJ214" s="38">
        <v>105.3</v>
      </c>
      <c r="FTK214" s="38">
        <v>105.2</v>
      </c>
      <c r="FTL214" s="39">
        <v>105.1</v>
      </c>
      <c r="FTM214" s="202"/>
      <c r="FTN214" s="7"/>
      <c r="FTO214" s="206"/>
      <c r="FTP214" s="248"/>
      <c r="FTQ214" s="206" t="s">
        <v>27</v>
      </c>
      <c r="FTR214" s="202"/>
      <c r="FTS214" s="202"/>
      <c r="FTT214" s="202"/>
      <c r="FTU214" s="22"/>
      <c r="FTV214" s="22"/>
      <c r="FTW214" s="22"/>
      <c r="FTX214" s="22">
        <v>105.7</v>
      </c>
      <c r="FTY214" s="38">
        <v>105.6</v>
      </c>
      <c r="FTZ214" s="38">
        <v>105.3</v>
      </c>
      <c r="FUA214" s="38">
        <v>105.2</v>
      </c>
      <c r="FUB214" s="39">
        <v>105.1</v>
      </c>
      <c r="FUC214" s="202"/>
      <c r="FUD214" s="7"/>
      <c r="FUE214" s="206"/>
      <c r="FUF214" s="248"/>
      <c r="FUG214" s="206" t="s">
        <v>27</v>
      </c>
      <c r="FUH214" s="202"/>
      <c r="FUI214" s="202"/>
      <c r="FUJ214" s="202"/>
      <c r="FUK214" s="22"/>
      <c r="FUL214" s="22"/>
      <c r="FUM214" s="22"/>
      <c r="FUN214" s="22">
        <v>105.7</v>
      </c>
      <c r="FUO214" s="38">
        <v>105.6</v>
      </c>
      <c r="FUP214" s="38">
        <v>105.3</v>
      </c>
      <c r="FUQ214" s="38">
        <v>105.2</v>
      </c>
      <c r="FUR214" s="39">
        <v>105.1</v>
      </c>
      <c r="FUS214" s="202"/>
      <c r="FUT214" s="7"/>
      <c r="FUU214" s="206"/>
      <c r="FUV214" s="248"/>
      <c r="FUW214" s="206" t="s">
        <v>27</v>
      </c>
      <c r="FUX214" s="202"/>
      <c r="FUY214" s="202"/>
      <c r="FUZ214" s="202"/>
      <c r="FVA214" s="22"/>
      <c r="FVB214" s="22"/>
      <c r="FVC214" s="22"/>
      <c r="FVD214" s="22">
        <v>105.7</v>
      </c>
      <c r="FVE214" s="38">
        <v>105.6</v>
      </c>
      <c r="FVF214" s="38">
        <v>105.3</v>
      </c>
      <c r="FVG214" s="38">
        <v>105.2</v>
      </c>
      <c r="FVH214" s="39">
        <v>105.1</v>
      </c>
      <c r="FVI214" s="202"/>
      <c r="FVJ214" s="7"/>
      <c r="FVK214" s="206"/>
      <c r="FVL214" s="248"/>
      <c r="FVM214" s="206" t="s">
        <v>27</v>
      </c>
      <c r="FVN214" s="202"/>
      <c r="FVO214" s="202"/>
      <c r="FVP214" s="202"/>
      <c r="FVQ214" s="22"/>
      <c r="FVR214" s="22"/>
      <c r="FVS214" s="22"/>
      <c r="FVT214" s="22">
        <v>105.7</v>
      </c>
      <c r="FVU214" s="38">
        <v>105.6</v>
      </c>
      <c r="FVV214" s="38">
        <v>105.3</v>
      </c>
      <c r="FVW214" s="38">
        <v>105.2</v>
      </c>
      <c r="FVX214" s="39">
        <v>105.1</v>
      </c>
      <c r="FVY214" s="202"/>
      <c r="FVZ214" s="7"/>
      <c r="FWA214" s="206"/>
      <c r="FWB214" s="248"/>
      <c r="FWC214" s="206" t="s">
        <v>27</v>
      </c>
      <c r="FWD214" s="202"/>
      <c r="FWE214" s="202"/>
      <c r="FWF214" s="202"/>
      <c r="FWG214" s="22"/>
      <c r="FWH214" s="22"/>
      <c r="FWI214" s="22"/>
      <c r="FWJ214" s="22">
        <v>105.7</v>
      </c>
      <c r="FWK214" s="38">
        <v>105.6</v>
      </c>
      <c r="FWL214" s="38">
        <v>105.3</v>
      </c>
      <c r="FWM214" s="38">
        <v>105.2</v>
      </c>
      <c r="FWN214" s="39">
        <v>105.1</v>
      </c>
      <c r="FWO214" s="202"/>
      <c r="FWP214" s="7"/>
      <c r="FWQ214" s="206"/>
      <c r="FWR214" s="248"/>
      <c r="FWS214" s="206" t="s">
        <v>27</v>
      </c>
      <c r="FWT214" s="202"/>
      <c r="FWU214" s="202"/>
      <c r="FWV214" s="202"/>
      <c r="FWW214" s="22"/>
      <c r="FWX214" s="22"/>
      <c r="FWY214" s="22"/>
      <c r="FWZ214" s="22">
        <v>105.7</v>
      </c>
      <c r="FXA214" s="38">
        <v>105.6</v>
      </c>
      <c r="FXB214" s="38">
        <v>105.3</v>
      </c>
      <c r="FXC214" s="38">
        <v>105.2</v>
      </c>
      <c r="FXD214" s="39">
        <v>105.1</v>
      </c>
      <c r="FXE214" s="202"/>
      <c r="FXF214" s="7"/>
      <c r="FXG214" s="206"/>
      <c r="FXH214" s="248"/>
      <c r="FXI214" s="206" t="s">
        <v>27</v>
      </c>
      <c r="FXJ214" s="202"/>
      <c r="FXK214" s="202"/>
      <c r="FXL214" s="202"/>
      <c r="FXM214" s="22"/>
      <c r="FXN214" s="22"/>
      <c r="FXO214" s="22"/>
      <c r="FXP214" s="22">
        <v>105.7</v>
      </c>
      <c r="FXQ214" s="38">
        <v>105.6</v>
      </c>
      <c r="FXR214" s="38">
        <v>105.3</v>
      </c>
      <c r="FXS214" s="38">
        <v>105.2</v>
      </c>
      <c r="FXT214" s="39">
        <v>105.1</v>
      </c>
      <c r="FXU214" s="202"/>
      <c r="FXV214" s="7"/>
      <c r="FXW214" s="206"/>
      <c r="FXX214" s="248"/>
      <c r="FXY214" s="206" t="s">
        <v>27</v>
      </c>
      <c r="FXZ214" s="202"/>
      <c r="FYA214" s="202"/>
      <c r="FYB214" s="202"/>
      <c r="FYC214" s="22"/>
      <c r="FYD214" s="22"/>
      <c r="FYE214" s="22"/>
      <c r="FYF214" s="22">
        <v>105.7</v>
      </c>
      <c r="FYG214" s="38">
        <v>105.6</v>
      </c>
      <c r="FYH214" s="38">
        <v>105.3</v>
      </c>
      <c r="FYI214" s="38">
        <v>105.2</v>
      </c>
      <c r="FYJ214" s="39">
        <v>105.1</v>
      </c>
      <c r="FYK214" s="202"/>
      <c r="FYL214" s="7"/>
      <c r="FYM214" s="206"/>
      <c r="FYN214" s="248"/>
      <c r="FYO214" s="206" t="s">
        <v>27</v>
      </c>
      <c r="FYP214" s="202"/>
      <c r="FYQ214" s="202"/>
      <c r="FYR214" s="202"/>
      <c r="FYS214" s="22"/>
      <c r="FYT214" s="22"/>
      <c r="FYU214" s="22"/>
      <c r="FYV214" s="22">
        <v>105.7</v>
      </c>
      <c r="FYW214" s="38">
        <v>105.6</v>
      </c>
      <c r="FYX214" s="38">
        <v>105.3</v>
      </c>
      <c r="FYY214" s="38">
        <v>105.2</v>
      </c>
      <c r="FYZ214" s="39">
        <v>105.1</v>
      </c>
      <c r="FZA214" s="202"/>
      <c r="FZB214" s="7"/>
      <c r="FZC214" s="206"/>
      <c r="FZD214" s="248"/>
      <c r="FZE214" s="206" t="s">
        <v>27</v>
      </c>
      <c r="FZF214" s="202"/>
      <c r="FZG214" s="202"/>
      <c r="FZH214" s="202"/>
      <c r="FZI214" s="22"/>
      <c r="FZJ214" s="22"/>
      <c r="FZK214" s="22"/>
      <c r="FZL214" s="22">
        <v>105.7</v>
      </c>
      <c r="FZM214" s="38">
        <v>105.6</v>
      </c>
      <c r="FZN214" s="38">
        <v>105.3</v>
      </c>
      <c r="FZO214" s="38">
        <v>105.2</v>
      </c>
      <c r="FZP214" s="39">
        <v>105.1</v>
      </c>
      <c r="FZQ214" s="202"/>
      <c r="FZR214" s="7"/>
      <c r="FZS214" s="206"/>
      <c r="FZT214" s="248"/>
      <c r="FZU214" s="206" t="s">
        <v>27</v>
      </c>
      <c r="FZV214" s="202"/>
      <c r="FZW214" s="202"/>
      <c r="FZX214" s="202"/>
      <c r="FZY214" s="22"/>
      <c r="FZZ214" s="22"/>
      <c r="GAA214" s="22"/>
      <c r="GAB214" s="22">
        <v>105.7</v>
      </c>
      <c r="GAC214" s="38">
        <v>105.6</v>
      </c>
      <c r="GAD214" s="38">
        <v>105.3</v>
      </c>
      <c r="GAE214" s="38">
        <v>105.2</v>
      </c>
      <c r="GAF214" s="39">
        <v>105.1</v>
      </c>
      <c r="GAG214" s="202"/>
      <c r="GAH214" s="7"/>
      <c r="GAI214" s="206"/>
      <c r="GAJ214" s="248"/>
      <c r="GAK214" s="206" t="s">
        <v>27</v>
      </c>
      <c r="GAL214" s="202"/>
      <c r="GAM214" s="202"/>
      <c r="GAN214" s="202"/>
      <c r="GAO214" s="22"/>
      <c r="GAP214" s="22"/>
      <c r="GAQ214" s="22"/>
      <c r="GAR214" s="22">
        <v>105.7</v>
      </c>
      <c r="GAS214" s="38">
        <v>105.6</v>
      </c>
      <c r="GAT214" s="38">
        <v>105.3</v>
      </c>
      <c r="GAU214" s="38">
        <v>105.2</v>
      </c>
      <c r="GAV214" s="39">
        <v>105.1</v>
      </c>
      <c r="GAW214" s="202"/>
      <c r="GAX214" s="7"/>
      <c r="GAY214" s="206"/>
      <c r="GAZ214" s="248"/>
      <c r="GBA214" s="206" t="s">
        <v>27</v>
      </c>
      <c r="GBB214" s="202"/>
      <c r="GBC214" s="202"/>
      <c r="GBD214" s="202"/>
      <c r="GBE214" s="22"/>
      <c r="GBF214" s="22"/>
      <c r="GBG214" s="22"/>
      <c r="GBH214" s="22">
        <v>105.7</v>
      </c>
      <c r="GBI214" s="38">
        <v>105.6</v>
      </c>
      <c r="GBJ214" s="38">
        <v>105.3</v>
      </c>
      <c r="GBK214" s="38">
        <v>105.2</v>
      </c>
      <c r="GBL214" s="39">
        <v>105.1</v>
      </c>
      <c r="GBM214" s="202"/>
      <c r="GBN214" s="7"/>
      <c r="GBO214" s="206"/>
      <c r="GBP214" s="248"/>
      <c r="GBQ214" s="206" t="s">
        <v>27</v>
      </c>
      <c r="GBR214" s="202"/>
      <c r="GBS214" s="202"/>
      <c r="GBT214" s="202"/>
      <c r="GBU214" s="22"/>
      <c r="GBV214" s="22"/>
      <c r="GBW214" s="22"/>
      <c r="GBX214" s="22">
        <v>105.7</v>
      </c>
      <c r="GBY214" s="38">
        <v>105.6</v>
      </c>
      <c r="GBZ214" s="38">
        <v>105.3</v>
      </c>
      <c r="GCA214" s="38">
        <v>105.2</v>
      </c>
      <c r="GCB214" s="39">
        <v>105.1</v>
      </c>
      <c r="GCC214" s="202"/>
      <c r="GCD214" s="7"/>
      <c r="GCE214" s="206"/>
      <c r="GCF214" s="248"/>
      <c r="GCG214" s="206" t="s">
        <v>27</v>
      </c>
      <c r="GCH214" s="202"/>
      <c r="GCI214" s="202"/>
      <c r="GCJ214" s="202"/>
      <c r="GCK214" s="22"/>
      <c r="GCL214" s="22"/>
      <c r="GCM214" s="22"/>
      <c r="GCN214" s="22">
        <v>105.7</v>
      </c>
      <c r="GCO214" s="38">
        <v>105.6</v>
      </c>
      <c r="GCP214" s="38">
        <v>105.3</v>
      </c>
      <c r="GCQ214" s="38">
        <v>105.2</v>
      </c>
      <c r="GCR214" s="39">
        <v>105.1</v>
      </c>
      <c r="GCS214" s="202"/>
      <c r="GCT214" s="7"/>
      <c r="GCU214" s="206"/>
      <c r="GCV214" s="248"/>
      <c r="GCW214" s="206" t="s">
        <v>27</v>
      </c>
      <c r="GCX214" s="202"/>
      <c r="GCY214" s="202"/>
      <c r="GCZ214" s="202"/>
      <c r="GDA214" s="22"/>
      <c r="GDB214" s="22"/>
      <c r="GDC214" s="22"/>
      <c r="GDD214" s="22">
        <v>105.7</v>
      </c>
      <c r="GDE214" s="38">
        <v>105.6</v>
      </c>
      <c r="GDF214" s="38">
        <v>105.3</v>
      </c>
      <c r="GDG214" s="38">
        <v>105.2</v>
      </c>
      <c r="GDH214" s="39">
        <v>105.1</v>
      </c>
      <c r="GDI214" s="202"/>
      <c r="GDJ214" s="7"/>
      <c r="GDK214" s="206"/>
      <c r="GDL214" s="248"/>
      <c r="GDM214" s="206" t="s">
        <v>27</v>
      </c>
      <c r="GDN214" s="202"/>
      <c r="GDO214" s="202"/>
      <c r="GDP214" s="202"/>
      <c r="GDQ214" s="22"/>
      <c r="GDR214" s="22"/>
      <c r="GDS214" s="22"/>
      <c r="GDT214" s="22">
        <v>105.7</v>
      </c>
      <c r="GDU214" s="38">
        <v>105.6</v>
      </c>
      <c r="GDV214" s="38">
        <v>105.3</v>
      </c>
      <c r="GDW214" s="38">
        <v>105.2</v>
      </c>
      <c r="GDX214" s="39">
        <v>105.1</v>
      </c>
      <c r="GDY214" s="202"/>
      <c r="GDZ214" s="7"/>
      <c r="GEA214" s="206"/>
      <c r="GEB214" s="248"/>
      <c r="GEC214" s="206" t="s">
        <v>27</v>
      </c>
      <c r="GED214" s="202"/>
      <c r="GEE214" s="202"/>
      <c r="GEF214" s="202"/>
      <c r="GEG214" s="22"/>
      <c r="GEH214" s="22"/>
      <c r="GEI214" s="22"/>
      <c r="GEJ214" s="22">
        <v>105.7</v>
      </c>
      <c r="GEK214" s="38">
        <v>105.6</v>
      </c>
      <c r="GEL214" s="38">
        <v>105.3</v>
      </c>
      <c r="GEM214" s="38">
        <v>105.2</v>
      </c>
      <c r="GEN214" s="39">
        <v>105.1</v>
      </c>
      <c r="GEO214" s="202"/>
      <c r="GEP214" s="7"/>
      <c r="GEQ214" s="206"/>
      <c r="GER214" s="248"/>
      <c r="GES214" s="206" t="s">
        <v>27</v>
      </c>
      <c r="GET214" s="202"/>
      <c r="GEU214" s="202"/>
      <c r="GEV214" s="202"/>
      <c r="GEW214" s="22"/>
      <c r="GEX214" s="22"/>
      <c r="GEY214" s="22"/>
      <c r="GEZ214" s="22">
        <v>105.7</v>
      </c>
      <c r="GFA214" s="38">
        <v>105.6</v>
      </c>
      <c r="GFB214" s="38">
        <v>105.3</v>
      </c>
      <c r="GFC214" s="38">
        <v>105.2</v>
      </c>
      <c r="GFD214" s="39">
        <v>105.1</v>
      </c>
      <c r="GFE214" s="202"/>
      <c r="GFF214" s="7"/>
      <c r="GFG214" s="206"/>
      <c r="GFH214" s="248"/>
      <c r="GFI214" s="206" t="s">
        <v>27</v>
      </c>
      <c r="GFJ214" s="202"/>
      <c r="GFK214" s="202"/>
      <c r="GFL214" s="202"/>
      <c r="GFM214" s="22"/>
      <c r="GFN214" s="22"/>
      <c r="GFO214" s="22"/>
      <c r="GFP214" s="22">
        <v>105.7</v>
      </c>
      <c r="GFQ214" s="38">
        <v>105.6</v>
      </c>
      <c r="GFR214" s="38">
        <v>105.3</v>
      </c>
      <c r="GFS214" s="38">
        <v>105.2</v>
      </c>
      <c r="GFT214" s="39">
        <v>105.1</v>
      </c>
      <c r="GFU214" s="202"/>
      <c r="GFV214" s="7"/>
      <c r="GFW214" s="206"/>
      <c r="GFX214" s="248"/>
      <c r="GFY214" s="206" t="s">
        <v>27</v>
      </c>
      <c r="GFZ214" s="202"/>
      <c r="GGA214" s="202"/>
      <c r="GGB214" s="202"/>
      <c r="GGC214" s="22"/>
      <c r="GGD214" s="22"/>
      <c r="GGE214" s="22"/>
      <c r="GGF214" s="22">
        <v>105.7</v>
      </c>
      <c r="GGG214" s="38">
        <v>105.6</v>
      </c>
      <c r="GGH214" s="38">
        <v>105.3</v>
      </c>
      <c r="GGI214" s="38">
        <v>105.2</v>
      </c>
      <c r="GGJ214" s="39">
        <v>105.1</v>
      </c>
      <c r="GGK214" s="202"/>
      <c r="GGL214" s="7"/>
      <c r="GGM214" s="206"/>
      <c r="GGN214" s="248"/>
      <c r="GGO214" s="206" t="s">
        <v>27</v>
      </c>
      <c r="GGP214" s="202"/>
      <c r="GGQ214" s="202"/>
      <c r="GGR214" s="202"/>
      <c r="GGS214" s="22"/>
      <c r="GGT214" s="22"/>
      <c r="GGU214" s="22"/>
      <c r="GGV214" s="22">
        <v>105.7</v>
      </c>
      <c r="GGW214" s="38">
        <v>105.6</v>
      </c>
      <c r="GGX214" s="38">
        <v>105.3</v>
      </c>
      <c r="GGY214" s="38">
        <v>105.2</v>
      </c>
      <c r="GGZ214" s="39">
        <v>105.1</v>
      </c>
      <c r="GHA214" s="202"/>
      <c r="GHB214" s="7"/>
      <c r="GHC214" s="206"/>
      <c r="GHD214" s="248"/>
      <c r="GHE214" s="206" t="s">
        <v>27</v>
      </c>
      <c r="GHF214" s="202"/>
      <c r="GHG214" s="202"/>
      <c r="GHH214" s="202"/>
      <c r="GHI214" s="22"/>
      <c r="GHJ214" s="22"/>
      <c r="GHK214" s="22"/>
      <c r="GHL214" s="22">
        <v>105.7</v>
      </c>
      <c r="GHM214" s="38">
        <v>105.6</v>
      </c>
      <c r="GHN214" s="38">
        <v>105.3</v>
      </c>
      <c r="GHO214" s="38">
        <v>105.2</v>
      </c>
      <c r="GHP214" s="39">
        <v>105.1</v>
      </c>
      <c r="GHQ214" s="202"/>
      <c r="GHR214" s="7"/>
      <c r="GHS214" s="206"/>
      <c r="GHT214" s="248"/>
      <c r="GHU214" s="206" t="s">
        <v>27</v>
      </c>
      <c r="GHV214" s="202"/>
      <c r="GHW214" s="202"/>
      <c r="GHX214" s="202"/>
      <c r="GHY214" s="22"/>
      <c r="GHZ214" s="22"/>
      <c r="GIA214" s="22"/>
      <c r="GIB214" s="22">
        <v>105.7</v>
      </c>
      <c r="GIC214" s="38">
        <v>105.6</v>
      </c>
      <c r="GID214" s="38">
        <v>105.3</v>
      </c>
      <c r="GIE214" s="38">
        <v>105.2</v>
      </c>
      <c r="GIF214" s="39">
        <v>105.1</v>
      </c>
      <c r="GIG214" s="202"/>
      <c r="GIH214" s="7"/>
      <c r="GII214" s="206"/>
      <c r="GIJ214" s="248"/>
      <c r="GIK214" s="206" t="s">
        <v>27</v>
      </c>
      <c r="GIL214" s="202"/>
      <c r="GIM214" s="202"/>
      <c r="GIN214" s="202"/>
      <c r="GIO214" s="22"/>
      <c r="GIP214" s="22"/>
      <c r="GIQ214" s="22"/>
      <c r="GIR214" s="22">
        <v>105.7</v>
      </c>
      <c r="GIS214" s="38">
        <v>105.6</v>
      </c>
      <c r="GIT214" s="38">
        <v>105.3</v>
      </c>
      <c r="GIU214" s="38">
        <v>105.2</v>
      </c>
      <c r="GIV214" s="39">
        <v>105.1</v>
      </c>
      <c r="GIW214" s="202"/>
      <c r="GIX214" s="7"/>
      <c r="GIY214" s="206"/>
      <c r="GIZ214" s="248"/>
      <c r="GJA214" s="206" t="s">
        <v>27</v>
      </c>
      <c r="GJB214" s="202"/>
      <c r="GJC214" s="202"/>
      <c r="GJD214" s="202"/>
      <c r="GJE214" s="22"/>
      <c r="GJF214" s="22"/>
      <c r="GJG214" s="22"/>
      <c r="GJH214" s="22">
        <v>105.7</v>
      </c>
      <c r="GJI214" s="38">
        <v>105.6</v>
      </c>
      <c r="GJJ214" s="38">
        <v>105.3</v>
      </c>
      <c r="GJK214" s="38">
        <v>105.2</v>
      </c>
      <c r="GJL214" s="39">
        <v>105.1</v>
      </c>
      <c r="GJM214" s="202"/>
      <c r="GJN214" s="7"/>
      <c r="GJO214" s="206"/>
      <c r="GJP214" s="248"/>
      <c r="GJQ214" s="206" t="s">
        <v>27</v>
      </c>
      <c r="GJR214" s="202"/>
      <c r="GJS214" s="202"/>
      <c r="GJT214" s="202"/>
      <c r="GJU214" s="22"/>
      <c r="GJV214" s="22"/>
      <c r="GJW214" s="22"/>
      <c r="GJX214" s="22">
        <v>105.7</v>
      </c>
      <c r="GJY214" s="38">
        <v>105.6</v>
      </c>
      <c r="GJZ214" s="38">
        <v>105.3</v>
      </c>
      <c r="GKA214" s="38">
        <v>105.2</v>
      </c>
      <c r="GKB214" s="39">
        <v>105.1</v>
      </c>
      <c r="GKC214" s="202"/>
      <c r="GKD214" s="7"/>
      <c r="GKE214" s="206"/>
      <c r="GKF214" s="248"/>
      <c r="GKG214" s="206" t="s">
        <v>27</v>
      </c>
      <c r="GKH214" s="202"/>
      <c r="GKI214" s="202"/>
      <c r="GKJ214" s="202"/>
      <c r="GKK214" s="22"/>
      <c r="GKL214" s="22"/>
      <c r="GKM214" s="22"/>
      <c r="GKN214" s="22">
        <v>105.7</v>
      </c>
      <c r="GKO214" s="38">
        <v>105.6</v>
      </c>
      <c r="GKP214" s="38">
        <v>105.3</v>
      </c>
      <c r="GKQ214" s="38">
        <v>105.2</v>
      </c>
      <c r="GKR214" s="39">
        <v>105.1</v>
      </c>
      <c r="GKS214" s="202"/>
      <c r="GKT214" s="7"/>
      <c r="GKU214" s="206"/>
      <c r="GKV214" s="248"/>
      <c r="GKW214" s="206" t="s">
        <v>27</v>
      </c>
      <c r="GKX214" s="202"/>
      <c r="GKY214" s="202"/>
      <c r="GKZ214" s="202"/>
      <c r="GLA214" s="22"/>
      <c r="GLB214" s="22"/>
      <c r="GLC214" s="22"/>
      <c r="GLD214" s="22">
        <v>105.7</v>
      </c>
      <c r="GLE214" s="38">
        <v>105.6</v>
      </c>
      <c r="GLF214" s="38">
        <v>105.3</v>
      </c>
      <c r="GLG214" s="38">
        <v>105.2</v>
      </c>
      <c r="GLH214" s="39">
        <v>105.1</v>
      </c>
      <c r="GLI214" s="202"/>
      <c r="GLJ214" s="7"/>
      <c r="GLK214" s="206"/>
      <c r="GLL214" s="248"/>
      <c r="GLM214" s="206" t="s">
        <v>27</v>
      </c>
      <c r="GLN214" s="202"/>
      <c r="GLO214" s="202"/>
      <c r="GLP214" s="202"/>
      <c r="GLQ214" s="22"/>
      <c r="GLR214" s="22"/>
      <c r="GLS214" s="22"/>
      <c r="GLT214" s="22">
        <v>105.7</v>
      </c>
      <c r="GLU214" s="38">
        <v>105.6</v>
      </c>
      <c r="GLV214" s="38">
        <v>105.3</v>
      </c>
      <c r="GLW214" s="38">
        <v>105.2</v>
      </c>
      <c r="GLX214" s="39">
        <v>105.1</v>
      </c>
      <c r="GLY214" s="202"/>
      <c r="GLZ214" s="7"/>
      <c r="GMA214" s="206"/>
      <c r="GMB214" s="248"/>
      <c r="GMC214" s="206" t="s">
        <v>27</v>
      </c>
      <c r="GMD214" s="202"/>
      <c r="GME214" s="202"/>
      <c r="GMF214" s="202"/>
      <c r="GMG214" s="22"/>
      <c r="GMH214" s="22"/>
      <c r="GMI214" s="22"/>
      <c r="GMJ214" s="22">
        <v>105.7</v>
      </c>
      <c r="GMK214" s="38">
        <v>105.6</v>
      </c>
      <c r="GML214" s="38">
        <v>105.3</v>
      </c>
      <c r="GMM214" s="38">
        <v>105.2</v>
      </c>
      <c r="GMN214" s="39">
        <v>105.1</v>
      </c>
      <c r="GMO214" s="202"/>
      <c r="GMP214" s="7"/>
      <c r="GMQ214" s="206"/>
      <c r="GMR214" s="248"/>
      <c r="GMS214" s="206" t="s">
        <v>27</v>
      </c>
      <c r="GMT214" s="202"/>
      <c r="GMU214" s="202"/>
      <c r="GMV214" s="202"/>
      <c r="GMW214" s="22"/>
      <c r="GMX214" s="22"/>
      <c r="GMY214" s="22"/>
      <c r="GMZ214" s="22">
        <v>105.7</v>
      </c>
      <c r="GNA214" s="38">
        <v>105.6</v>
      </c>
      <c r="GNB214" s="38">
        <v>105.3</v>
      </c>
      <c r="GNC214" s="38">
        <v>105.2</v>
      </c>
      <c r="GND214" s="39">
        <v>105.1</v>
      </c>
      <c r="GNE214" s="202"/>
      <c r="GNF214" s="7"/>
      <c r="GNG214" s="206"/>
      <c r="GNH214" s="248"/>
      <c r="GNI214" s="206" t="s">
        <v>27</v>
      </c>
      <c r="GNJ214" s="202"/>
      <c r="GNK214" s="202"/>
      <c r="GNL214" s="202"/>
      <c r="GNM214" s="22"/>
      <c r="GNN214" s="22"/>
      <c r="GNO214" s="22"/>
      <c r="GNP214" s="22">
        <v>105.7</v>
      </c>
      <c r="GNQ214" s="38">
        <v>105.6</v>
      </c>
      <c r="GNR214" s="38">
        <v>105.3</v>
      </c>
      <c r="GNS214" s="38">
        <v>105.2</v>
      </c>
      <c r="GNT214" s="39">
        <v>105.1</v>
      </c>
      <c r="GNU214" s="202"/>
      <c r="GNV214" s="7"/>
      <c r="GNW214" s="206"/>
      <c r="GNX214" s="248"/>
      <c r="GNY214" s="206" t="s">
        <v>27</v>
      </c>
      <c r="GNZ214" s="202"/>
      <c r="GOA214" s="202"/>
      <c r="GOB214" s="202"/>
      <c r="GOC214" s="22"/>
      <c r="GOD214" s="22"/>
      <c r="GOE214" s="22"/>
      <c r="GOF214" s="22">
        <v>105.7</v>
      </c>
      <c r="GOG214" s="38">
        <v>105.6</v>
      </c>
      <c r="GOH214" s="38">
        <v>105.3</v>
      </c>
      <c r="GOI214" s="38">
        <v>105.2</v>
      </c>
      <c r="GOJ214" s="39">
        <v>105.1</v>
      </c>
      <c r="GOK214" s="202"/>
      <c r="GOL214" s="7"/>
      <c r="GOM214" s="206"/>
      <c r="GON214" s="248"/>
      <c r="GOO214" s="206" t="s">
        <v>27</v>
      </c>
      <c r="GOP214" s="202"/>
      <c r="GOQ214" s="202"/>
      <c r="GOR214" s="202"/>
      <c r="GOS214" s="22"/>
      <c r="GOT214" s="22"/>
      <c r="GOU214" s="22"/>
      <c r="GOV214" s="22">
        <v>105.7</v>
      </c>
      <c r="GOW214" s="38">
        <v>105.6</v>
      </c>
      <c r="GOX214" s="38">
        <v>105.3</v>
      </c>
      <c r="GOY214" s="38">
        <v>105.2</v>
      </c>
      <c r="GOZ214" s="39">
        <v>105.1</v>
      </c>
      <c r="GPA214" s="202"/>
      <c r="GPB214" s="7"/>
      <c r="GPC214" s="206"/>
      <c r="GPD214" s="248"/>
      <c r="GPE214" s="206" t="s">
        <v>27</v>
      </c>
      <c r="GPF214" s="202"/>
      <c r="GPG214" s="202"/>
      <c r="GPH214" s="202"/>
      <c r="GPI214" s="22"/>
      <c r="GPJ214" s="22"/>
      <c r="GPK214" s="22"/>
      <c r="GPL214" s="22">
        <v>105.7</v>
      </c>
      <c r="GPM214" s="38">
        <v>105.6</v>
      </c>
      <c r="GPN214" s="38">
        <v>105.3</v>
      </c>
      <c r="GPO214" s="38">
        <v>105.2</v>
      </c>
      <c r="GPP214" s="39">
        <v>105.1</v>
      </c>
      <c r="GPQ214" s="202"/>
      <c r="GPR214" s="7"/>
      <c r="GPS214" s="206"/>
      <c r="GPT214" s="248"/>
      <c r="GPU214" s="206" t="s">
        <v>27</v>
      </c>
      <c r="GPV214" s="202"/>
      <c r="GPW214" s="202"/>
      <c r="GPX214" s="202"/>
      <c r="GPY214" s="22"/>
      <c r="GPZ214" s="22"/>
      <c r="GQA214" s="22"/>
      <c r="GQB214" s="22">
        <v>105.7</v>
      </c>
      <c r="GQC214" s="38">
        <v>105.6</v>
      </c>
      <c r="GQD214" s="38">
        <v>105.3</v>
      </c>
      <c r="GQE214" s="38">
        <v>105.2</v>
      </c>
      <c r="GQF214" s="39">
        <v>105.1</v>
      </c>
      <c r="GQG214" s="202"/>
      <c r="GQH214" s="7"/>
      <c r="GQI214" s="206"/>
      <c r="GQJ214" s="248"/>
      <c r="GQK214" s="206" t="s">
        <v>27</v>
      </c>
      <c r="GQL214" s="202"/>
      <c r="GQM214" s="202"/>
      <c r="GQN214" s="202"/>
      <c r="GQO214" s="22"/>
      <c r="GQP214" s="22"/>
      <c r="GQQ214" s="22"/>
      <c r="GQR214" s="22">
        <v>105.7</v>
      </c>
      <c r="GQS214" s="38">
        <v>105.6</v>
      </c>
      <c r="GQT214" s="38">
        <v>105.3</v>
      </c>
      <c r="GQU214" s="38">
        <v>105.2</v>
      </c>
      <c r="GQV214" s="39">
        <v>105.1</v>
      </c>
      <c r="GQW214" s="202"/>
      <c r="GQX214" s="7"/>
      <c r="GQY214" s="206"/>
      <c r="GQZ214" s="248"/>
      <c r="GRA214" s="206" t="s">
        <v>27</v>
      </c>
      <c r="GRB214" s="202"/>
      <c r="GRC214" s="202"/>
      <c r="GRD214" s="202"/>
      <c r="GRE214" s="22"/>
      <c r="GRF214" s="22"/>
      <c r="GRG214" s="22"/>
      <c r="GRH214" s="22">
        <v>105.7</v>
      </c>
      <c r="GRI214" s="38">
        <v>105.6</v>
      </c>
      <c r="GRJ214" s="38">
        <v>105.3</v>
      </c>
      <c r="GRK214" s="38">
        <v>105.2</v>
      </c>
      <c r="GRL214" s="39">
        <v>105.1</v>
      </c>
      <c r="GRM214" s="202"/>
      <c r="GRN214" s="7"/>
      <c r="GRO214" s="206"/>
      <c r="GRP214" s="248"/>
      <c r="GRQ214" s="206" t="s">
        <v>27</v>
      </c>
      <c r="GRR214" s="202"/>
      <c r="GRS214" s="202"/>
      <c r="GRT214" s="202"/>
      <c r="GRU214" s="22"/>
      <c r="GRV214" s="22"/>
      <c r="GRW214" s="22"/>
      <c r="GRX214" s="22">
        <v>105.7</v>
      </c>
      <c r="GRY214" s="38">
        <v>105.6</v>
      </c>
      <c r="GRZ214" s="38">
        <v>105.3</v>
      </c>
      <c r="GSA214" s="38">
        <v>105.2</v>
      </c>
      <c r="GSB214" s="39">
        <v>105.1</v>
      </c>
      <c r="GSC214" s="202"/>
      <c r="GSD214" s="7"/>
      <c r="GSE214" s="206"/>
      <c r="GSF214" s="248"/>
      <c r="GSG214" s="206" t="s">
        <v>27</v>
      </c>
      <c r="GSH214" s="202"/>
      <c r="GSI214" s="202"/>
      <c r="GSJ214" s="202"/>
      <c r="GSK214" s="22"/>
      <c r="GSL214" s="22"/>
      <c r="GSM214" s="22"/>
      <c r="GSN214" s="22">
        <v>105.7</v>
      </c>
      <c r="GSO214" s="38">
        <v>105.6</v>
      </c>
      <c r="GSP214" s="38">
        <v>105.3</v>
      </c>
      <c r="GSQ214" s="38">
        <v>105.2</v>
      </c>
      <c r="GSR214" s="39">
        <v>105.1</v>
      </c>
      <c r="GSS214" s="202"/>
      <c r="GST214" s="7"/>
      <c r="GSU214" s="206"/>
      <c r="GSV214" s="248"/>
      <c r="GSW214" s="206" t="s">
        <v>27</v>
      </c>
      <c r="GSX214" s="202"/>
      <c r="GSY214" s="202"/>
      <c r="GSZ214" s="202"/>
      <c r="GTA214" s="22"/>
      <c r="GTB214" s="22"/>
      <c r="GTC214" s="22"/>
      <c r="GTD214" s="22">
        <v>105.7</v>
      </c>
      <c r="GTE214" s="38">
        <v>105.6</v>
      </c>
      <c r="GTF214" s="38">
        <v>105.3</v>
      </c>
      <c r="GTG214" s="38">
        <v>105.2</v>
      </c>
      <c r="GTH214" s="39">
        <v>105.1</v>
      </c>
      <c r="GTI214" s="202"/>
      <c r="GTJ214" s="7"/>
      <c r="GTK214" s="206"/>
      <c r="GTL214" s="248"/>
      <c r="GTM214" s="206" t="s">
        <v>27</v>
      </c>
      <c r="GTN214" s="202"/>
      <c r="GTO214" s="202"/>
      <c r="GTP214" s="202"/>
      <c r="GTQ214" s="22"/>
      <c r="GTR214" s="22"/>
      <c r="GTS214" s="22"/>
      <c r="GTT214" s="22">
        <v>105.7</v>
      </c>
      <c r="GTU214" s="38">
        <v>105.6</v>
      </c>
      <c r="GTV214" s="38">
        <v>105.3</v>
      </c>
      <c r="GTW214" s="38">
        <v>105.2</v>
      </c>
      <c r="GTX214" s="39">
        <v>105.1</v>
      </c>
      <c r="GTY214" s="202"/>
      <c r="GTZ214" s="7"/>
      <c r="GUA214" s="206"/>
      <c r="GUB214" s="248"/>
      <c r="GUC214" s="206" t="s">
        <v>27</v>
      </c>
      <c r="GUD214" s="202"/>
      <c r="GUE214" s="202"/>
      <c r="GUF214" s="202"/>
      <c r="GUG214" s="22"/>
      <c r="GUH214" s="22"/>
      <c r="GUI214" s="22"/>
      <c r="GUJ214" s="22">
        <v>105.7</v>
      </c>
      <c r="GUK214" s="38">
        <v>105.6</v>
      </c>
      <c r="GUL214" s="38">
        <v>105.3</v>
      </c>
      <c r="GUM214" s="38">
        <v>105.2</v>
      </c>
      <c r="GUN214" s="39">
        <v>105.1</v>
      </c>
      <c r="GUO214" s="202"/>
      <c r="GUP214" s="7"/>
      <c r="GUQ214" s="206"/>
      <c r="GUR214" s="248"/>
      <c r="GUS214" s="206" t="s">
        <v>27</v>
      </c>
      <c r="GUT214" s="202"/>
      <c r="GUU214" s="202"/>
      <c r="GUV214" s="202"/>
      <c r="GUW214" s="22"/>
      <c r="GUX214" s="22"/>
      <c r="GUY214" s="22"/>
      <c r="GUZ214" s="22">
        <v>105.7</v>
      </c>
      <c r="GVA214" s="38">
        <v>105.6</v>
      </c>
      <c r="GVB214" s="38">
        <v>105.3</v>
      </c>
      <c r="GVC214" s="38">
        <v>105.2</v>
      </c>
      <c r="GVD214" s="39">
        <v>105.1</v>
      </c>
      <c r="GVE214" s="202"/>
      <c r="GVF214" s="7"/>
      <c r="GVG214" s="206"/>
      <c r="GVH214" s="248"/>
      <c r="GVI214" s="206" t="s">
        <v>27</v>
      </c>
      <c r="GVJ214" s="202"/>
      <c r="GVK214" s="202"/>
      <c r="GVL214" s="202"/>
      <c r="GVM214" s="22"/>
      <c r="GVN214" s="22"/>
      <c r="GVO214" s="22"/>
      <c r="GVP214" s="22">
        <v>105.7</v>
      </c>
      <c r="GVQ214" s="38">
        <v>105.6</v>
      </c>
      <c r="GVR214" s="38">
        <v>105.3</v>
      </c>
      <c r="GVS214" s="38">
        <v>105.2</v>
      </c>
      <c r="GVT214" s="39">
        <v>105.1</v>
      </c>
      <c r="GVU214" s="202"/>
      <c r="GVV214" s="7"/>
      <c r="GVW214" s="206"/>
      <c r="GVX214" s="248"/>
      <c r="GVY214" s="206" t="s">
        <v>27</v>
      </c>
      <c r="GVZ214" s="202"/>
      <c r="GWA214" s="202"/>
      <c r="GWB214" s="202"/>
      <c r="GWC214" s="22"/>
      <c r="GWD214" s="22"/>
      <c r="GWE214" s="22"/>
      <c r="GWF214" s="22">
        <v>105.7</v>
      </c>
      <c r="GWG214" s="38">
        <v>105.6</v>
      </c>
      <c r="GWH214" s="38">
        <v>105.3</v>
      </c>
      <c r="GWI214" s="38">
        <v>105.2</v>
      </c>
      <c r="GWJ214" s="39">
        <v>105.1</v>
      </c>
      <c r="GWK214" s="202"/>
      <c r="GWL214" s="7"/>
      <c r="GWM214" s="206"/>
      <c r="GWN214" s="248"/>
      <c r="GWO214" s="206" t="s">
        <v>27</v>
      </c>
      <c r="GWP214" s="202"/>
      <c r="GWQ214" s="202"/>
      <c r="GWR214" s="202"/>
      <c r="GWS214" s="22"/>
      <c r="GWT214" s="22"/>
      <c r="GWU214" s="22"/>
      <c r="GWV214" s="22">
        <v>105.7</v>
      </c>
      <c r="GWW214" s="38">
        <v>105.6</v>
      </c>
      <c r="GWX214" s="38">
        <v>105.3</v>
      </c>
      <c r="GWY214" s="38">
        <v>105.2</v>
      </c>
      <c r="GWZ214" s="39">
        <v>105.1</v>
      </c>
      <c r="GXA214" s="202"/>
      <c r="GXB214" s="7"/>
      <c r="GXC214" s="206"/>
      <c r="GXD214" s="248"/>
      <c r="GXE214" s="206" t="s">
        <v>27</v>
      </c>
      <c r="GXF214" s="202"/>
      <c r="GXG214" s="202"/>
      <c r="GXH214" s="202"/>
      <c r="GXI214" s="22"/>
      <c r="GXJ214" s="22"/>
      <c r="GXK214" s="22"/>
      <c r="GXL214" s="22">
        <v>105.7</v>
      </c>
      <c r="GXM214" s="38">
        <v>105.6</v>
      </c>
      <c r="GXN214" s="38">
        <v>105.3</v>
      </c>
      <c r="GXO214" s="38">
        <v>105.2</v>
      </c>
      <c r="GXP214" s="39">
        <v>105.1</v>
      </c>
      <c r="GXQ214" s="202"/>
      <c r="GXR214" s="7"/>
      <c r="GXS214" s="206"/>
      <c r="GXT214" s="248"/>
      <c r="GXU214" s="206" t="s">
        <v>27</v>
      </c>
      <c r="GXV214" s="202"/>
      <c r="GXW214" s="202"/>
      <c r="GXX214" s="202"/>
      <c r="GXY214" s="22"/>
      <c r="GXZ214" s="22"/>
      <c r="GYA214" s="22"/>
      <c r="GYB214" s="22">
        <v>105.7</v>
      </c>
      <c r="GYC214" s="38">
        <v>105.6</v>
      </c>
      <c r="GYD214" s="38">
        <v>105.3</v>
      </c>
      <c r="GYE214" s="38">
        <v>105.2</v>
      </c>
      <c r="GYF214" s="39">
        <v>105.1</v>
      </c>
      <c r="GYG214" s="202"/>
      <c r="GYH214" s="7"/>
      <c r="GYI214" s="206"/>
      <c r="GYJ214" s="248"/>
      <c r="GYK214" s="206" t="s">
        <v>27</v>
      </c>
      <c r="GYL214" s="202"/>
      <c r="GYM214" s="202"/>
      <c r="GYN214" s="202"/>
      <c r="GYO214" s="22"/>
      <c r="GYP214" s="22"/>
      <c r="GYQ214" s="22"/>
      <c r="GYR214" s="22">
        <v>105.7</v>
      </c>
      <c r="GYS214" s="38">
        <v>105.6</v>
      </c>
      <c r="GYT214" s="38">
        <v>105.3</v>
      </c>
      <c r="GYU214" s="38">
        <v>105.2</v>
      </c>
      <c r="GYV214" s="39">
        <v>105.1</v>
      </c>
      <c r="GYW214" s="202"/>
      <c r="GYX214" s="7"/>
      <c r="GYY214" s="206"/>
      <c r="GYZ214" s="248"/>
      <c r="GZA214" s="206" t="s">
        <v>27</v>
      </c>
      <c r="GZB214" s="202"/>
      <c r="GZC214" s="202"/>
      <c r="GZD214" s="202"/>
      <c r="GZE214" s="22"/>
      <c r="GZF214" s="22"/>
      <c r="GZG214" s="22"/>
      <c r="GZH214" s="22">
        <v>105.7</v>
      </c>
      <c r="GZI214" s="38">
        <v>105.6</v>
      </c>
      <c r="GZJ214" s="38">
        <v>105.3</v>
      </c>
      <c r="GZK214" s="38">
        <v>105.2</v>
      </c>
      <c r="GZL214" s="39">
        <v>105.1</v>
      </c>
      <c r="GZM214" s="202"/>
      <c r="GZN214" s="7"/>
      <c r="GZO214" s="206"/>
      <c r="GZP214" s="248"/>
      <c r="GZQ214" s="206" t="s">
        <v>27</v>
      </c>
      <c r="GZR214" s="202"/>
      <c r="GZS214" s="202"/>
      <c r="GZT214" s="202"/>
      <c r="GZU214" s="22"/>
      <c r="GZV214" s="22"/>
      <c r="GZW214" s="22"/>
      <c r="GZX214" s="22">
        <v>105.7</v>
      </c>
      <c r="GZY214" s="38">
        <v>105.6</v>
      </c>
      <c r="GZZ214" s="38">
        <v>105.3</v>
      </c>
      <c r="HAA214" s="38">
        <v>105.2</v>
      </c>
      <c r="HAB214" s="39">
        <v>105.1</v>
      </c>
      <c r="HAC214" s="202"/>
      <c r="HAD214" s="7"/>
      <c r="HAE214" s="206"/>
      <c r="HAF214" s="248"/>
      <c r="HAG214" s="206" t="s">
        <v>27</v>
      </c>
      <c r="HAH214" s="202"/>
      <c r="HAI214" s="202"/>
      <c r="HAJ214" s="202"/>
      <c r="HAK214" s="22"/>
      <c r="HAL214" s="22"/>
      <c r="HAM214" s="22"/>
      <c r="HAN214" s="22">
        <v>105.7</v>
      </c>
      <c r="HAO214" s="38">
        <v>105.6</v>
      </c>
      <c r="HAP214" s="38">
        <v>105.3</v>
      </c>
      <c r="HAQ214" s="38">
        <v>105.2</v>
      </c>
      <c r="HAR214" s="39">
        <v>105.1</v>
      </c>
      <c r="HAS214" s="202"/>
      <c r="HAT214" s="7"/>
      <c r="HAU214" s="206"/>
      <c r="HAV214" s="248"/>
      <c r="HAW214" s="206" t="s">
        <v>27</v>
      </c>
      <c r="HAX214" s="202"/>
      <c r="HAY214" s="202"/>
      <c r="HAZ214" s="202"/>
      <c r="HBA214" s="22"/>
      <c r="HBB214" s="22"/>
      <c r="HBC214" s="22"/>
      <c r="HBD214" s="22">
        <v>105.7</v>
      </c>
      <c r="HBE214" s="38">
        <v>105.6</v>
      </c>
      <c r="HBF214" s="38">
        <v>105.3</v>
      </c>
      <c r="HBG214" s="38">
        <v>105.2</v>
      </c>
      <c r="HBH214" s="39">
        <v>105.1</v>
      </c>
      <c r="HBI214" s="202"/>
      <c r="HBJ214" s="7"/>
      <c r="HBK214" s="206"/>
      <c r="HBL214" s="248"/>
      <c r="HBM214" s="206" t="s">
        <v>27</v>
      </c>
      <c r="HBN214" s="202"/>
      <c r="HBO214" s="202"/>
      <c r="HBP214" s="202"/>
      <c r="HBQ214" s="22"/>
      <c r="HBR214" s="22"/>
      <c r="HBS214" s="22"/>
      <c r="HBT214" s="22">
        <v>105.7</v>
      </c>
      <c r="HBU214" s="38">
        <v>105.6</v>
      </c>
      <c r="HBV214" s="38">
        <v>105.3</v>
      </c>
      <c r="HBW214" s="38">
        <v>105.2</v>
      </c>
      <c r="HBX214" s="39">
        <v>105.1</v>
      </c>
      <c r="HBY214" s="202"/>
      <c r="HBZ214" s="7"/>
      <c r="HCA214" s="206"/>
      <c r="HCB214" s="248"/>
      <c r="HCC214" s="206" t="s">
        <v>27</v>
      </c>
      <c r="HCD214" s="202"/>
      <c r="HCE214" s="202"/>
      <c r="HCF214" s="202"/>
      <c r="HCG214" s="22"/>
      <c r="HCH214" s="22"/>
      <c r="HCI214" s="22"/>
      <c r="HCJ214" s="22">
        <v>105.7</v>
      </c>
      <c r="HCK214" s="38">
        <v>105.6</v>
      </c>
      <c r="HCL214" s="38">
        <v>105.3</v>
      </c>
      <c r="HCM214" s="38">
        <v>105.2</v>
      </c>
      <c r="HCN214" s="39">
        <v>105.1</v>
      </c>
      <c r="HCO214" s="202"/>
      <c r="HCP214" s="7"/>
      <c r="HCQ214" s="206"/>
      <c r="HCR214" s="248"/>
      <c r="HCS214" s="206" t="s">
        <v>27</v>
      </c>
      <c r="HCT214" s="202"/>
      <c r="HCU214" s="202"/>
      <c r="HCV214" s="202"/>
      <c r="HCW214" s="22"/>
      <c r="HCX214" s="22"/>
      <c r="HCY214" s="22"/>
      <c r="HCZ214" s="22">
        <v>105.7</v>
      </c>
      <c r="HDA214" s="38">
        <v>105.6</v>
      </c>
      <c r="HDB214" s="38">
        <v>105.3</v>
      </c>
      <c r="HDC214" s="38">
        <v>105.2</v>
      </c>
      <c r="HDD214" s="39">
        <v>105.1</v>
      </c>
      <c r="HDE214" s="202"/>
      <c r="HDF214" s="7"/>
      <c r="HDG214" s="206"/>
      <c r="HDH214" s="248"/>
      <c r="HDI214" s="206" t="s">
        <v>27</v>
      </c>
      <c r="HDJ214" s="202"/>
      <c r="HDK214" s="202"/>
      <c r="HDL214" s="202"/>
      <c r="HDM214" s="22"/>
      <c r="HDN214" s="22"/>
      <c r="HDO214" s="22"/>
      <c r="HDP214" s="22">
        <v>105.7</v>
      </c>
      <c r="HDQ214" s="38">
        <v>105.6</v>
      </c>
      <c r="HDR214" s="38">
        <v>105.3</v>
      </c>
      <c r="HDS214" s="38">
        <v>105.2</v>
      </c>
      <c r="HDT214" s="39">
        <v>105.1</v>
      </c>
      <c r="HDU214" s="202"/>
      <c r="HDV214" s="7"/>
      <c r="HDW214" s="206"/>
      <c r="HDX214" s="248"/>
      <c r="HDY214" s="206" t="s">
        <v>27</v>
      </c>
      <c r="HDZ214" s="202"/>
      <c r="HEA214" s="202"/>
      <c r="HEB214" s="202"/>
      <c r="HEC214" s="22"/>
      <c r="HED214" s="22"/>
      <c r="HEE214" s="22"/>
      <c r="HEF214" s="22">
        <v>105.7</v>
      </c>
      <c r="HEG214" s="38">
        <v>105.6</v>
      </c>
      <c r="HEH214" s="38">
        <v>105.3</v>
      </c>
      <c r="HEI214" s="38">
        <v>105.2</v>
      </c>
      <c r="HEJ214" s="39">
        <v>105.1</v>
      </c>
      <c r="HEK214" s="202"/>
      <c r="HEL214" s="7"/>
      <c r="HEM214" s="206"/>
      <c r="HEN214" s="248"/>
      <c r="HEO214" s="206" t="s">
        <v>27</v>
      </c>
      <c r="HEP214" s="202"/>
      <c r="HEQ214" s="202"/>
      <c r="HER214" s="202"/>
      <c r="HES214" s="22"/>
      <c r="HET214" s="22"/>
      <c r="HEU214" s="22"/>
      <c r="HEV214" s="22">
        <v>105.7</v>
      </c>
      <c r="HEW214" s="38">
        <v>105.6</v>
      </c>
      <c r="HEX214" s="38">
        <v>105.3</v>
      </c>
      <c r="HEY214" s="38">
        <v>105.2</v>
      </c>
      <c r="HEZ214" s="39">
        <v>105.1</v>
      </c>
      <c r="HFA214" s="202"/>
      <c r="HFB214" s="7"/>
      <c r="HFC214" s="206"/>
      <c r="HFD214" s="248"/>
      <c r="HFE214" s="206" t="s">
        <v>27</v>
      </c>
      <c r="HFF214" s="202"/>
      <c r="HFG214" s="202"/>
      <c r="HFH214" s="202"/>
      <c r="HFI214" s="22"/>
      <c r="HFJ214" s="22"/>
      <c r="HFK214" s="22"/>
      <c r="HFL214" s="22">
        <v>105.7</v>
      </c>
      <c r="HFM214" s="38">
        <v>105.6</v>
      </c>
      <c r="HFN214" s="38">
        <v>105.3</v>
      </c>
      <c r="HFO214" s="38">
        <v>105.2</v>
      </c>
      <c r="HFP214" s="39">
        <v>105.1</v>
      </c>
      <c r="HFQ214" s="202"/>
      <c r="HFR214" s="7"/>
      <c r="HFS214" s="206"/>
      <c r="HFT214" s="248"/>
      <c r="HFU214" s="206" t="s">
        <v>27</v>
      </c>
      <c r="HFV214" s="202"/>
      <c r="HFW214" s="202"/>
      <c r="HFX214" s="202"/>
      <c r="HFY214" s="22"/>
      <c r="HFZ214" s="22"/>
      <c r="HGA214" s="22"/>
      <c r="HGB214" s="22">
        <v>105.7</v>
      </c>
      <c r="HGC214" s="38">
        <v>105.6</v>
      </c>
      <c r="HGD214" s="38">
        <v>105.3</v>
      </c>
      <c r="HGE214" s="38">
        <v>105.2</v>
      </c>
      <c r="HGF214" s="39">
        <v>105.1</v>
      </c>
      <c r="HGG214" s="202"/>
      <c r="HGH214" s="7"/>
      <c r="HGI214" s="206"/>
      <c r="HGJ214" s="248"/>
      <c r="HGK214" s="206" t="s">
        <v>27</v>
      </c>
      <c r="HGL214" s="202"/>
      <c r="HGM214" s="202"/>
      <c r="HGN214" s="202"/>
      <c r="HGO214" s="22"/>
      <c r="HGP214" s="22"/>
      <c r="HGQ214" s="22"/>
      <c r="HGR214" s="22">
        <v>105.7</v>
      </c>
      <c r="HGS214" s="38">
        <v>105.6</v>
      </c>
      <c r="HGT214" s="38">
        <v>105.3</v>
      </c>
      <c r="HGU214" s="38">
        <v>105.2</v>
      </c>
      <c r="HGV214" s="39">
        <v>105.1</v>
      </c>
      <c r="HGW214" s="202"/>
      <c r="HGX214" s="7"/>
      <c r="HGY214" s="206"/>
      <c r="HGZ214" s="248"/>
      <c r="HHA214" s="206" t="s">
        <v>27</v>
      </c>
      <c r="HHB214" s="202"/>
      <c r="HHC214" s="202"/>
      <c r="HHD214" s="202"/>
      <c r="HHE214" s="22"/>
      <c r="HHF214" s="22"/>
      <c r="HHG214" s="22"/>
      <c r="HHH214" s="22">
        <v>105.7</v>
      </c>
      <c r="HHI214" s="38">
        <v>105.6</v>
      </c>
      <c r="HHJ214" s="38">
        <v>105.3</v>
      </c>
      <c r="HHK214" s="38">
        <v>105.2</v>
      </c>
      <c r="HHL214" s="39">
        <v>105.1</v>
      </c>
      <c r="HHM214" s="202"/>
      <c r="HHN214" s="7"/>
      <c r="HHO214" s="206"/>
      <c r="HHP214" s="248"/>
      <c r="HHQ214" s="206" t="s">
        <v>27</v>
      </c>
      <c r="HHR214" s="202"/>
      <c r="HHS214" s="202"/>
      <c r="HHT214" s="202"/>
      <c r="HHU214" s="22"/>
      <c r="HHV214" s="22"/>
      <c r="HHW214" s="22"/>
      <c r="HHX214" s="22">
        <v>105.7</v>
      </c>
      <c r="HHY214" s="38">
        <v>105.6</v>
      </c>
      <c r="HHZ214" s="38">
        <v>105.3</v>
      </c>
      <c r="HIA214" s="38">
        <v>105.2</v>
      </c>
      <c r="HIB214" s="39">
        <v>105.1</v>
      </c>
      <c r="HIC214" s="202"/>
      <c r="HID214" s="7"/>
      <c r="HIE214" s="206"/>
      <c r="HIF214" s="248"/>
      <c r="HIG214" s="206" t="s">
        <v>27</v>
      </c>
      <c r="HIH214" s="202"/>
      <c r="HII214" s="202"/>
      <c r="HIJ214" s="202"/>
      <c r="HIK214" s="22"/>
      <c r="HIL214" s="22"/>
      <c r="HIM214" s="22"/>
      <c r="HIN214" s="22">
        <v>105.7</v>
      </c>
      <c r="HIO214" s="38">
        <v>105.6</v>
      </c>
      <c r="HIP214" s="38">
        <v>105.3</v>
      </c>
      <c r="HIQ214" s="38">
        <v>105.2</v>
      </c>
      <c r="HIR214" s="39">
        <v>105.1</v>
      </c>
      <c r="HIS214" s="202"/>
      <c r="HIT214" s="7"/>
      <c r="HIU214" s="206"/>
      <c r="HIV214" s="248"/>
      <c r="HIW214" s="206" t="s">
        <v>27</v>
      </c>
      <c r="HIX214" s="202"/>
      <c r="HIY214" s="202"/>
      <c r="HIZ214" s="202"/>
      <c r="HJA214" s="22"/>
      <c r="HJB214" s="22"/>
      <c r="HJC214" s="22"/>
      <c r="HJD214" s="22">
        <v>105.7</v>
      </c>
      <c r="HJE214" s="38">
        <v>105.6</v>
      </c>
      <c r="HJF214" s="38">
        <v>105.3</v>
      </c>
      <c r="HJG214" s="38">
        <v>105.2</v>
      </c>
      <c r="HJH214" s="39">
        <v>105.1</v>
      </c>
      <c r="HJI214" s="202"/>
      <c r="HJJ214" s="7"/>
      <c r="HJK214" s="206"/>
      <c r="HJL214" s="248"/>
      <c r="HJM214" s="206" t="s">
        <v>27</v>
      </c>
      <c r="HJN214" s="202"/>
      <c r="HJO214" s="202"/>
      <c r="HJP214" s="202"/>
      <c r="HJQ214" s="22"/>
      <c r="HJR214" s="22"/>
      <c r="HJS214" s="22"/>
      <c r="HJT214" s="22">
        <v>105.7</v>
      </c>
      <c r="HJU214" s="38">
        <v>105.6</v>
      </c>
      <c r="HJV214" s="38">
        <v>105.3</v>
      </c>
      <c r="HJW214" s="38">
        <v>105.2</v>
      </c>
      <c r="HJX214" s="39">
        <v>105.1</v>
      </c>
      <c r="HJY214" s="202"/>
      <c r="HJZ214" s="7"/>
      <c r="HKA214" s="206"/>
      <c r="HKB214" s="248"/>
      <c r="HKC214" s="206" t="s">
        <v>27</v>
      </c>
      <c r="HKD214" s="202"/>
      <c r="HKE214" s="202"/>
      <c r="HKF214" s="202"/>
      <c r="HKG214" s="22"/>
      <c r="HKH214" s="22"/>
      <c r="HKI214" s="22"/>
      <c r="HKJ214" s="22">
        <v>105.7</v>
      </c>
      <c r="HKK214" s="38">
        <v>105.6</v>
      </c>
      <c r="HKL214" s="38">
        <v>105.3</v>
      </c>
      <c r="HKM214" s="38">
        <v>105.2</v>
      </c>
      <c r="HKN214" s="39">
        <v>105.1</v>
      </c>
      <c r="HKO214" s="202"/>
      <c r="HKP214" s="7"/>
      <c r="HKQ214" s="206"/>
      <c r="HKR214" s="248"/>
      <c r="HKS214" s="206" t="s">
        <v>27</v>
      </c>
      <c r="HKT214" s="202"/>
      <c r="HKU214" s="202"/>
      <c r="HKV214" s="202"/>
      <c r="HKW214" s="22"/>
      <c r="HKX214" s="22"/>
      <c r="HKY214" s="22"/>
      <c r="HKZ214" s="22">
        <v>105.7</v>
      </c>
      <c r="HLA214" s="38">
        <v>105.6</v>
      </c>
      <c r="HLB214" s="38">
        <v>105.3</v>
      </c>
      <c r="HLC214" s="38">
        <v>105.2</v>
      </c>
      <c r="HLD214" s="39">
        <v>105.1</v>
      </c>
      <c r="HLE214" s="202"/>
      <c r="HLF214" s="7"/>
      <c r="HLG214" s="206"/>
      <c r="HLH214" s="248"/>
      <c r="HLI214" s="206" t="s">
        <v>27</v>
      </c>
      <c r="HLJ214" s="202"/>
      <c r="HLK214" s="202"/>
      <c r="HLL214" s="202"/>
      <c r="HLM214" s="22"/>
      <c r="HLN214" s="22"/>
      <c r="HLO214" s="22"/>
      <c r="HLP214" s="22">
        <v>105.7</v>
      </c>
      <c r="HLQ214" s="38">
        <v>105.6</v>
      </c>
      <c r="HLR214" s="38">
        <v>105.3</v>
      </c>
      <c r="HLS214" s="38">
        <v>105.2</v>
      </c>
      <c r="HLT214" s="39">
        <v>105.1</v>
      </c>
      <c r="HLU214" s="202"/>
      <c r="HLV214" s="7"/>
      <c r="HLW214" s="206"/>
      <c r="HLX214" s="248"/>
      <c r="HLY214" s="206" t="s">
        <v>27</v>
      </c>
      <c r="HLZ214" s="202"/>
      <c r="HMA214" s="202"/>
      <c r="HMB214" s="202"/>
      <c r="HMC214" s="22"/>
      <c r="HMD214" s="22"/>
      <c r="HME214" s="22"/>
      <c r="HMF214" s="22">
        <v>105.7</v>
      </c>
      <c r="HMG214" s="38">
        <v>105.6</v>
      </c>
      <c r="HMH214" s="38">
        <v>105.3</v>
      </c>
      <c r="HMI214" s="38">
        <v>105.2</v>
      </c>
      <c r="HMJ214" s="39">
        <v>105.1</v>
      </c>
      <c r="HMK214" s="202"/>
      <c r="HML214" s="7"/>
      <c r="HMM214" s="206"/>
      <c r="HMN214" s="248"/>
      <c r="HMO214" s="206" t="s">
        <v>27</v>
      </c>
      <c r="HMP214" s="202"/>
      <c r="HMQ214" s="202"/>
      <c r="HMR214" s="202"/>
      <c r="HMS214" s="22"/>
      <c r="HMT214" s="22"/>
      <c r="HMU214" s="22"/>
      <c r="HMV214" s="22">
        <v>105.7</v>
      </c>
      <c r="HMW214" s="38">
        <v>105.6</v>
      </c>
      <c r="HMX214" s="38">
        <v>105.3</v>
      </c>
      <c r="HMY214" s="38">
        <v>105.2</v>
      </c>
      <c r="HMZ214" s="39">
        <v>105.1</v>
      </c>
      <c r="HNA214" s="202"/>
      <c r="HNB214" s="7"/>
      <c r="HNC214" s="206"/>
      <c r="HND214" s="248"/>
      <c r="HNE214" s="206" t="s">
        <v>27</v>
      </c>
      <c r="HNF214" s="202"/>
      <c r="HNG214" s="202"/>
      <c r="HNH214" s="202"/>
      <c r="HNI214" s="22"/>
      <c r="HNJ214" s="22"/>
      <c r="HNK214" s="22"/>
      <c r="HNL214" s="22">
        <v>105.7</v>
      </c>
      <c r="HNM214" s="38">
        <v>105.6</v>
      </c>
      <c r="HNN214" s="38">
        <v>105.3</v>
      </c>
      <c r="HNO214" s="38">
        <v>105.2</v>
      </c>
      <c r="HNP214" s="39">
        <v>105.1</v>
      </c>
      <c r="HNQ214" s="202"/>
      <c r="HNR214" s="7"/>
      <c r="HNS214" s="206"/>
      <c r="HNT214" s="248"/>
      <c r="HNU214" s="206" t="s">
        <v>27</v>
      </c>
      <c r="HNV214" s="202"/>
      <c r="HNW214" s="202"/>
      <c r="HNX214" s="202"/>
      <c r="HNY214" s="22"/>
      <c r="HNZ214" s="22"/>
      <c r="HOA214" s="22"/>
      <c r="HOB214" s="22">
        <v>105.7</v>
      </c>
      <c r="HOC214" s="38">
        <v>105.6</v>
      </c>
      <c r="HOD214" s="38">
        <v>105.3</v>
      </c>
      <c r="HOE214" s="38">
        <v>105.2</v>
      </c>
      <c r="HOF214" s="39">
        <v>105.1</v>
      </c>
      <c r="HOG214" s="202"/>
      <c r="HOH214" s="7"/>
      <c r="HOI214" s="206"/>
      <c r="HOJ214" s="248"/>
      <c r="HOK214" s="206" t="s">
        <v>27</v>
      </c>
      <c r="HOL214" s="202"/>
      <c r="HOM214" s="202"/>
      <c r="HON214" s="202"/>
      <c r="HOO214" s="22"/>
      <c r="HOP214" s="22"/>
      <c r="HOQ214" s="22"/>
      <c r="HOR214" s="22">
        <v>105.7</v>
      </c>
      <c r="HOS214" s="38">
        <v>105.6</v>
      </c>
      <c r="HOT214" s="38">
        <v>105.3</v>
      </c>
      <c r="HOU214" s="38">
        <v>105.2</v>
      </c>
      <c r="HOV214" s="39">
        <v>105.1</v>
      </c>
      <c r="HOW214" s="202"/>
      <c r="HOX214" s="7"/>
      <c r="HOY214" s="206"/>
      <c r="HOZ214" s="248"/>
      <c r="HPA214" s="206" t="s">
        <v>27</v>
      </c>
      <c r="HPB214" s="202"/>
      <c r="HPC214" s="202"/>
      <c r="HPD214" s="202"/>
      <c r="HPE214" s="22"/>
      <c r="HPF214" s="22"/>
      <c r="HPG214" s="22"/>
      <c r="HPH214" s="22">
        <v>105.7</v>
      </c>
      <c r="HPI214" s="38">
        <v>105.6</v>
      </c>
      <c r="HPJ214" s="38">
        <v>105.3</v>
      </c>
      <c r="HPK214" s="38">
        <v>105.2</v>
      </c>
      <c r="HPL214" s="39">
        <v>105.1</v>
      </c>
      <c r="HPM214" s="202"/>
      <c r="HPN214" s="7"/>
      <c r="HPO214" s="206"/>
      <c r="HPP214" s="248"/>
      <c r="HPQ214" s="206" t="s">
        <v>27</v>
      </c>
      <c r="HPR214" s="202"/>
      <c r="HPS214" s="202"/>
      <c r="HPT214" s="202"/>
      <c r="HPU214" s="22"/>
      <c r="HPV214" s="22"/>
      <c r="HPW214" s="22"/>
      <c r="HPX214" s="22">
        <v>105.7</v>
      </c>
      <c r="HPY214" s="38">
        <v>105.6</v>
      </c>
      <c r="HPZ214" s="38">
        <v>105.3</v>
      </c>
      <c r="HQA214" s="38">
        <v>105.2</v>
      </c>
      <c r="HQB214" s="39">
        <v>105.1</v>
      </c>
      <c r="HQC214" s="202"/>
      <c r="HQD214" s="7"/>
      <c r="HQE214" s="206"/>
      <c r="HQF214" s="248"/>
      <c r="HQG214" s="206" t="s">
        <v>27</v>
      </c>
      <c r="HQH214" s="202"/>
      <c r="HQI214" s="202"/>
      <c r="HQJ214" s="202"/>
      <c r="HQK214" s="22"/>
      <c r="HQL214" s="22"/>
      <c r="HQM214" s="22"/>
      <c r="HQN214" s="22">
        <v>105.7</v>
      </c>
      <c r="HQO214" s="38">
        <v>105.6</v>
      </c>
      <c r="HQP214" s="38">
        <v>105.3</v>
      </c>
      <c r="HQQ214" s="38">
        <v>105.2</v>
      </c>
      <c r="HQR214" s="39">
        <v>105.1</v>
      </c>
      <c r="HQS214" s="202"/>
      <c r="HQT214" s="7"/>
      <c r="HQU214" s="206"/>
      <c r="HQV214" s="248"/>
      <c r="HQW214" s="206" t="s">
        <v>27</v>
      </c>
      <c r="HQX214" s="202"/>
      <c r="HQY214" s="202"/>
      <c r="HQZ214" s="202"/>
      <c r="HRA214" s="22"/>
      <c r="HRB214" s="22"/>
      <c r="HRC214" s="22"/>
      <c r="HRD214" s="22">
        <v>105.7</v>
      </c>
      <c r="HRE214" s="38">
        <v>105.6</v>
      </c>
      <c r="HRF214" s="38">
        <v>105.3</v>
      </c>
      <c r="HRG214" s="38">
        <v>105.2</v>
      </c>
      <c r="HRH214" s="39">
        <v>105.1</v>
      </c>
      <c r="HRI214" s="202"/>
      <c r="HRJ214" s="7"/>
      <c r="HRK214" s="206"/>
      <c r="HRL214" s="248"/>
      <c r="HRM214" s="206" t="s">
        <v>27</v>
      </c>
      <c r="HRN214" s="202"/>
      <c r="HRO214" s="202"/>
      <c r="HRP214" s="202"/>
      <c r="HRQ214" s="22"/>
      <c r="HRR214" s="22"/>
      <c r="HRS214" s="22"/>
      <c r="HRT214" s="22">
        <v>105.7</v>
      </c>
      <c r="HRU214" s="38">
        <v>105.6</v>
      </c>
      <c r="HRV214" s="38">
        <v>105.3</v>
      </c>
      <c r="HRW214" s="38">
        <v>105.2</v>
      </c>
      <c r="HRX214" s="39">
        <v>105.1</v>
      </c>
      <c r="HRY214" s="202"/>
      <c r="HRZ214" s="7"/>
      <c r="HSA214" s="206"/>
      <c r="HSB214" s="248"/>
      <c r="HSC214" s="206" t="s">
        <v>27</v>
      </c>
      <c r="HSD214" s="202"/>
      <c r="HSE214" s="202"/>
      <c r="HSF214" s="202"/>
      <c r="HSG214" s="22"/>
      <c r="HSH214" s="22"/>
      <c r="HSI214" s="22"/>
      <c r="HSJ214" s="22">
        <v>105.7</v>
      </c>
      <c r="HSK214" s="38">
        <v>105.6</v>
      </c>
      <c r="HSL214" s="38">
        <v>105.3</v>
      </c>
      <c r="HSM214" s="38">
        <v>105.2</v>
      </c>
      <c r="HSN214" s="39">
        <v>105.1</v>
      </c>
      <c r="HSO214" s="202"/>
      <c r="HSP214" s="7"/>
      <c r="HSQ214" s="206"/>
      <c r="HSR214" s="248"/>
      <c r="HSS214" s="206" t="s">
        <v>27</v>
      </c>
      <c r="HST214" s="202"/>
      <c r="HSU214" s="202"/>
      <c r="HSV214" s="202"/>
      <c r="HSW214" s="22"/>
      <c r="HSX214" s="22"/>
      <c r="HSY214" s="22"/>
      <c r="HSZ214" s="22">
        <v>105.7</v>
      </c>
      <c r="HTA214" s="38">
        <v>105.6</v>
      </c>
      <c r="HTB214" s="38">
        <v>105.3</v>
      </c>
      <c r="HTC214" s="38">
        <v>105.2</v>
      </c>
      <c r="HTD214" s="39">
        <v>105.1</v>
      </c>
      <c r="HTE214" s="202"/>
      <c r="HTF214" s="7"/>
      <c r="HTG214" s="206"/>
      <c r="HTH214" s="248"/>
      <c r="HTI214" s="206" t="s">
        <v>27</v>
      </c>
      <c r="HTJ214" s="202"/>
      <c r="HTK214" s="202"/>
      <c r="HTL214" s="202"/>
      <c r="HTM214" s="22"/>
      <c r="HTN214" s="22"/>
      <c r="HTO214" s="22"/>
      <c r="HTP214" s="22">
        <v>105.7</v>
      </c>
      <c r="HTQ214" s="38">
        <v>105.6</v>
      </c>
      <c r="HTR214" s="38">
        <v>105.3</v>
      </c>
      <c r="HTS214" s="38">
        <v>105.2</v>
      </c>
      <c r="HTT214" s="39">
        <v>105.1</v>
      </c>
      <c r="HTU214" s="202"/>
      <c r="HTV214" s="7"/>
      <c r="HTW214" s="206"/>
      <c r="HTX214" s="248"/>
      <c r="HTY214" s="206" t="s">
        <v>27</v>
      </c>
      <c r="HTZ214" s="202"/>
      <c r="HUA214" s="202"/>
      <c r="HUB214" s="202"/>
      <c r="HUC214" s="22"/>
      <c r="HUD214" s="22"/>
      <c r="HUE214" s="22"/>
      <c r="HUF214" s="22">
        <v>105.7</v>
      </c>
      <c r="HUG214" s="38">
        <v>105.6</v>
      </c>
      <c r="HUH214" s="38">
        <v>105.3</v>
      </c>
      <c r="HUI214" s="38">
        <v>105.2</v>
      </c>
      <c r="HUJ214" s="39">
        <v>105.1</v>
      </c>
      <c r="HUK214" s="202"/>
      <c r="HUL214" s="7"/>
      <c r="HUM214" s="206"/>
      <c r="HUN214" s="248"/>
      <c r="HUO214" s="206" t="s">
        <v>27</v>
      </c>
      <c r="HUP214" s="202"/>
      <c r="HUQ214" s="202"/>
      <c r="HUR214" s="202"/>
      <c r="HUS214" s="22"/>
      <c r="HUT214" s="22"/>
      <c r="HUU214" s="22"/>
      <c r="HUV214" s="22">
        <v>105.7</v>
      </c>
      <c r="HUW214" s="38">
        <v>105.6</v>
      </c>
      <c r="HUX214" s="38">
        <v>105.3</v>
      </c>
      <c r="HUY214" s="38">
        <v>105.2</v>
      </c>
      <c r="HUZ214" s="39">
        <v>105.1</v>
      </c>
      <c r="HVA214" s="202"/>
      <c r="HVB214" s="7"/>
      <c r="HVC214" s="206"/>
      <c r="HVD214" s="248"/>
      <c r="HVE214" s="206" t="s">
        <v>27</v>
      </c>
      <c r="HVF214" s="202"/>
      <c r="HVG214" s="202"/>
      <c r="HVH214" s="202"/>
      <c r="HVI214" s="22"/>
      <c r="HVJ214" s="22"/>
      <c r="HVK214" s="22"/>
      <c r="HVL214" s="22">
        <v>105.7</v>
      </c>
      <c r="HVM214" s="38">
        <v>105.6</v>
      </c>
      <c r="HVN214" s="38">
        <v>105.3</v>
      </c>
      <c r="HVO214" s="38">
        <v>105.2</v>
      </c>
      <c r="HVP214" s="39">
        <v>105.1</v>
      </c>
      <c r="HVQ214" s="202"/>
      <c r="HVR214" s="7"/>
      <c r="HVS214" s="206"/>
      <c r="HVT214" s="248"/>
      <c r="HVU214" s="206" t="s">
        <v>27</v>
      </c>
      <c r="HVV214" s="202"/>
      <c r="HVW214" s="202"/>
      <c r="HVX214" s="202"/>
      <c r="HVY214" s="22"/>
      <c r="HVZ214" s="22"/>
      <c r="HWA214" s="22"/>
      <c r="HWB214" s="22">
        <v>105.7</v>
      </c>
      <c r="HWC214" s="38">
        <v>105.6</v>
      </c>
      <c r="HWD214" s="38">
        <v>105.3</v>
      </c>
      <c r="HWE214" s="38">
        <v>105.2</v>
      </c>
      <c r="HWF214" s="39">
        <v>105.1</v>
      </c>
      <c r="HWG214" s="202"/>
      <c r="HWH214" s="7"/>
      <c r="HWI214" s="206"/>
      <c r="HWJ214" s="248"/>
      <c r="HWK214" s="206" t="s">
        <v>27</v>
      </c>
      <c r="HWL214" s="202"/>
      <c r="HWM214" s="202"/>
      <c r="HWN214" s="202"/>
      <c r="HWO214" s="22"/>
      <c r="HWP214" s="22"/>
      <c r="HWQ214" s="22"/>
      <c r="HWR214" s="22">
        <v>105.7</v>
      </c>
      <c r="HWS214" s="38">
        <v>105.6</v>
      </c>
      <c r="HWT214" s="38">
        <v>105.3</v>
      </c>
      <c r="HWU214" s="38">
        <v>105.2</v>
      </c>
      <c r="HWV214" s="39">
        <v>105.1</v>
      </c>
      <c r="HWW214" s="202"/>
      <c r="HWX214" s="7"/>
      <c r="HWY214" s="206"/>
      <c r="HWZ214" s="248"/>
      <c r="HXA214" s="206" t="s">
        <v>27</v>
      </c>
      <c r="HXB214" s="202"/>
      <c r="HXC214" s="202"/>
      <c r="HXD214" s="202"/>
      <c r="HXE214" s="22"/>
      <c r="HXF214" s="22"/>
      <c r="HXG214" s="22"/>
      <c r="HXH214" s="22">
        <v>105.7</v>
      </c>
      <c r="HXI214" s="38">
        <v>105.6</v>
      </c>
      <c r="HXJ214" s="38">
        <v>105.3</v>
      </c>
      <c r="HXK214" s="38">
        <v>105.2</v>
      </c>
      <c r="HXL214" s="39">
        <v>105.1</v>
      </c>
      <c r="HXM214" s="202"/>
      <c r="HXN214" s="7"/>
      <c r="HXO214" s="206"/>
      <c r="HXP214" s="248"/>
      <c r="HXQ214" s="206" t="s">
        <v>27</v>
      </c>
      <c r="HXR214" s="202"/>
      <c r="HXS214" s="202"/>
      <c r="HXT214" s="202"/>
      <c r="HXU214" s="22"/>
      <c r="HXV214" s="22"/>
      <c r="HXW214" s="22"/>
      <c r="HXX214" s="22">
        <v>105.7</v>
      </c>
      <c r="HXY214" s="38">
        <v>105.6</v>
      </c>
      <c r="HXZ214" s="38">
        <v>105.3</v>
      </c>
      <c r="HYA214" s="38">
        <v>105.2</v>
      </c>
      <c r="HYB214" s="39">
        <v>105.1</v>
      </c>
      <c r="HYC214" s="202"/>
      <c r="HYD214" s="7"/>
      <c r="HYE214" s="206"/>
      <c r="HYF214" s="248"/>
      <c r="HYG214" s="206" t="s">
        <v>27</v>
      </c>
      <c r="HYH214" s="202"/>
      <c r="HYI214" s="202"/>
      <c r="HYJ214" s="202"/>
      <c r="HYK214" s="22"/>
      <c r="HYL214" s="22"/>
      <c r="HYM214" s="22"/>
      <c r="HYN214" s="22">
        <v>105.7</v>
      </c>
      <c r="HYO214" s="38">
        <v>105.6</v>
      </c>
      <c r="HYP214" s="38">
        <v>105.3</v>
      </c>
      <c r="HYQ214" s="38">
        <v>105.2</v>
      </c>
      <c r="HYR214" s="39">
        <v>105.1</v>
      </c>
      <c r="HYS214" s="202"/>
      <c r="HYT214" s="7"/>
      <c r="HYU214" s="206"/>
      <c r="HYV214" s="248"/>
      <c r="HYW214" s="206" t="s">
        <v>27</v>
      </c>
      <c r="HYX214" s="202"/>
      <c r="HYY214" s="202"/>
      <c r="HYZ214" s="202"/>
      <c r="HZA214" s="22"/>
      <c r="HZB214" s="22"/>
      <c r="HZC214" s="22"/>
      <c r="HZD214" s="22">
        <v>105.7</v>
      </c>
      <c r="HZE214" s="38">
        <v>105.6</v>
      </c>
      <c r="HZF214" s="38">
        <v>105.3</v>
      </c>
      <c r="HZG214" s="38">
        <v>105.2</v>
      </c>
      <c r="HZH214" s="39">
        <v>105.1</v>
      </c>
      <c r="HZI214" s="202"/>
      <c r="HZJ214" s="7"/>
      <c r="HZK214" s="206"/>
      <c r="HZL214" s="248"/>
      <c r="HZM214" s="206" t="s">
        <v>27</v>
      </c>
      <c r="HZN214" s="202"/>
      <c r="HZO214" s="202"/>
      <c r="HZP214" s="202"/>
      <c r="HZQ214" s="22"/>
      <c r="HZR214" s="22"/>
      <c r="HZS214" s="22"/>
      <c r="HZT214" s="22">
        <v>105.7</v>
      </c>
      <c r="HZU214" s="38">
        <v>105.6</v>
      </c>
      <c r="HZV214" s="38">
        <v>105.3</v>
      </c>
      <c r="HZW214" s="38">
        <v>105.2</v>
      </c>
      <c r="HZX214" s="39">
        <v>105.1</v>
      </c>
      <c r="HZY214" s="202"/>
      <c r="HZZ214" s="7"/>
      <c r="IAA214" s="206"/>
      <c r="IAB214" s="248"/>
      <c r="IAC214" s="206" t="s">
        <v>27</v>
      </c>
      <c r="IAD214" s="202"/>
      <c r="IAE214" s="202"/>
      <c r="IAF214" s="202"/>
      <c r="IAG214" s="22"/>
      <c r="IAH214" s="22"/>
      <c r="IAI214" s="22"/>
      <c r="IAJ214" s="22">
        <v>105.7</v>
      </c>
      <c r="IAK214" s="38">
        <v>105.6</v>
      </c>
      <c r="IAL214" s="38">
        <v>105.3</v>
      </c>
      <c r="IAM214" s="38">
        <v>105.2</v>
      </c>
      <c r="IAN214" s="39">
        <v>105.1</v>
      </c>
      <c r="IAO214" s="202"/>
      <c r="IAP214" s="7"/>
      <c r="IAQ214" s="206"/>
      <c r="IAR214" s="248"/>
      <c r="IAS214" s="206" t="s">
        <v>27</v>
      </c>
      <c r="IAT214" s="202"/>
      <c r="IAU214" s="202"/>
      <c r="IAV214" s="202"/>
      <c r="IAW214" s="22"/>
      <c r="IAX214" s="22"/>
      <c r="IAY214" s="22"/>
      <c r="IAZ214" s="22">
        <v>105.7</v>
      </c>
      <c r="IBA214" s="38">
        <v>105.6</v>
      </c>
      <c r="IBB214" s="38">
        <v>105.3</v>
      </c>
      <c r="IBC214" s="38">
        <v>105.2</v>
      </c>
      <c r="IBD214" s="39">
        <v>105.1</v>
      </c>
      <c r="IBE214" s="202"/>
      <c r="IBF214" s="7"/>
      <c r="IBG214" s="206"/>
      <c r="IBH214" s="248"/>
      <c r="IBI214" s="206" t="s">
        <v>27</v>
      </c>
      <c r="IBJ214" s="202"/>
      <c r="IBK214" s="202"/>
      <c r="IBL214" s="202"/>
      <c r="IBM214" s="22"/>
      <c r="IBN214" s="22"/>
      <c r="IBO214" s="22"/>
      <c r="IBP214" s="22">
        <v>105.7</v>
      </c>
      <c r="IBQ214" s="38">
        <v>105.6</v>
      </c>
      <c r="IBR214" s="38">
        <v>105.3</v>
      </c>
      <c r="IBS214" s="38">
        <v>105.2</v>
      </c>
      <c r="IBT214" s="39">
        <v>105.1</v>
      </c>
      <c r="IBU214" s="202"/>
      <c r="IBV214" s="7"/>
      <c r="IBW214" s="206"/>
      <c r="IBX214" s="248"/>
      <c r="IBY214" s="206" t="s">
        <v>27</v>
      </c>
      <c r="IBZ214" s="202"/>
      <c r="ICA214" s="202"/>
      <c r="ICB214" s="202"/>
      <c r="ICC214" s="22"/>
      <c r="ICD214" s="22"/>
      <c r="ICE214" s="22"/>
      <c r="ICF214" s="22">
        <v>105.7</v>
      </c>
      <c r="ICG214" s="38">
        <v>105.6</v>
      </c>
      <c r="ICH214" s="38">
        <v>105.3</v>
      </c>
      <c r="ICI214" s="38">
        <v>105.2</v>
      </c>
      <c r="ICJ214" s="39">
        <v>105.1</v>
      </c>
      <c r="ICK214" s="202"/>
      <c r="ICL214" s="7"/>
      <c r="ICM214" s="206"/>
      <c r="ICN214" s="248"/>
      <c r="ICO214" s="206" t="s">
        <v>27</v>
      </c>
      <c r="ICP214" s="202"/>
      <c r="ICQ214" s="202"/>
      <c r="ICR214" s="202"/>
      <c r="ICS214" s="22"/>
      <c r="ICT214" s="22"/>
      <c r="ICU214" s="22"/>
      <c r="ICV214" s="22">
        <v>105.7</v>
      </c>
      <c r="ICW214" s="38">
        <v>105.6</v>
      </c>
      <c r="ICX214" s="38">
        <v>105.3</v>
      </c>
      <c r="ICY214" s="38">
        <v>105.2</v>
      </c>
      <c r="ICZ214" s="39">
        <v>105.1</v>
      </c>
      <c r="IDA214" s="202"/>
      <c r="IDB214" s="7"/>
      <c r="IDC214" s="206"/>
      <c r="IDD214" s="248"/>
      <c r="IDE214" s="206" t="s">
        <v>27</v>
      </c>
      <c r="IDF214" s="202"/>
      <c r="IDG214" s="202"/>
      <c r="IDH214" s="202"/>
      <c r="IDI214" s="22"/>
      <c r="IDJ214" s="22"/>
      <c r="IDK214" s="22"/>
      <c r="IDL214" s="22">
        <v>105.7</v>
      </c>
      <c r="IDM214" s="38">
        <v>105.6</v>
      </c>
      <c r="IDN214" s="38">
        <v>105.3</v>
      </c>
      <c r="IDO214" s="38">
        <v>105.2</v>
      </c>
      <c r="IDP214" s="39">
        <v>105.1</v>
      </c>
      <c r="IDQ214" s="202"/>
      <c r="IDR214" s="7"/>
      <c r="IDS214" s="206"/>
      <c r="IDT214" s="248"/>
      <c r="IDU214" s="206" t="s">
        <v>27</v>
      </c>
      <c r="IDV214" s="202"/>
      <c r="IDW214" s="202"/>
      <c r="IDX214" s="202"/>
      <c r="IDY214" s="22"/>
      <c r="IDZ214" s="22"/>
      <c r="IEA214" s="22"/>
      <c r="IEB214" s="22">
        <v>105.7</v>
      </c>
      <c r="IEC214" s="38">
        <v>105.6</v>
      </c>
      <c r="IED214" s="38">
        <v>105.3</v>
      </c>
      <c r="IEE214" s="38">
        <v>105.2</v>
      </c>
      <c r="IEF214" s="39">
        <v>105.1</v>
      </c>
      <c r="IEG214" s="202"/>
      <c r="IEH214" s="7"/>
      <c r="IEI214" s="206"/>
      <c r="IEJ214" s="248"/>
      <c r="IEK214" s="206" t="s">
        <v>27</v>
      </c>
      <c r="IEL214" s="202"/>
      <c r="IEM214" s="202"/>
      <c r="IEN214" s="202"/>
      <c r="IEO214" s="22"/>
      <c r="IEP214" s="22"/>
      <c r="IEQ214" s="22"/>
      <c r="IER214" s="22">
        <v>105.7</v>
      </c>
      <c r="IES214" s="38">
        <v>105.6</v>
      </c>
      <c r="IET214" s="38">
        <v>105.3</v>
      </c>
      <c r="IEU214" s="38">
        <v>105.2</v>
      </c>
      <c r="IEV214" s="39">
        <v>105.1</v>
      </c>
      <c r="IEW214" s="202"/>
      <c r="IEX214" s="7"/>
      <c r="IEY214" s="206"/>
      <c r="IEZ214" s="248"/>
      <c r="IFA214" s="206" t="s">
        <v>27</v>
      </c>
      <c r="IFB214" s="202"/>
      <c r="IFC214" s="202"/>
      <c r="IFD214" s="202"/>
      <c r="IFE214" s="22"/>
      <c r="IFF214" s="22"/>
      <c r="IFG214" s="22"/>
      <c r="IFH214" s="22">
        <v>105.7</v>
      </c>
      <c r="IFI214" s="38">
        <v>105.6</v>
      </c>
      <c r="IFJ214" s="38">
        <v>105.3</v>
      </c>
      <c r="IFK214" s="38">
        <v>105.2</v>
      </c>
      <c r="IFL214" s="39">
        <v>105.1</v>
      </c>
      <c r="IFM214" s="202"/>
      <c r="IFN214" s="7"/>
      <c r="IFO214" s="206"/>
      <c r="IFP214" s="248"/>
      <c r="IFQ214" s="206" t="s">
        <v>27</v>
      </c>
      <c r="IFR214" s="202"/>
      <c r="IFS214" s="202"/>
      <c r="IFT214" s="202"/>
      <c r="IFU214" s="22"/>
      <c r="IFV214" s="22"/>
      <c r="IFW214" s="22"/>
      <c r="IFX214" s="22">
        <v>105.7</v>
      </c>
      <c r="IFY214" s="38">
        <v>105.6</v>
      </c>
      <c r="IFZ214" s="38">
        <v>105.3</v>
      </c>
      <c r="IGA214" s="38">
        <v>105.2</v>
      </c>
      <c r="IGB214" s="39">
        <v>105.1</v>
      </c>
      <c r="IGC214" s="202"/>
      <c r="IGD214" s="7"/>
      <c r="IGE214" s="206"/>
      <c r="IGF214" s="248"/>
      <c r="IGG214" s="206" t="s">
        <v>27</v>
      </c>
      <c r="IGH214" s="202"/>
      <c r="IGI214" s="202"/>
      <c r="IGJ214" s="202"/>
      <c r="IGK214" s="22"/>
      <c r="IGL214" s="22"/>
      <c r="IGM214" s="22"/>
      <c r="IGN214" s="22">
        <v>105.7</v>
      </c>
      <c r="IGO214" s="38">
        <v>105.6</v>
      </c>
      <c r="IGP214" s="38">
        <v>105.3</v>
      </c>
      <c r="IGQ214" s="38">
        <v>105.2</v>
      </c>
      <c r="IGR214" s="39">
        <v>105.1</v>
      </c>
      <c r="IGS214" s="202"/>
      <c r="IGT214" s="7"/>
      <c r="IGU214" s="206"/>
      <c r="IGV214" s="248"/>
      <c r="IGW214" s="206" t="s">
        <v>27</v>
      </c>
      <c r="IGX214" s="202"/>
      <c r="IGY214" s="202"/>
      <c r="IGZ214" s="202"/>
      <c r="IHA214" s="22"/>
      <c r="IHB214" s="22"/>
      <c r="IHC214" s="22"/>
      <c r="IHD214" s="22">
        <v>105.7</v>
      </c>
      <c r="IHE214" s="38">
        <v>105.6</v>
      </c>
      <c r="IHF214" s="38">
        <v>105.3</v>
      </c>
      <c r="IHG214" s="38">
        <v>105.2</v>
      </c>
      <c r="IHH214" s="39">
        <v>105.1</v>
      </c>
      <c r="IHI214" s="202"/>
      <c r="IHJ214" s="7"/>
      <c r="IHK214" s="206"/>
      <c r="IHL214" s="248"/>
      <c r="IHM214" s="206" t="s">
        <v>27</v>
      </c>
      <c r="IHN214" s="202"/>
      <c r="IHO214" s="202"/>
      <c r="IHP214" s="202"/>
      <c r="IHQ214" s="22"/>
      <c r="IHR214" s="22"/>
      <c r="IHS214" s="22"/>
      <c r="IHT214" s="22">
        <v>105.7</v>
      </c>
      <c r="IHU214" s="38">
        <v>105.6</v>
      </c>
      <c r="IHV214" s="38">
        <v>105.3</v>
      </c>
      <c r="IHW214" s="38">
        <v>105.2</v>
      </c>
      <c r="IHX214" s="39">
        <v>105.1</v>
      </c>
      <c r="IHY214" s="202"/>
      <c r="IHZ214" s="7"/>
      <c r="IIA214" s="206"/>
      <c r="IIB214" s="248"/>
      <c r="IIC214" s="206" t="s">
        <v>27</v>
      </c>
      <c r="IID214" s="202"/>
      <c r="IIE214" s="202"/>
      <c r="IIF214" s="202"/>
      <c r="IIG214" s="22"/>
      <c r="IIH214" s="22"/>
      <c r="III214" s="22"/>
      <c r="IIJ214" s="22">
        <v>105.7</v>
      </c>
      <c r="IIK214" s="38">
        <v>105.6</v>
      </c>
      <c r="IIL214" s="38">
        <v>105.3</v>
      </c>
      <c r="IIM214" s="38">
        <v>105.2</v>
      </c>
      <c r="IIN214" s="39">
        <v>105.1</v>
      </c>
      <c r="IIO214" s="202"/>
      <c r="IIP214" s="7"/>
      <c r="IIQ214" s="206"/>
      <c r="IIR214" s="248"/>
      <c r="IIS214" s="206" t="s">
        <v>27</v>
      </c>
      <c r="IIT214" s="202"/>
      <c r="IIU214" s="202"/>
      <c r="IIV214" s="202"/>
      <c r="IIW214" s="22"/>
      <c r="IIX214" s="22"/>
      <c r="IIY214" s="22"/>
      <c r="IIZ214" s="22">
        <v>105.7</v>
      </c>
      <c r="IJA214" s="38">
        <v>105.6</v>
      </c>
      <c r="IJB214" s="38">
        <v>105.3</v>
      </c>
      <c r="IJC214" s="38">
        <v>105.2</v>
      </c>
      <c r="IJD214" s="39">
        <v>105.1</v>
      </c>
      <c r="IJE214" s="202"/>
      <c r="IJF214" s="7"/>
      <c r="IJG214" s="206"/>
      <c r="IJH214" s="248"/>
      <c r="IJI214" s="206" t="s">
        <v>27</v>
      </c>
      <c r="IJJ214" s="202"/>
      <c r="IJK214" s="202"/>
      <c r="IJL214" s="202"/>
      <c r="IJM214" s="22"/>
      <c r="IJN214" s="22"/>
      <c r="IJO214" s="22"/>
      <c r="IJP214" s="22">
        <v>105.7</v>
      </c>
      <c r="IJQ214" s="38">
        <v>105.6</v>
      </c>
      <c r="IJR214" s="38">
        <v>105.3</v>
      </c>
      <c r="IJS214" s="38">
        <v>105.2</v>
      </c>
      <c r="IJT214" s="39">
        <v>105.1</v>
      </c>
      <c r="IJU214" s="202"/>
      <c r="IJV214" s="7"/>
      <c r="IJW214" s="206"/>
      <c r="IJX214" s="248"/>
      <c r="IJY214" s="206" t="s">
        <v>27</v>
      </c>
      <c r="IJZ214" s="202"/>
      <c r="IKA214" s="202"/>
      <c r="IKB214" s="202"/>
      <c r="IKC214" s="22"/>
      <c r="IKD214" s="22"/>
      <c r="IKE214" s="22"/>
      <c r="IKF214" s="22">
        <v>105.7</v>
      </c>
      <c r="IKG214" s="38">
        <v>105.6</v>
      </c>
      <c r="IKH214" s="38">
        <v>105.3</v>
      </c>
      <c r="IKI214" s="38">
        <v>105.2</v>
      </c>
      <c r="IKJ214" s="39">
        <v>105.1</v>
      </c>
      <c r="IKK214" s="202"/>
      <c r="IKL214" s="7"/>
      <c r="IKM214" s="206"/>
      <c r="IKN214" s="248"/>
      <c r="IKO214" s="206" t="s">
        <v>27</v>
      </c>
      <c r="IKP214" s="202"/>
      <c r="IKQ214" s="202"/>
      <c r="IKR214" s="202"/>
      <c r="IKS214" s="22"/>
      <c r="IKT214" s="22"/>
      <c r="IKU214" s="22"/>
      <c r="IKV214" s="22">
        <v>105.7</v>
      </c>
      <c r="IKW214" s="38">
        <v>105.6</v>
      </c>
      <c r="IKX214" s="38">
        <v>105.3</v>
      </c>
      <c r="IKY214" s="38">
        <v>105.2</v>
      </c>
      <c r="IKZ214" s="39">
        <v>105.1</v>
      </c>
      <c r="ILA214" s="202"/>
      <c r="ILB214" s="7"/>
      <c r="ILC214" s="206"/>
      <c r="ILD214" s="248"/>
      <c r="ILE214" s="206" t="s">
        <v>27</v>
      </c>
      <c r="ILF214" s="202"/>
      <c r="ILG214" s="202"/>
      <c r="ILH214" s="202"/>
      <c r="ILI214" s="22"/>
      <c r="ILJ214" s="22"/>
      <c r="ILK214" s="22"/>
      <c r="ILL214" s="22">
        <v>105.7</v>
      </c>
      <c r="ILM214" s="38">
        <v>105.6</v>
      </c>
      <c r="ILN214" s="38">
        <v>105.3</v>
      </c>
      <c r="ILO214" s="38">
        <v>105.2</v>
      </c>
      <c r="ILP214" s="39">
        <v>105.1</v>
      </c>
      <c r="ILQ214" s="202"/>
      <c r="ILR214" s="7"/>
      <c r="ILS214" s="206"/>
      <c r="ILT214" s="248"/>
      <c r="ILU214" s="206" t="s">
        <v>27</v>
      </c>
      <c r="ILV214" s="202"/>
      <c r="ILW214" s="202"/>
      <c r="ILX214" s="202"/>
      <c r="ILY214" s="22"/>
      <c r="ILZ214" s="22"/>
      <c r="IMA214" s="22"/>
      <c r="IMB214" s="22">
        <v>105.7</v>
      </c>
      <c r="IMC214" s="38">
        <v>105.6</v>
      </c>
      <c r="IMD214" s="38">
        <v>105.3</v>
      </c>
      <c r="IME214" s="38">
        <v>105.2</v>
      </c>
      <c r="IMF214" s="39">
        <v>105.1</v>
      </c>
      <c r="IMG214" s="202"/>
      <c r="IMH214" s="7"/>
      <c r="IMI214" s="206"/>
      <c r="IMJ214" s="248"/>
      <c r="IMK214" s="206" t="s">
        <v>27</v>
      </c>
      <c r="IML214" s="202"/>
      <c r="IMM214" s="202"/>
      <c r="IMN214" s="202"/>
      <c r="IMO214" s="22"/>
      <c r="IMP214" s="22"/>
      <c r="IMQ214" s="22"/>
      <c r="IMR214" s="22">
        <v>105.7</v>
      </c>
      <c r="IMS214" s="38">
        <v>105.6</v>
      </c>
      <c r="IMT214" s="38">
        <v>105.3</v>
      </c>
      <c r="IMU214" s="38">
        <v>105.2</v>
      </c>
      <c r="IMV214" s="39">
        <v>105.1</v>
      </c>
      <c r="IMW214" s="202"/>
      <c r="IMX214" s="7"/>
      <c r="IMY214" s="206"/>
      <c r="IMZ214" s="248"/>
      <c r="INA214" s="206" t="s">
        <v>27</v>
      </c>
      <c r="INB214" s="202"/>
      <c r="INC214" s="202"/>
      <c r="IND214" s="202"/>
      <c r="INE214" s="22"/>
      <c r="INF214" s="22"/>
      <c r="ING214" s="22"/>
      <c r="INH214" s="22">
        <v>105.7</v>
      </c>
      <c r="INI214" s="38">
        <v>105.6</v>
      </c>
      <c r="INJ214" s="38">
        <v>105.3</v>
      </c>
      <c r="INK214" s="38">
        <v>105.2</v>
      </c>
      <c r="INL214" s="39">
        <v>105.1</v>
      </c>
      <c r="INM214" s="202"/>
      <c r="INN214" s="7"/>
      <c r="INO214" s="206"/>
      <c r="INP214" s="248"/>
      <c r="INQ214" s="206" t="s">
        <v>27</v>
      </c>
      <c r="INR214" s="202"/>
      <c r="INS214" s="202"/>
      <c r="INT214" s="202"/>
      <c r="INU214" s="22"/>
      <c r="INV214" s="22"/>
      <c r="INW214" s="22"/>
      <c r="INX214" s="22">
        <v>105.7</v>
      </c>
      <c r="INY214" s="38">
        <v>105.6</v>
      </c>
      <c r="INZ214" s="38">
        <v>105.3</v>
      </c>
      <c r="IOA214" s="38">
        <v>105.2</v>
      </c>
      <c r="IOB214" s="39">
        <v>105.1</v>
      </c>
      <c r="IOC214" s="202"/>
      <c r="IOD214" s="7"/>
      <c r="IOE214" s="206"/>
      <c r="IOF214" s="248"/>
      <c r="IOG214" s="206" t="s">
        <v>27</v>
      </c>
      <c r="IOH214" s="202"/>
      <c r="IOI214" s="202"/>
      <c r="IOJ214" s="202"/>
      <c r="IOK214" s="22"/>
      <c r="IOL214" s="22"/>
      <c r="IOM214" s="22"/>
      <c r="ION214" s="22">
        <v>105.7</v>
      </c>
      <c r="IOO214" s="38">
        <v>105.6</v>
      </c>
      <c r="IOP214" s="38">
        <v>105.3</v>
      </c>
      <c r="IOQ214" s="38">
        <v>105.2</v>
      </c>
      <c r="IOR214" s="39">
        <v>105.1</v>
      </c>
      <c r="IOS214" s="202"/>
      <c r="IOT214" s="7"/>
      <c r="IOU214" s="206"/>
      <c r="IOV214" s="248"/>
      <c r="IOW214" s="206" t="s">
        <v>27</v>
      </c>
      <c r="IOX214" s="202"/>
      <c r="IOY214" s="202"/>
      <c r="IOZ214" s="202"/>
      <c r="IPA214" s="22"/>
      <c r="IPB214" s="22"/>
      <c r="IPC214" s="22"/>
      <c r="IPD214" s="22">
        <v>105.7</v>
      </c>
      <c r="IPE214" s="38">
        <v>105.6</v>
      </c>
      <c r="IPF214" s="38">
        <v>105.3</v>
      </c>
      <c r="IPG214" s="38">
        <v>105.2</v>
      </c>
      <c r="IPH214" s="39">
        <v>105.1</v>
      </c>
      <c r="IPI214" s="202"/>
      <c r="IPJ214" s="7"/>
      <c r="IPK214" s="206"/>
      <c r="IPL214" s="248"/>
      <c r="IPM214" s="206" t="s">
        <v>27</v>
      </c>
      <c r="IPN214" s="202"/>
      <c r="IPO214" s="202"/>
      <c r="IPP214" s="202"/>
      <c r="IPQ214" s="22"/>
      <c r="IPR214" s="22"/>
      <c r="IPS214" s="22"/>
      <c r="IPT214" s="22">
        <v>105.7</v>
      </c>
      <c r="IPU214" s="38">
        <v>105.6</v>
      </c>
      <c r="IPV214" s="38">
        <v>105.3</v>
      </c>
      <c r="IPW214" s="38">
        <v>105.2</v>
      </c>
      <c r="IPX214" s="39">
        <v>105.1</v>
      </c>
      <c r="IPY214" s="202"/>
      <c r="IPZ214" s="7"/>
      <c r="IQA214" s="206"/>
      <c r="IQB214" s="248"/>
      <c r="IQC214" s="206" t="s">
        <v>27</v>
      </c>
      <c r="IQD214" s="202"/>
      <c r="IQE214" s="202"/>
      <c r="IQF214" s="202"/>
      <c r="IQG214" s="22"/>
      <c r="IQH214" s="22"/>
      <c r="IQI214" s="22"/>
      <c r="IQJ214" s="22">
        <v>105.7</v>
      </c>
      <c r="IQK214" s="38">
        <v>105.6</v>
      </c>
      <c r="IQL214" s="38">
        <v>105.3</v>
      </c>
      <c r="IQM214" s="38">
        <v>105.2</v>
      </c>
      <c r="IQN214" s="39">
        <v>105.1</v>
      </c>
      <c r="IQO214" s="202"/>
      <c r="IQP214" s="7"/>
      <c r="IQQ214" s="206"/>
      <c r="IQR214" s="248"/>
      <c r="IQS214" s="206" t="s">
        <v>27</v>
      </c>
      <c r="IQT214" s="202"/>
      <c r="IQU214" s="202"/>
      <c r="IQV214" s="202"/>
      <c r="IQW214" s="22"/>
      <c r="IQX214" s="22"/>
      <c r="IQY214" s="22"/>
      <c r="IQZ214" s="22">
        <v>105.7</v>
      </c>
      <c r="IRA214" s="38">
        <v>105.6</v>
      </c>
      <c r="IRB214" s="38">
        <v>105.3</v>
      </c>
      <c r="IRC214" s="38">
        <v>105.2</v>
      </c>
      <c r="IRD214" s="39">
        <v>105.1</v>
      </c>
      <c r="IRE214" s="202"/>
      <c r="IRF214" s="7"/>
      <c r="IRG214" s="206"/>
      <c r="IRH214" s="248"/>
      <c r="IRI214" s="206" t="s">
        <v>27</v>
      </c>
      <c r="IRJ214" s="202"/>
      <c r="IRK214" s="202"/>
      <c r="IRL214" s="202"/>
      <c r="IRM214" s="22"/>
      <c r="IRN214" s="22"/>
      <c r="IRO214" s="22"/>
      <c r="IRP214" s="22">
        <v>105.7</v>
      </c>
      <c r="IRQ214" s="38">
        <v>105.6</v>
      </c>
      <c r="IRR214" s="38">
        <v>105.3</v>
      </c>
      <c r="IRS214" s="38">
        <v>105.2</v>
      </c>
      <c r="IRT214" s="39">
        <v>105.1</v>
      </c>
      <c r="IRU214" s="202"/>
      <c r="IRV214" s="7"/>
      <c r="IRW214" s="206"/>
      <c r="IRX214" s="248"/>
      <c r="IRY214" s="206" t="s">
        <v>27</v>
      </c>
      <c r="IRZ214" s="202"/>
      <c r="ISA214" s="202"/>
      <c r="ISB214" s="202"/>
      <c r="ISC214" s="22"/>
      <c r="ISD214" s="22"/>
      <c r="ISE214" s="22"/>
      <c r="ISF214" s="22">
        <v>105.7</v>
      </c>
      <c r="ISG214" s="38">
        <v>105.6</v>
      </c>
      <c r="ISH214" s="38">
        <v>105.3</v>
      </c>
      <c r="ISI214" s="38">
        <v>105.2</v>
      </c>
      <c r="ISJ214" s="39">
        <v>105.1</v>
      </c>
      <c r="ISK214" s="202"/>
      <c r="ISL214" s="7"/>
      <c r="ISM214" s="206"/>
      <c r="ISN214" s="248"/>
      <c r="ISO214" s="206" t="s">
        <v>27</v>
      </c>
      <c r="ISP214" s="202"/>
      <c r="ISQ214" s="202"/>
      <c r="ISR214" s="202"/>
      <c r="ISS214" s="22"/>
      <c r="IST214" s="22"/>
      <c r="ISU214" s="22"/>
      <c r="ISV214" s="22">
        <v>105.7</v>
      </c>
      <c r="ISW214" s="38">
        <v>105.6</v>
      </c>
      <c r="ISX214" s="38">
        <v>105.3</v>
      </c>
      <c r="ISY214" s="38">
        <v>105.2</v>
      </c>
      <c r="ISZ214" s="39">
        <v>105.1</v>
      </c>
      <c r="ITA214" s="202"/>
      <c r="ITB214" s="7"/>
      <c r="ITC214" s="206"/>
      <c r="ITD214" s="248"/>
      <c r="ITE214" s="206" t="s">
        <v>27</v>
      </c>
      <c r="ITF214" s="202"/>
      <c r="ITG214" s="202"/>
      <c r="ITH214" s="202"/>
      <c r="ITI214" s="22"/>
      <c r="ITJ214" s="22"/>
      <c r="ITK214" s="22"/>
      <c r="ITL214" s="22">
        <v>105.7</v>
      </c>
      <c r="ITM214" s="38">
        <v>105.6</v>
      </c>
      <c r="ITN214" s="38">
        <v>105.3</v>
      </c>
      <c r="ITO214" s="38">
        <v>105.2</v>
      </c>
      <c r="ITP214" s="39">
        <v>105.1</v>
      </c>
      <c r="ITQ214" s="202"/>
      <c r="ITR214" s="7"/>
      <c r="ITS214" s="206"/>
      <c r="ITT214" s="248"/>
      <c r="ITU214" s="206" t="s">
        <v>27</v>
      </c>
      <c r="ITV214" s="202"/>
      <c r="ITW214" s="202"/>
      <c r="ITX214" s="202"/>
      <c r="ITY214" s="22"/>
      <c r="ITZ214" s="22"/>
      <c r="IUA214" s="22"/>
      <c r="IUB214" s="22">
        <v>105.7</v>
      </c>
      <c r="IUC214" s="38">
        <v>105.6</v>
      </c>
      <c r="IUD214" s="38">
        <v>105.3</v>
      </c>
      <c r="IUE214" s="38">
        <v>105.2</v>
      </c>
      <c r="IUF214" s="39">
        <v>105.1</v>
      </c>
      <c r="IUG214" s="202"/>
      <c r="IUH214" s="7"/>
      <c r="IUI214" s="206"/>
      <c r="IUJ214" s="248"/>
      <c r="IUK214" s="206" t="s">
        <v>27</v>
      </c>
      <c r="IUL214" s="202"/>
      <c r="IUM214" s="202"/>
      <c r="IUN214" s="202"/>
      <c r="IUO214" s="22"/>
      <c r="IUP214" s="22"/>
      <c r="IUQ214" s="22"/>
      <c r="IUR214" s="22">
        <v>105.7</v>
      </c>
      <c r="IUS214" s="38">
        <v>105.6</v>
      </c>
      <c r="IUT214" s="38">
        <v>105.3</v>
      </c>
      <c r="IUU214" s="38">
        <v>105.2</v>
      </c>
      <c r="IUV214" s="39">
        <v>105.1</v>
      </c>
      <c r="IUW214" s="202"/>
      <c r="IUX214" s="7"/>
      <c r="IUY214" s="206"/>
      <c r="IUZ214" s="248"/>
      <c r="IVA214" s="206" t="s">
        <v>27</v>
      </c>
      <c r="IVB214" s="202"/>
      <c r="IVC214" s="202"/>
      <c r="IVD214" s="202"/>
      <c r="IVE214" s="22"/>
      <c r="IVF214" s="22"/>
      <c r="IVG214" s="22"/>
      <c r="IVH214" s="22">
        <v>105.7</v>
      </c>
      <c r="IVI214" s="38">
        <v>105.6</v>
      </c>
      <c r="IVJ214" s="38">
        <v>105.3</v>
      </c>
      <c r="IVK214" s="38">
        <v>105.2</v>
      </c>
      <c r="IVL214" s="39">
        <v>105.1</v>
      </c>
      <c r="IVM214" s="202"/>
      <c r="IVN214" s="7"/>
      <c r="IVO214" s="206"/>
      <c r="IVP214" s="248"/>
      <c r="IVQ214" s="206" t="s">
        <v>27</v>
      </c>
      <c r="IVR214" s="202"/>
      <c r="IVS214" s="202"/>
      <c r="IVT214" s="202"/>
      <c r="IVU214" s="22"/>
      <c r="IVV214" s="22"/>
      <c r="IVW214" s="22"/>
      <c r="IVX214" s="22">
        <v>105.7</v>
      </c>
      <c r="IVY214" s="38">
        <v>105.6</v>
      </c>
      <c r="IVZ214" s="38">
        <v>105.3</v>
      </c>
      <c r="IWA214" s="38">
        <v>105.2</v>
      </c>
      <c r="IWB214" s="39">
        <v>105.1</v>
      </c>
      <c r="IWC214" s="202"/>
      <c r="IWD214" s="7"/>
      <c r="IWE214" s="206"/>
      <c r="IWF214" s="248"/>
      <c r="IWG214" s="206" t="s">
        <v>27</v>
      </c>
      <c r="IWH214" s="202"/>
      <c r="IWI214" s="202"/>
      <c r="IWJ214" s="202"/>
      <c r="IWK214" s="22"/>
      <c r="IWL214" s="22"/>
      <c r="IWM214" s="22"/>
      <c r="IWN214" s="22">
        <v>105.7</v>
      </c>
      <c r="IWO214" s="38">
        <v>105.6</v>
      </c>
      <c r="IWP214" s="38">
        <v>105.3</v>
      </c>
      <c r="IWQ214" s="38">
        <v>105.2</v>
      </c>
      <c r="IWR214" s="39">
        <v>105.1</v>
      </c>
      <c r="IWS214" s="202"/>
      <c r="IWT214" s="7"/>
      <c r="IWU214" s="206"/>
      <c r="IWV214" s="248"/>
      <c r="IWW214" s="206" t="s">
        <v>27</v>
      </c>
      <c r="IWX214" s="202"/>
      <c r="IWY214" s="202"/>
      <c r="IWZ214" s="202"/>
      <c r="IXA214" s="22"/>
      <c r="IXB214" s="22"/>
      <c r="IXC214" s="22"/>
      <c r="IXD214" s="22">
        <v>105.7</v>
      </c>
      <c r="IXE214" s="38">
        <v>105.6</v>
      </c>
      <c r="IXF214" s="38">
        <v>105.3</v>
      </c>
      <c r="IXG214" s="38">
        <v>105.2</v>
      </c>
      <c r="IXH214" s="39">
        <v>105.1</v>
      </c>
      <c r="IXI214" s="202"/>
      <c r="IXJ214" s="7"/>
      <c r="IXK214" s="206"/>
      <c r="IXL214" s="248"/>
      <c r="IXM214" s="206" t="s">
        <v>27</v>
      </c>
      <c r="IXN214" s="202"/>
      <c r="IXO214" s="202"/>
      <c r="IXP214" s="202"/>
      <c r="IXQ214" s="22"/>
      <c r="IXR214" s="22"/>
      <c r="IXS214" s="22"/>
      <c r="IXT214" s="22">
        <v>105.7</v>
      </c>
      <c r="IXU214" s="38">
        <v>105.6</v>
      </c>
      <c r="IXV214" s="38">
        <v>105.3</v>
      </c>
      <c r="IXW214" s="38">
        <v>105.2</v>
      </c>
      <c r="IXX214" s="39">
        <v>105.1</v>
      </c>
      <c r="IXY214" s="202"/>
      <c r="IXZ214" s="7"/>
      <c r="IYA214" s="206"/>
      <c r="IYB214" s="248"/>
      <c r="IYC214" s="206" t="s">
        <v>27</v>
      </c>
      <c r="IYD214" s="202"/>
      <c r="IYE214" s="202"/>
      <c r="IYF214" s="202"/>
      <c r="IYG214" s="22"/>
      <c r="IYH214" s="22"/>
      <c r="IYI214" s="22"/>
      <c r="IYJ214" s="22">
        <v>105.7</v>
      </c>
      <c r="IYK214" s="38">
        <v>105.6</v>
      </c>
      <c r="IYL214" s="38">
        <v>105.3</v>
      </c>
      <c r="IYM214" s="38">
        <v>105.2</v>
      </c>
      <c r="IYN214" s="39">
        <v>105.1</v>
      </c>
      <c r="IYO214" s="202"/>
      <c r="IYP214" s="7"/>
      <c r="IYQ214" s="206"/>
      <c r="IYR214" s="248"/>
      <c r="IYS214" s="206" t="s">
        <v>27</v>
      </c>
      <c r="IYT214" s="202"/>
      <c r="IYU214" s="202"/>
      <c r="IYV214" s="202"/>
      <c r="IYW214" s="22"/>
      <c r="IYX214" s="22"/>
      <c r="IYY214" s="22"/>
      <c r="IYZ214" s="22">
        <v>105.7</v>
      </c>
      <c r="IZA214" s="38">
        <v>105.6</v>
      </c>
      <c r="IZB214" s="38">
        <v>105.3</v>
      </c>
      <c r="IZC214" s="38">
        <v>105.2</v>
      </c>
      <c r="IZD214" s="39">
        <v>105.1</v>
      </c>
      <c r="IZE214" s="202"/>
      <c r="IZF214" s="7"/>
      <c r="IZG214" s="206"/>
      <c r="IZH214" s="248"/>
      <c r="IZI214" s="206" t="s">
        <v>27</v>
      </c>
      <c r="IZJ214" s="202"/>
      <c r="IZK214" s="202"/>
      <c r="IZL214" s="202"/>
      <c r="IZM214" s="22"/>
      <c r="IZN214" s="22"/>
      <c r="IZO214" s="22"/>
      <c r="IZP214" s="22">
        <v>105.7</v>
      </c>
      <c r="IZQ214" s="38">
        <v>105.6</v>
      </c>
      <c r="IZR214" s="38">
        <v>105.3</v>
      </c>
      <c r="IZS214" s="38">
        <v>105.2</v>
      </c>
      <c r="IZT214" s="39">
        <v>105.1</v>
      </c>
      <c r="IZU214" s="202"/>
      <c r="IZV214" s="7"/>
      <c r="IZW214" s="206"/>
      <c r="IZX214" s="248"/>
      <c r="IZY214" s="206" t="s">
        <v>27</v>
      </c>
      <c r="IZZ214" s="202"/>
      <c r="JAA214" s="202"/>
      <c r="JAB214" s="202"/>
      <c r="JAC214" s="22"/>
      <c r="JAD214" s="22"/>
      <c r="JAE214" s="22"/>
      <c r="JAF214" s="22">
        <v>105.7</v>
      </c>
      <c r="JAG214" s="38">
        <v>105.6</v>
      </c>
      <c r="JAH214" s="38">
        <v>105.3</v>
      </c>
      <c r="JAI214" s="38">
        <v>105.2</v>
      </c>
      <c r="JAJ214" s="39">
        <v>105.1</v>
      </c>
      <c r="JAK214" s="202"/>
      <c r="JAL214" s="7"/>
      <c r="JAM214" s="206"/>
      <c r="JAN214" s="248"/>
      <c r="JAO214" s="206" t="s">
        <v>27</v>
      </c>
      <c r="JAP214" s="202"/>
      <c r="JAQ214" s="202"/>
      <c r="JAR214" s="202"/>
      <c r="JAS214" s="22"/>
      <c r="JAT214" s="22"/>
      <c r="JAU214" s="22"/>
      <c r="JAV214" s="22">
        <v>105.7</v>
      </c>
      <c r="JAW214" s="38">
        <v>105.6</v>
      </c>
      <c r="JAX214" s="38">
        <v>105.3</v>
      </c>
      <c r="JAY214" s="38">
        <v>105.2</v>
      </c>
      <c r="JAZ214" s="39">
        <v>105.1</v>
      </c>
      <c r="JBA214" s="202"/>
      <c r="JBB214" s="7"/>
      <c r="JBC214" s="206"/>
      <c r="JBD214" s="248"/>
      <c r="JBE214" s="206" t="s">
        <v>27</v>
      </c>
      <c r="JBF214" s="202"/>
      <c r="JBG214" s="202"/>
      <c r="JBH214" s="202"/>
      <c r="JBI214" s="22"/>
      <c r="JBJ214" s="22"/>
      <c r="JBK214" s="22"/>
      <c r="JBL214" s="22">
        <v>105.7</v>
      </c>
      <c r="JBM214" s="38">
        <v>105.6</v>
      </c>
      <c r="JBN214" s="38">
        <v>105.3</v>
      </c>
      <c r="JBO214" s="38">
        <v>105.2</v>
      </c>
      <c r="JBP214" s="39">
        <v>105.1</v>
      </c>
      <c r="JBQ214" s="202"/>
      <c r="JBR214" s="7"/>
      <c r="JBS214" s="206"/>
      <c r="JBT214" s="248"/>
      <c r="JBU214" s="206" t="s">
        <v>27</v>
      </c>
      <c r="JBV214" s="202"/>
      <c r="JBW214" s="202"/>
      <c r="JBX214" s="202"/>
      <c r="JBY214" s="22"/>
      <c r="JBZ214" s="22"/>
      <c r="JCA214" s="22"/>
      <c r="JCB214" s="22">
        <v>105.7</v>
      </c>
      <c r="JCC214" s="38">
        <v>105.6</v>
      </c>
      <c r="JCD214" s="38">
        <v>105.3</v>
      </c>
      <c r="JCE214" s="38">
        <v>105.2</v>
      </c>
      <c r="JCF214" s="39">
        <v>105.1</v>
      </c>
      <c r="JCG214" s="202"/>
      <c r="JCH214" s="7"/>
      <c r="JCI214" s="206"/>
      <c r="JCJ214" s="248"/>
      <c r="JCK214" s="206" t="s">
        <v>27</v>
      </c>
      <c r="JCL214" s="202"/>
      <c r="JCM214" s="202"/>
      <c r="JCN214" s="202"/>
      <c r="JCO214" s="22"/>
      <c r="JCP214" s="22"/>
      <c r="JCQ214" s="22"/>
      <c r="JCR214" s="22">
        <v>105.7</v>
      </c>
      <c r="JCS214" s="38">
        <v>105.6</v>
      </c>
      <c r="JCT214" s="38">
        <v>105.3</v>
      </c>
      <c r="JCU214" s="38">
        <v>105.2</v>
      </c>
      <c r="JCV214" s="39">
        <v>105.1</v>
      </c>
      <c r="JCW214" s="202"/>
      <c r="JCX214" s="7"/>
      <c r="JCY214" s="206"/>
      <c r="JCZ214" s="248"/>
      <c r="JDA214" s="206" t="s">
        <v>27</v>
      </c>
      <c r="JDB214" s="202"/>
      <c r="JDC214" s="202"/>
      <c r="JDD214" s="202"/>
      <c r="JDE214" s="22"/>
      <c r="JDF214" s="22"/>
      <c r="JDG214" s="22"/>
      <c r="JDH214" s="22">
        <v>105.7</v>
      </c>
      <c r="JDI214" s="38">
        <v>105.6</v>
      </c>
      <c r="JDJ214" s="38">
        <v>105.3</v>
      </c>
      <c r="JDK214" s="38">
        <v>105.2</v>
      </c>
      <c r="JDL214" s="39">
        <v>105.1</v>
      </c>
      <c r="JDM214" s="202"/>
      <c r="JDN214" s="7"/>
      <c r="JDO214" s="206"/>
      <c r="JDP214" s="248"/>
      <c r="JDQ214" s="206" t="s">
        <v>27</v>
      </c>
      <c r="JDR214" s="202"/>
      <c r="JDS214" s="202"/>
      <c r="JDT214" s="202"/>
      <c r="JDU214" s="22"/>
      <c r="JDV214" s="22"/>
      <c r="JDW214" s="22"/>
      <c r="JDX214" s="22">
        <v>105.7</v>
      </c>
      <c r="JDY214" s="38">
        <v>105.6</v>
      </c>
      <c r="JDZ214" s="38">
        <v>105.3</v>
      </c>
      <c r="JEA214" s="38">
        <v>105.2</v>
      </c>
      <c r="JEB214" s="39">
        <v>105.1</v>
      </c>
      <c r="JEC214" s="202"/>
      <c r="JED214" s="7"/>
      <c r="JEE214" s="206"/>
      <c r="JEF214" s="248"/>
      <c r="JEG214" s="206" t="s">
        <v>27</v>
      </c>
      <c r="JEH214" s="202"/>
      <c r="JEI214" s="202"/>
      <c r="JEJ214" s="202"/>
      <c r="JEK214" s="22"/>
      <c r="JEL214" s="22"/>
      <c r="JEM214" s="22"/>
      <c r="JEN214" s="22">
        <v>105.7</v>
      </c>
      <c r="JEO214" s="38">
        <v>105.6</v>
      </c>
      <c r="JEP214" s="38">
        <v>105.3</v>
      </c>
      <c r="JEQ214" s="38">
        <v>105.2</v>
      </c>
      <c r="JER214" s="39">
        <v>105.1</v>
      </c>
      <c r="JES214" s="202"/>
      <c r="JET214" s="7"/>
      <c r="JEU214" s="206"/>
      <c r="JEV214" s="248"/>
      <c r="JEW214" s="206" t="s">
        <v>27</v>
      </c>
      <c r="JEX214" s="202"/>
      <c r="JEY214" s="202"/>
      <c r="JEZ214" s="202"/>
      <c r="JFA214" s="22"/>
      <c r="JFB214" s="22"/>
      <c r="JFC214" s="22"/>
      <c r="JFD214" s="22">
        <v>105.7</v>
      </c>
      <c r="JFE214" s="38">
        <v>105.6</v>
      </c>
      <c r="JFF214" s="38">
        <v>105.3</v>
      </c>
      <c r="JFG214" s="38">
        <v>105.2</v>
      </c>
      <c r="JFH214" s="39">
        <v>105.1</v>
      </c>
      <c r="JFI214" s="202"/>
      <c r="JFJ214" s="7"/>
      <c r="JFK214" s="206"/>
      <c r="JFL214" s="248"/>
      <c r="JFM214" s="206" t="s">
        <v>27</v>
      </c>
      <c r="JFN214" s="202"/>
      <c r="JFO214" s="202"/>
      <c r="JFP214" s="202"/>
      <c r="JFQ214" s="22"/>
      <c r="JFR214" s="22"/>
      <c r="JFS214" s="22"/>
      <c r="JFT214" s="22">
        <v>105.7</v>
      </c>
      <c r="JFU214" s="38">
        <v>105.6</v>
      </c>
      <c r="JFV214" s="38">
        <v>105.3</v>
      </c>
      <c r="JFW214" s="38">
        <v>105.2</v>
      </c>
      <c r="JFX214" s="39">
        <v>105.1</v>
      </c>
      <c r="JFY214" s="202"/>
      <c r="JFZ214" s="7"/>
      <c r="JGA214" s="206"/>
      <c r="JGB214" s="248"/>
      <c r="JGC214" s="206" t="s">
        <v>27</v>
      </c>
      <c r="JGD214" s="202"/>
      <c r="JGE214" s="202"/>
      <c r="JGF214" s="202"/>
      <c r="JGG214" s="22"/>
      <c r="JGH214" s="22"/>
      <c r="JGI214" s="22"/>
      <c r="JGJ214" s="22">
        <v>105.7</v>
      </c>
      <c r="JGK214" s="38">
        <v>105.6</v>
      </c>
      <c r="JGL214" s="38">
        <v>105.3</v>
      </c>
      <c r="JGM214" s="38">
        <v>105.2</v>
      </c>
      <c r="JGN214" s="39">
        <v>105.1</v>
      </c>
      <c r="JGO214" s="202"/>
      <c r="JGP214" s="7"/>
      <c r="JGQ214" s="206"/>
      <c r="JGR214" s="248"/>
      <c r="JGS214" s="206" t="s">
        <v>27</v>
      </c>
      <c r="JGT214" s="202"/>
      <c r="JGU214" s="202"/>
      <c r="JGV214" s="202"/>
      <c r="JGW214" s="22"/>
      <c r="JGX214" s="22"/>
      <c r="JGY214" s="22"/>
      <c r="JGZ214" s="22">
        <v>105.7</v>
      </c>
      <c r="JHA214" s="38">
        <v>105.6</v>
      </c>
      <c r="JHB214" s="38">
        <v>105.3</v>
      </c>
      <c r="JHC214" s="38">
        <v>105.2</v>
      </c>
      <c r="JHD214" s="39">
        <v>105.1</v>
      </c>
      <c r="JHE214" s="202"/>
      <c r="JHF214" s="7"/>
      <c r="JHG214" s="206"/>
      <c r="JHH214" s="248"/>
      <c r="JHI214" s="206" t="s">
        <v>27</v>
      </c>
      <c r="JHJ214" s="202"/>
      <c r="JHK214" s="202"/>
      <c r="JHL214" s="202"/>
      <c r="JHM214" s="22"/>
      <c r="JHN214" s="22"/>
      <c r="JHO214" s="22"/>
      <c r="JHP214" s="22">
        <v>105.7</v>
      </c>
      <c r="JHQ214" s="38">
        <v>105.6</v>
      </c>
      <c r="JHR214" s="38">
        <v>105.3</v>
      </c>
      <c r="JHS214" s="38">
        <v>105.2</v>
      </c>
      <c r="JHT214" s="39">
        <v>105.1</v>
      </c>
      <c r="JHU214" s="202"/>
      <c r="JHV214" s="7"/>
      <c r="JHW214" s="206"/>
      <c r="JHX214" s="248"/>
      <c r="JHY214" s="206" t="s">
        <v>27</v>
      </c>
      <c r="JHZ214" s="202"/>
      <c r="JIA214" s="202"/>
      <c r="JIB214" s="202"/>
      <c r="JIC214" s="22"/>
      <c r="JID214" s="22"/>
      <c r="JIE214" s="22"/>
      <c r="JIF214" s="22">
        <v>105.7</v>
      </c>
      <c r="JIG214" s="38">
        <v>105.6</v>
      </c>
      <c r="JIH214" s="38">
        <v>105.3</v>
      </c>
      <c r="JII214" s="38">
        <v>105.2</v>
      </c>
      <c r="JIJ214" s="39">
        <v>105.1</v>
      </c>
      <c r="JIK214" s="202"/>
      <c r="JIL214" s="7"/>
      <c r="JIM214" s="206"/>
      <c r="JIN214" s="248"/>
      <c r="JIO214" s="206" t="s">
        <v>27</v>
      </c>
      <c r="JIP214" s="202"/>
      <c r="JIQ214" s="202"/>
      <c r="JIR214" s="202"/>
      <c r="JIS214" s="22"/>
      <c r="JIT214" s="22"/>
      <c r="JIU214" s="22"/>
      <c r="JIV214" s="22">
        <v>105.7</v>
      </c>
      <c r="JIW214" s="38">
        <v>105.6</v>
      </c>
      <c r="JIX214" s="38">
        <v>105.3</v>
      </c>
      <c r="JIY214" s="38">
        <v>105.2</v>
      </c>
      <c r="JIZ214" s="39">
        <v>105.1</v>
      </c>
      <c r="JJA214" s="202"/>
      <c r="JJB214" s="7"/>
      <c r="JJC214" s="206"/>
      <c r="JJD214" s="248"/>
      <c r="JJE214" s="206" t="s">
        <v>27</v>
      </c>
      <c r="JJF214" s="202"/>
      <c r="JJG214" s="202"/>
      <c r="JJH214" s="202"/>
      <c r="JJI214" s="22"/>
      <c r="JJJ214" s="22"/>
      <c r="JJK214" s="22"/>
      <c r="JJL214" s="22">
        <v>105.7</v>
      </c>
      <c r="JJM214" s="38">
        <v>105.6</v>
      </c>
      <c r="JJN214" s="38">
        <v>105.3</v>
      </c>
      <c r="JJO214" s="38">
        <v>105.2</v>
      </c>
      <c r="JJP214" s="39">
        <v>105.1</v>
      </c>
      <c r="JJQ214" s="202"/>
      <c r="JJR214" s="7"/>
      <c r="JJS214" s="206"/>
      <c r="JJT214" s="248"/>
      <c r="JJU214" s="206" t="s">
        <v>27</v>
      </c>
      <c r="JJV214" s="202"/>
      <c r="JJW214" s="202"/>
      <c r="JJX214" s="202"/>
      <c r="JJY214" s="22"/>
      <c r="JJZ214" s="22"/>
      <c r="JKA214" s="22"/>
      <c r="JKB214" s="22">
        <v>105.7</v>
      </c>
      <c r="JKC214" s="38">
        <v>105.6</v>
      </c>
      <c r="JKD214" s="38">
        <v>105.3</v>
      </c>
      <c r="JKE214" s="38">
        <v>105.2</v>
      </c>
      <c r="JKF214" s="39">
        <v>105.1</v>
      </c>
      <c r="JKG214" s="202"/>
      <c r="JKH214" s="7"/>
      <c r="JKI214" s="206"/>
      <c r="JKJ214" s="248"/>
      <c r="JKK214" s="206" t="s">
        <v>27</v>
      </c>
      <c r="JKL214" s="202"/>
      <c r="JKM214" s="202"/>
      <c r="JKN214" s="202"/>
      <c r="JKO214" s="22"/>
      <c r="JKP214" s="22"/>
      <c r="JKQ214" s="22"/>
      <c r="JKR214" s="22">
        <v>105.7</v>
      </c>
      <c r="JKS214" s="38">
        <v>105.6</v>
      </c>
      <c r="JKT214" s="38">
        <v>105.3</v>
      </c>
      <c r="JKU214" s="38">
        <v>105.2</v>
      </c>
      <c r="JKV214" s="39">
        <v>105.1</v>
      </c>
      <c r="JKW214" s="202"/>
      <c r="JKX214" s="7"/>
      <c r="JKY214" s="206"/>
      <c r="JKZ214" s="248"/>
      <c r="JLA214" s="206" t="s">
        <v>27</v>
      </c>
      <c r="JLB214" s="202"/>
      <c r="JLC214" s="202"/>
      <c r="JLD214" s="202"/>
      <c r="JLE214" s="22"/>
      <c r="JLF214" s="22"/>
      <c r="JLG214" s="22"/>
      <c r="JLH214" s="22">
        <v>105.7</v>
      </c>
      <c r="JLI214" s="38">
        <v>105.6</v>
      </c>
      <c r="JLJ214" s="38">
        <v>105.3</v>
      </c>
      <c r="JLK214" s="38">
        <v>105.2</v>
      </c>
      <c r="JLL214" s="39">
        <v>105.1</v>
      </c>
      <c r="JLM214" s="202"/>
      <c r="JLN214" s="7"/>
      <c r="JLO214" s="206"/>
      <c r="JLP214" s="248"/>
      <c r="JLQ214" s="206" t="s">
        <v>27</v>
      </c>
      <c r="JLR214" s="202"/>
      <c r="JLS214" s="202"/>
      <c r="JLT214" s="202"/>
      <c r="JLU214" s="22"/>
      <c r="JLV214" s="22"/>
      <c r="JLW214" s="22"/>
      <c r="JLX214" s="22">
        <v>105.7</v>
      </c>
      <c r="JLY214" s="38">
        <v>105.6</v>
      </c>
      <c r="JLZ214" s="38">
        <v>105.3</v>
      </c>
      <c r="JMA214" s="38">
        <v>105.2</v>
      </c>
      <c r="JMB214" s="39">
        <v>105.1</v>
      </c>
      <c r="JMC214" s="202"/>
      <c r="JMD214" s="7"/>
      <c r="JME214" s="206"/>
      <c r="JMF214" s="248"/>
      <c r="JMG214" s="206" t="s">
        <v>27</v>
      </c>
      <c r="JMH214" s="202"/>
      <c r="JMI214" s="202"/>
      <c r="JMJ214" s="202"/>
      <c r="JMK214" s="22"/>
      <c r="JML214" s="22"/>
      <c r="JMM214" s="22"/>
      <c r="JMN214" s="22">
        <v>105.7</v>
      </c>
      <c r="JMO214" s="38">
        <v>105.6</v>
      </c>
      <c r="JMP214" s="38">
        <v>105.3</v>
      </c>
      <c r="JMQ214" s="38">
        <v>105.2</v>
      </c>
      <c r="JMR214" s="39">
        <v>105.1</v>
      </c>
      <c r="JMS214" s="202"/>
      <c r="JMT214" s="7"/>
      <c r="JMU214" s="206"/>
      <c r="JMV214" s="248"/>
      <c r="JMW214" s="206" t="s">
        <v>27</v>
      </c>
      <c r="JMX214" s="202"/>
      <c r="JMY214" s="202"/>
      <c r="JMZ214" s="202"/>
      <c r="JNA214" s="22"/>
      <c r="JNB214" s="22"/>
      <c r="JNC214" s="22"/>
      <c r="JND214" s="22">
        <v>105.7</v>
      </c>
      <c r="JNE214" s="38">
        <v>105.6</v>
      </c>
      <c r="JNF214" s="38">
        <v>105.3</v>
      </c>
      <c r="JNG214" s="38">
        <v>105.2</v>
      </c>
      <c r="JNH214" s="39">
        <v>105.1</v>
      </c>
      <c r="JNI214" s="202"/>
      <c r="JNJ214" s="7"/>
      <c r="JNK214" s="206"/>
      <c r="JNL214" s="248"/>
      <c r="JNM214" s="206" t="s">
        <v>27</v>
      </c>
      <c r="JNN214" s="202"/>
      <c r="JNO214" s="202"/>
      <c r="JNP214" s="202"/>
      <c r="JNQ214" s="22"/>
      <c r="JNR214" s="22"/>
      <c r="JNS214" s="22"/>
      <c r="JNT214" s="22">
        <v>105.7</v>
      </c>
      <c r="JNU214" s="38">
        <v>105.6</v>
      </c>
      <c r="JNV214" s="38">
        <v>105.3</v>
      </c>
      <c r="JNW214" s="38">
        <v>105.2</v>
      </c>
      <c r="JNX214" s="39">
        <v>105.1</v>
      </c>
      <c r="JNY214" s="202"/>
      <c r="JNZ214" s="7"/>
      <c r="JOA214" s="206"/>
      <c r="JOB214" s="248"/>
      <c r="JOC214" s="206" t="s">
        <v>27</v>
      </c>
      <c r="JOD214" s="202"/>
      <c r="JOE214" s="202"/>
      <c r="JOF214" s="202"/>
      <c r="JOG214" s="22"/>
      <c r="JOH214" s="22"/>
      <c r="JOI214" s="22"/>
      <c r="JOJ214" s="22">
        <v>105.7</v>
      </c>
      <c r="JOK214" s="38">
        <v>105.6</v>
      </c>
      <c r="JOL214" s="38">
        <v>105.3</v>
      </c>
      <c r="JOM214" s="38">
        <v>105.2</v>
      </c>
      <c r="JON214" s="39">
        <v>105.1</v>
      </c>
      <c r="JOO214" s="202"/>
      <c r="JOP214" s="7"/>
      <c r="JOQ214" s="206"/>
      <c r="JOR214" s="248"/>
      <c r="JOS214" s="206" t="s">
        <v>27</v>
      </c>
      <c r="JOT214" s="202"/>
      <c r="JOU214" s="202"/>
      <c r="JOV214" s="202"/>
      <c r="JOW214" s="22"/>
      <c r="JOX214" s="22"/>
      <c r="JOY214" s="22"/>
      <c r="JOZ214" s="22">
        <v>105.7</v>
      </c>
      <c r="JPA214" s="38">
        <v>105.6</v>
      </c>
      <c r="JPB214" s="38">
        <v>105.3</v>
      </c>
      <c r="JPC214" s="38">
        <v>105.2</v>
      </c>
      <c r="JPD214" s="39">
        <v>105.1</v>
      </c>
      <c r="JPE214" s="202"/>
      <c r="JPF214" s="7"/>
      <c r="JPG214" s="206"/>
      <c r="JPH214" s="248"/>
      <c r="JPI214" s="206" t="s">
        <v>27</v>
      </c>
      <c r="JPJ214" s="202"/>
      <c r="JPK214" s="202"/>
      <c r="JPL214" s="202"/>
      <c r="JPM214" s="22"/>
      <c r="JPN214" s="22"/>
      <c r="JPO214" s="22"/>
      <c r="JPP214" s="22">
        <v>105.7</v>
      </c>
      <c r="JPQ214" s="38">
        <v>105.6</v>
      </c>
      <c r="JPR214" s="38">
        <v>105.3</v>
      </c>
      <c r="JPS214" s="38">
        <v>105.2</v>
      </c>
      <c r="JPT214" s="39">
        <v>105.1</v>
      </c>
      <c r="JPU214" s="202"/>
      <c r="JPV214" s="7"/>
      <c r="JPW214" s="206"/>
      <c r="JPX214" s="248"/>
      <c r="JPY214" s="206" t="s">
        <v>27</v>
      </c>
      <c r="JPZ214" s="202"/>
      <c r="JQA214" s="202"/>
      <c r="JQB214" s="202"/>
      <c r="JQC214" s="22"/>
      <c r="JQD214" s="22"/>
      <c r="JQE214" s="22"/>
      <c r="JQF214" s="22">
        <v>105.7</v>
      </c>
      <c r="JQG214" s="38">
        <v>105.6</v>
      </c>
      <c r="JQH214" s="38">
        <v>105.3</v>
      </c>
      <c r="JQI214" s="38">
        <v>105.2</v>
      </c>
      <c r="JQJ214" s="39">
        <v>105.1</v>
      </c>
      <c r="JQK214" s="202"/>
      <c r="JQL214" s="7"/>
      <c r="JQM214" s="206"/>
      <c r="JQN214" s="248"/>
      <c r="JQO214" s="206" t="s">
        <v>27</v>
      </c>
      <c r="JQP214" s="202"/>
      <c r="JQQ214" s="202"/>
      <c r="JQR214" s="202"/>
      <c r="JQS214" s="22"/>
      <c r="JQT214" s="22"/>
      <c r="JQU214" s="22"/>
      <c r="JQV214" s="22">
        <v>105.7</v>
      </c>
      <c r="JQW214" s="38">
        <v>105.6</v>
      </c>
      <c r="JQX214" s="38">
        <v>105.3</v>
      </c>
      <c r="JQY214" s="38">
        <v>105.2</v>
      </c>
      <c r="JQZ214" s="39">
        <v>105.1</v>
      </c>
      <c r="JRA214" s="202"/>
      <c r="JRB214" s="7"/>
      <c r="JRC214" s="206"/>
      <c r="JRD214" s="248"/>
      <c r="JRE214" s="206" t="s">
        <v>27</v>
      </c>
      <c r="JRF214" s="202"/>
      <c r="JRG214" s="202"/>
      <c r="JRH214" s="202"/>
      <c r="JRI214" s="22"/>
      <c r="JRJ214" s="22"/>
      <c r="JRK214" s="22"/>
      <c r="JRL214" s="22">
        <v>105.7</v>
      </c>
      <c r="JRM214" s="38">
        <v>105.6</v>
      </c>
      <c r="JRN214" s="38">
        <v>105.3</v>
      </c>
      <c r="JRO214" s="38">
        <v>105.2</v>
      </c>
      <c r="JRP214" s="39">
        <v>105.1</v>
      </c>
      <c r="JRQ214" s="202"/>
      <c r="JRR214" s="7"/>
      <c r="JRS214" s="206"/>
      <c r="JRT214" s="248"/>
      <c r="JRU214" s="206" t="s">
        <v>27</v>
      </c>
      <c r="JRV214" s="202"/>
      <c r="JRW214" s="202"/>
      <c r="JRX214" s="202"/>
      <c r="JRY214" s="22"/>
      <c r="JRZ214" s="22"/>
      <c r="JSA214" s="22"/>
      <c r="JSB214" s="22">
        <v>105.7</v>
      </c>
      <c r="JSC214" s="38">
        <v>105.6</v>
      </c>
      <c r="JSD214" s="38">
        <v>105.3</v>
      </c>
      <c r="JSE214" s="38">
        <v>105.2</v>
      </c>
      <c r="JSF214" s="39">
        <v>105.1</v>
      </c>
      <c r="JSG214" s="202"/>
      <c r="JSH214" s="7"/>
      <c r="JSI214" s="206"/>
      <c r="JSJ214" s="248"/>
      <c r="JSK214" s="206" t="s">
        <v>27</v>
      </c>
      <c r="JSL214" s="202"/>
      <c r="JSM214" s="202"/>
      <c r="JSN214" s="202"/>
      <c r="JSO214" s="22"/>
      <c r="JSP214" s="22"/>
      <c r="JSQ214" s="22"/>
      <c r="JSR214" s="22">
        <v>105.7</v>
      </c>
      <c r="JSS214" s="38">
        <v>105.6</v>
      </c>
      <c r="JST214" s="38">
        <v>105.3</v>
      </c>
      <c r="JSU214" s="38">
        <v>105.2</v>
      </c>
      <c r="JSV214" s="39">
        <v>105.1</v>
      </c>
      <c r="JSW214" s="202"/>
      <c r="JSX214" s="7"/>
      <c r="JSY214" s="206"/>
      <c r="JSZ214" s="248"/>
      <c r="JTA214" s="206" t="s">
        <v>27</v>
      </c>
      <c r="JTB214" s="202"/>
      <c r="JTC214" s="202"/>
      <c r="JTD214" s="202"/>
      <c r="JTE214" s="22"/>
      <c r="JTF214" s="22"/>
      <c r="JTG214" s="22"/>
      <c r="JTH214" s="22">
        <v>105.7</v>
      </c>
      <c r="JTI214" s="38">
        <v>105.6</v>
      </c>
      <c r="JTJ214" s="38">
        <v>105.3</v>
      </c>
      <c r="JTK214" s="38">
        <v>105.2</v>
      </c>
      <c r="JTL214" s="39">
        <v>105.1</v>
      </c>
      <c r="JTM214" s="202"/>
      <c r="JTN214" s="7"/>
      <c r="JTO214" s="206"/>
      <c r="JTP214" s="248"/>
      <c r="JTQ214" s="206" t="s">
        <v>27</v>
      </c>
      <c r="JTR214" s="202"/>
      <c r="JTS214" s="202"/>
      <c r="JTT214" s="202"/>
      <c r="JTU214" s="22"/>
      <c r="JTV214" s="22"/>
      <c r="JTW214" s="22"/>
      <c r="JTX214" s="22">
        <v>105.7</v>
      </c>
      <c r="JTY214" s="38">
        <v>105.6</v>
      </c>
      <c r="JTZ214" s="38">
        <v>105.3</v>
      </c>
      <c r="JUA214" s="38">
        <v>105.2</v>
      </c>
      <c r="JUB214" s="39">
        <v>105.1</v>
      </c>
      <c r="JUC214" s="202"/>
      <c r="JUD214" s="7"/>
      <c r="JUE214" s="206"/>
      <c r="JUF214" s="248"/>
      <c r="JUG214" s="206" t="s">
        <v>27</v>
      </c>
      <c r="JUH214" s="202"/>
      <c r="JUI214" s="202"/>
      <c r="JUJ214" s="202"/>
      <c r="JUK214" s="22"/>
      <c r="JUL214" s="22"/>
      <c r="JUM214" s="22"/>
      <c r="JUN214" s="22">
        <v>105.7</v>
      </c>
      <c r="JUO214" s="38">
        <v>105.6</v>
      </c>
      <c r="JUP214" s="38">
        <v>105.3</v>
      </c>
      <c r="JUQ214" s="38">
        <v>105.2</v>
      </c>
      <c r="JUR214" s="39">
        <v>105.1</v>
      </c>
      <c r="JUS214" s="202"/>
      <c r="JUT214" s="7"/>
      <c r="JUU214" s="206"/>
      <c r="JUV214" s="248"/>
      <c r="JUW214" s="206" t="s">
        <v>27</v>
      </c>
      <c r="JUX214" s="202"/>
      <c r="JUY214" s="202"/>
      <c r="JUZ214" s="202"/>
      <c r="JVA214" s="22"/>
      <c r="JVB214" s="22"/>
      <c r="JVC214" s="22"/>
      <c r="JVD214" s="22">
        <v>105.7</v>
      </c>
      <c r="JVE214" s="38">
        <v>105.6</v>
      </c>
      <c r="JVF214" s="38">
        <v>105.3</v>
      </c>
      <c r="JVG214" s="38">
        <v>105.2</v>
      </c>
      <c r="JVH214" s="39">
        <v>105.1</v>
      </c>
      <c r="JVI214" s="202"/>
      <c r="JVJ214" s="7"/>
      <c r="JVK214" s="206"/>
      <c r="JVL214" s="248"/>
      <c r="JVM214" s="206" t="s">
        <v>27</v>
      </c>
      <c r="JVN214" s="202"/>
      <c r="JVO214" s="202"/>
      <c r="JVP214" s="202"/>
      <c r="JVQ214" s="22"/>
      <c r="JVR214" s="22"/>
      <c r="JVS214" s="22"/>
      <c r="JVT214" s="22">
        <v>105.7</v>
      </c>
      <c r="JVU214" s="38">
        <v>105.6</v>
      </c>
      <c r="JVV214" s="38">
        <v>105.3</v>
      </c>
      <c r="JVW214" s="38">
        <v>105.2</v>
      </c>
      <c r="JVX214" s="39">
        <v>105.1</v>
      </c>
      <c r="JVY214" s="202"/>
      <c r="JVZ214" s="7"/>
      <c r="JWA214" s="206"/>
      <c r="JWB214" s="248"/>
      <c r="JWC214" s="206" t="s">
        <v>27</v>
      </c>
      <c r="JWD214" s="202"/>
      <c r="JWE214" s="202"/>
      <c r="JWF214" s="202"/>
      <c r="JWG214" s="22"/>
      <c r="JWH214" s="22"/>
      <c r="JWI214" s="22"/>
      <c r="JWJ214" s="22">
        <v>105.7</v>
      </c>
      <c r="JWK214" s="38">
        <v>105.6</v>
      </c>
      <c r="JWL214" s="38">
        <v>105.3</v>
      </c>
      <c r="JWM214" s="38">
        <v>105.2</v>
      </c>
      <c r="JWN214" s="39">
        <v>105.1</v>
      </c>
      <c r="JWO214" s="202"/>
      <c r="JWP214" s="7"/>
      <c r="JWQ214" s="206"/>
      <c r="JWR214" s="248"/>
      <c r="JWS214" s="206" t="s">
        <v>27</v>
      </c>
      <c r="JWT214" s="202"/>
      <c r="JWU214" s="202"/>
      <c r="JWV214" s="202"/>
      <c r="JWW214" s="22"/>
      <c r="JWX214" s="22"/>
      <c r="JWY214" s="22"/>
      <c r="JWZ214" s="22">
        <v>105.7</v>
      </c>
      <c r="JXA214" s="38">
        <v>105.6</v>
      </c>
      <c r="JXB214" s="38">
        <v>105.3</v>
      </c>
      <c r="JXC214" s="38">
        <v>105.2</v>
      </c>
      <c r="JXD214" s="39">
        <v>105.1</v>
      </c>
      <c r="JXE214" s="202"/>
      <c r="JXF214" s="7"/>
      <c r="JXG214" s="206"/>
      <c r="JXH214" s="248"/>
      <c r="JXI214" s="206" t="s">
        <v>27</v>
      </c>
      <c r="JXJ214" s="202"/>
      <c r="JXK214" s="202"/>
      <c r="JXL214" s="202"/>
      <c r="JXM214" s="22"/>
      <c r="JXN214" s="22"/>
      <c r="JXO214" s="22"/>
      <c r="JXP214" s="22">
        <v>105.7</v>
      </c>
      <c r="JXQ214" s="38">
        <v>105.6</v>
      </c>
      <c r="JXR214" s="38">
        <v>105.3</v>
      </c>
      <c r="JXS214" s="38">
        <v>105.2</v>
      </c>
      <c r="JXT214" s="39">
        <v>105.1</v>
      </c>
      <c r="JXU214" s="202"/>
      <c r="JXV214" s="7"/>
      <c r="JXW214" s="206"/>
      <c r="JXX214" s="248"/>
      <c r="JXY214" s="206" t="s">
        <v>27</v>
      </c>
      <c r="JXZ214" s="202"/>
      <c r="JYA214" s="202"/>
      <c r="JYB214" s="202"/>
      <c r="JYC214" s="22"/>
      <c r="JYD214" s="22"/>
      <c r="JYE214" s="22"/>
      <c r="JYF214" s="22">
        <v>105.7</v>
      </c>
      <c r="JYG214" s="38">
        <v>105.6</v>
      </c>
      <c r="JYH214" s="38">
        <v>105.3</v>
      </c>
      <c r="JYI214" s="38">
        <v>105.2</v>
      </c>
      <c r="JYJ214" s="39">
        <v>105.1</v>
      </c>
      <c r="JYK214" s="202"/>
      <c r="JYL214" s="7"/>
      <c r="JYM214" s="206"/>
      <c r="JYN214" s="248"/>
      <c r="JYO214" s="206" t="s">
        <v>27</v>
      </c>
      <c r="JYP214" s="202"/>
      <c r="JYQ214" s="202"/>
      <c r="JYR214" s="202"/>
      <c r="JYS214" s="22"/>
      <c r="JYT214" s="22"/>
      <c r="JYU214" s="22"/>
      <c r="JYV214" s="22">
        <v>105.7</v>
      </c>
      <c r="JYW214" s="38">
        <v>105.6</v>
      </c>
      <c r="JYX214" s="38">
        <v>105.3</v>
      </c>
      <c r="JYY214" s="38">
        <v>105.2</v>
      </c>
      <c r="JYZ214" s="39">
        <v>105.1</v>
      </c>
      <c r="JZA214" s="202"/>
      <c r="JZB214" s="7"/>
      <c r="JZC214" s="206"/>
      <c r="JZD214" s="248"/>
      <c r="JZE214" s="206" t="s">
        <v>27</v>
      </c>
      <c r="JZF214" s="202"/>
      <c r="JZG214" s="202"/>
      <c r="JZH214" s="202"/>
      <c r="JZI214" s="22"/>
      <c r="JZJ214" s="22"/>
      <c r="JZK214" s="22"/>
      <c r="JZL214" s="22">
        <v>105.7</v>
      </c>
      <c r="JZM214" s="38">
        <v>105.6</v>
      </c>
      <c r="JZN214" s="38">
        <v>105.3</v>
      </c>
      <c r="JZO214" s="38">
        <v>105.2</v>
      </c>
      <c r="JZP214" s="39">
        <v>105.1</v>
      </c>
      <c r="JZQ214" s="202"/>
      <c r="JZR214" s="7"/>
      <c r="JZS214" s="206"/>
      <c r="JZT214" s="248"/>
      <c r="JZU214" s="206" t="s">
        <v>27</v>
      </c>
      <c r="JZV214" s="202"/>
      <c r="JZW214" s="202"/>
      <c r="JZX214" s="202"/>
      <c r="JZY214" s="22"/>
      <c r="JZZ214" s="22"/>
      <c r="KAA214" s="22"/>
      <c r="KAB214" s="22">
        <v>105.7</v>
      </c>
      <c r="KAC214" s="38">
        <v>105.6</v>
      </c>
      <c r="KAD214" s="38">
        <v>105.3</v>
      </c>
      <c r="KAE214" s="38">
        <v>105.2</v>
      </c>
      <c r="KAF214" s="39">
        <v>105.1</v>
      </c>
      <c r="KAG214" s="202"/>
      <c r="KAH214" s="7"/>
      <c r="KAI214" s="206"/>
      <c r="KAJ214" s="248"/>
      <c r="KAK214" s="206" t="s">
        <v>27</v>
      </c>
      <c r="KAL214" s="202"/>
      <c r="KAM214" s="202"/>
      <c r="KAN214" s="202"/>
      <c r="KAO214" s="22"/>
      <c r="KAP214" s="22"/>
      <c r="KAQ214" s="22"/>
      <c r="KAR214" s="22">
        <v>105.7</v>
      </c>
      <c r="KAS214" s="38">
        <v>105.6</v>
      </c>
      <c r="KAT214" s="38">
        <v>105.3</v>
      </c>
      <c r="KAU214" s="38">
        <v>105.2</v>
      </c>
      <c r="KAV214" s="39">
        <v>105.1</v>
      </c>
      <c r="KAW214" s="202"/>
      <c r="KAX214" s="7"/>
      <c r="KAY214" s="206"/>
      <c r="KAZ214" s="248"/>
      <c r="KBA214" s="206" t="s">
        <v>27</v>
      </c>
      <c r="KBB214" s="202"/>
      <c r="KBC214" s="202"/>
      <c r="KBD214" s="202"/>
      <c r="KBE214" s="22"/>
      <c r="KBF214" s="22"/>
      <c r="KBG214" s="22"/>
      <c r="KBH214" s="22">
        <v>105.7</v>
      </c>
      <c r="KBI214" s="38">
        <v>105.6</v>
      </c>
      <c r="KBJ214" s="38">
        <v>105.3</v>
      </c>
      <c r="KBK214" s="38">
        <v>105.2</v>
      </c>
      <c r="KBL214" s="39">
        <v>105.1</v>
      </c>
      <c r="KBM214" s="202"/>
      <c r="KBN214" s="7"/>
      <c r="KBO214" s="206"/>
      <c r="KBP214" s="248"/>
      <c r="KBQ214" s="206" t="s">
        <v>27</v>
      </c>
      <c r="KBR214" s="202"/>
      <c r="KBS214" s="202"/>
      <c r="KBT214" s="202"/>
      <c r="KBU214" s="22"/>
      <c r="KBV214" s="22"/>
      <c r="KBW214" s="22"/>
      <c r="KBX214" s="22">
        <v>105.7</v>
      </c>
      <c r="KBY214" s="38">
        <v>105.6</v>
      </c>
      <c r="KBZ214" s="38">
        <v>105.3</v>
      </c>
      <c r="KCA214" s="38">
        <v>105.2</v>
      </c>
      <c r="KCB214" s="39">
        <v>105.1</v>
      </c>
      <c r="KCC214" s="202"/>
      <c r="KCD214" s="7"/>
      <c r="KCE214" s="206"/>
      <c r="KCF214" s="248"/>
      <c r="KCG214" s="206" t="s">
        <v>27</v>
      </c>
      <c r="KCH214" s="202"/>
      <c r="KCI214" s="202"/>
      <c r="KCJ214" s="202"/>
      <c r="KCK214" s="22"/>
      <c r="KCL214" s="22"/>
      <c r="KCM214" s="22"/>
      <c r="KCN214" s="22">
        <v>105.7</v>
      </c>
      <c r="KCO214" s="38">
        <v>105.6</v>
      </c>
      <c r="KCP214" s="38">
        <v>105.3</v>
      </c>
      <c r="KCQ214" s="38">
        <v>105.2</v>
      </c>
      <c r="KCR214" s="39">
        <v>105.1</v>
      </c>
      <c r="KCS214" s="202"/>
      <c r="KCT214" s="7"/>
      <c r="KCU214" s="206"/>
      <c r="KCV214" s="248"/>
      <c r="KCW214" s="206" t="s">
        <v>27</v>
      </c>
      <c r="KCX214" s="202"/>
      <c r="KCY214" s="202"/>
      <c r="KCZ214" s="202"/>
      <c r="KDA214" s="22"/>
      <c r="KDB214" s="22"/>
      <c r="KDC214" s="22"/>
      <c r="KDD214" s="22">
        <v>105.7</v>
      </c>
      <c r="KDE214" s="38">
        <v>105.6</v>
      </c>
      <c r="KDF214" s="38">
        <v>105.3</v>
      </c>
      <c r="KDG214" s="38">
        <v>105.2</v>
      </c>
      <c r="KDH214" s="39">
        <v>105.1</v>
      </c>
      <c r="KDI214" s="202"/>
      <c r="KDJ214" s="7"/>
      <c r="KDK214" s="206"/>
      <c r="KDL214" s="248"/>
      <c r="KDM214" s="206" t="s">
        <v>27</v>
      </c>
      <c r="KDN214" s="202"/>
      <c r="KDO214" s="202"/>
      <c r="KDP214" s="202"/>
      <c r="KDQ214" s="22"/>
      <c r="KDR214" s="22"/>
      <c r="KDS214" s="22"/>
      <c r="KDT214" s="22">
        <v>105.7</v>
      </c>
      <c r="KDU214" s="38">
        <v>105.6</v>
      </c>
      <c r="KDV214" s="38">
        <v>105.3</v>
      </c>
      <c r="KDW214" s="38">
        <v>105.2</v>
      </c>
      <c r="KDX214" s="39">
        <v>105.1</v>
      </c>
      <c r="KDY214" s="202"/>
      <c r="KDZ214" s="7"/>
      <c r="KEA214" s="206"/>
      <c r="KEB214" s="248"/>
      <c r="KEC214" s="206" t="s">
        <v>27</v>
      </c>
      <c r="KED214" s="202"/>
      <c r="KEE214" s="202"/>
      <c r="KEF214" s="202"/>
      <c r="KEG214" s="22"/>
      <c r="KEH214" s="22"/>
      <c r="KEI214" s="22"/>
      <c r="KEJ214" s="22">
        <v>105.7</v>
      </c>
      <c r="KEK214" s="38">
        <v>105.6</v>
      </c>
      <c r="KEL214" s="38">
        <v>105.3</v>
      </c>
      <c r="KEM214" s="38">
        <v>105.2</v>
      </c>
      <c r="KEN214" s="39">
        <v>105.1</v>
      </c>
      <c r="KEO214" s="202"/>
      <c r="KEP214" s="7"/>
      <c r="KEQ214" s="206"/>
      <c r="KER214" s="248"/>
      <c r="KES214" s="206" t="s">
        <v>27</v>
      </c>
      <c r="KET214" s="202"/>
      <c r="KEU214" s="202"/>
      <c r="KEV214" s="202"/>
      <c r="KEW214" s="22"/>
      <c r="KEX214" s="22"/>
      <c r="KEY214" s="22"/>
      <c r="KEZ214" s="22">
        <v>105.7</v>
      </c>
      <c r="KFA214" s="38">
        <v>105.6</v>
      </c>
      <c r="KFB214" s="38">
        <v>105.3</v>
      </c>
      <c r="KFC214" s="38">
        <v>105.2</v>
      </c>
      <c r="KFD214" s="39">
        <v>105.1</v>
      </c>
      <c r="KFE214" s="202"/>
      <c r="KFF214" s="7"/>
      <c r="KFG214" s="206"/>
      <c r="KFH214" s="248"/>
      <c r="KFI214" s="206" t="s">
        <v>27</v>
      </c>
      <c r="KFJ214" s="202"/>
      <c r="KFK214" s="202"/>
      <c r="KFL214" s="202"/>
      <c r="KFM214" s="22"/>
      <c r="KFN214" s="22"/>
      <c r="KFO214" s="22"/>
      <c r="KFP214" s="22">
        <v>105.7</v>
      </c>
      <c r="KFQ214" s="38">
        <v>105.6</v>
      </c>
      <c r="KFR214" s="38">
        <v>105.3</v>
      </c>
      <c r="KFS214" s="38">
        <v>105.2</v>
      </c>
      <c r="KFT214" s="39">
        <v>105.1</v>
      </c>
      <c r="KFU214" s="202"/>
      <c r="KFV214" s="7"/>
      <c r="KFW214" s="206"/>
      <c r="KFX214" s="248"/>
      <c r="KFY214" s="206" t="s">
        <v>27</v>
      </c>
      <c r="KFZ214" s="202"/>
      <c r="KGA214" s="202"/>
      <c r="KGB214" s="202"/>
      <c r="KGC214" s="22"/>
      <c r="KGD214" s="22"/>
      <c r="KGE214" s="22"/>
      <c r="KGF214" s="22">
        <v>105.7</v>
      </c>
      <c r="KGG214" s="38">
        <v>105.6</v>
      </c>
      <c r="KGH214" s="38">
        <v>105.3</v>
      </c>
      <c r="KGI214" s="38">
        <v>105.2</v>
      </c>
      <c r="KGJ214" s="39">
        <v>105.1</v>
      </c>
      <c r="KGK214" s="202"/>
      <c r="KGL214" s="7"/>
      <c r="KGM214" s="206"/>
      <c r="KGN214" s="248"/>
      <c r="KGO214" s="206" t="s">
        <v>27</v>
      </c>
      <c r="KGP214" s="202"/>
      <c r="KGQ214" s="202"/>
      <c r="KGR214" s="202"/>
      <c r="KGS214" s="22"/>
      <c r="KGT214" s="22"/>
      <c r="KGU214" s="22"/>
      <c r="KGV214" s="22">
        <v>105.7</v>
      </c>
      <c r="KGW214" s="38">
        <v>105.6</v>
      </c>
      <c r="KGX214" s="38">
        <v>105.3</v>
      </c>
      <c r="KGY214" s="38">
        <v>105.2</v>
      </c>
      <c r="KGZ214" s="39">
        <v>105.1</v>
      </c>
      <c r="KHA214" s="202"/>
      <c r="KHB214" s="7"/>
      <c r="KHC214" s="206"/>
      <c r="KHD214" s="248"/>
      <c r="KHE214" s="206" t="s">
        <v>27</v>
      </c>
      <c r="KHF214" s="202"/>
      <c r="KHG214" s="202"/>
      <c r="KHH214" s="202"/>
      <c r="KHI214" s="22"/>
      <c r="KHJ214" s="22"/>
      <c r="KHK214" s="22"/>
      <c r="KHL214" s="22">
        <v>105.7</v>
      </c>
      <c r="KHM214" s="38">
        <v>105.6</v>
      </c>
      <c r="KHN214" s="38">
        <v>105.3</v>
      </c>
      <c r="KHO214" s="38">
        <v>105.2</v>
      </c>
      <c r="KHP214" s="39">
        <v>105.1</v>
      </c>
      <c r="KHQ214" s="202"/>
      <c r="KHR214" s="7"/>
      <c r="KHS214" s="206"/>
      <c r="KHT214" s="248"/>
      <c r="KHU214" s="206" t="s">
        <v>27</v>
      </c>
      <c r="KHV214" s="202"/>
      <c r="KHW214" s="202"/>
      <c r="KHX214" s="202"/>
      <c r="KHY214" s="22"/>
      <c r="KHZ214" s="22"/>
      <c r="KIA214" s="22"/>
      <c r="KIB214" s="22">
        <v>105.7</v>
      </c>
      <c r="KIC214" s="38">
        <v>105.6</v>
      </c>
      <c r="KID214" s="38">
        <v>105.3</v>
      </c>
      <c r="KIE214" s="38">
        <v>105.2</v>
      </c>
      <c r="KIF214" s="39">
        <v>105.1</v>
      </c>
      <c r="KIG214" s="202"/>
      <c r="KIH214" s="7"/>
      <c r="KII214" s="206"/>
      <c r="KIJ214" s="248"/>
      <c r="KIK214" s="206" t="s">
        <v>27</v>
      </c>
      <c r="KIL214" s="202"/>
      <c r="KIM214" s="202"/>
      <c r="KIN214" s="202"/>
      <c r="KIO214" s="22"/>
      <c r="KIP214" s="22"/>
      <c r="KIQ214" s="22"/>
      <c r="KIR214" s="22">
        <v>105.7</v>
      </c>
      <c r="KIS214" s="38">
        <v>105.6</v>
      </c>
      <c r="KIT214" s="38">
        <v>105.3</v>
      </c>
      <c r="KIU214" s="38">
        <v>105.2</v>
      </c>
      <c r="KIV214" s="39">
        <v>105.1</v>
      </c>
      <c r="KIW214" s="202"/>
      <c r="KIX214" s="7"/>
      <c r="KIY214" s="206"/>
      <c r="KIZ214" s="248"/>
      <c r="KJA214" s="206" t="s">
        <v>27</v>
      </c>
      <c r="KJB214" s="202"/>
      <c r="KJC214" s="202"/>
      <c r="KJD214" s="202"/>
      <c r="KJE214" s="22"/>
      <c r="KJF214" s="22"/>
      <c r="KJG214" s="22"/>
      <c r="KJH214" s="22">
        <v>105.7</v>
      </c>
      <c r="KJI214" s="38">
        <v>105.6</v>
      </c>
      <c r="KJJ214" s="38">
        <v>105.3</v>
      </c>
      <c r="KJK214" s="38">
        <v>105.2</v>
      </c>
      <c r="KJL214" s="39">
        <v>105.1</v>
      </c>
      <c r="KJM214" s="202"/>
      <c r="KJN214" s="7"/>
      <c r="KJO214" s="206"/>
      <c r="KJP214" s="248"/>
      <c r="KJQ214" s="206" t="s">
        <v>27</v>
      </c>
      <c r="KJR214" s="202"/>
      <c r="KJS214" s="202"/>
      <c r="KJT214" s="202"/>
      <c r="KJU214" s="22"/>
      <c r="KJV214" s="22"/>
      <c r="KJW214" s="22"/>
      <c r="KJX214" s="22">
        <v>105.7</v>
      </c>
      <c r="KJY214" s="38">
        <v>105.6</v>
      </c>
      <c r="KJZ214" s="38">
        <v>105.3</v>
      </c>
      <c r="KKA214" s="38">
        <v>105.2</v>
      </c>
      <c r="KKB214" s="39">
        <v>105.1</v>
      </c>
      <c r="KKC214" s="202"/>
      <c r="KKD214" s="7"/>
      <c r="KKE214" s="206"/>
      <c r="KKF214" s="248"/>
      <c r="KKG214" s="206" t="s">
        <v>27</v>
      </c>
      <c r="KKH214" s="202"/>
      <c r="KKI214" s="202"/>
      <c r="KKJ214" s="202"/>
      <c r="KKK214" s="22"/>
      <c r="KKL214" s="22"/>
      <c r="KKM214" s="22"/>
      <c r="KKN214" s="22">
        <v>105.7</v>
      </c>
      <c r="KKO214" s="38">
        <v>105.6</v>
      </c>
      <c r="KKP214" s="38">
        <v>105.3</v>
      </c>
      <c r="KKQ214" s="38">
        <v>105.2</v>
      </c>
      <c r="KKR214" s="39">
        <v>105.1</v>
      </c>
      <c r="KKS214" s="202"/>
      <c r="KKT214" s="7"/>
      <c r="KKU214" s="206"/>
      <c r="KKV214" s="248"/>
      <c r="KKW214" s="206" t="s">
        <v>27</v>
      </c>
      <c r="KKX214" s="202"/>
      <c r="KKY214" s="202"/>
      <c r="KKZ214" s="202"/>
      <c r="KLA214" s="22"/>
      <c r="KLB214" s="22"/>
      <c r="KLC214" s="22"/>
      <c r="KLD214" s="22">
        <v>105.7</v>
      </c>
      <c r="KLE214" s="38">
        <v>105.6</v>
      </c>
      <c r="KLF214" s="38">
        <v>105.3</v>
      </c>
      <c r="KLG214" s="38">
        <v>105.2</v>
      </c>
      <c r="KLH214" s="39">
        <v>105.1</v>
      </c>
      <c r="KLI214" s="202"/>
      <c r="KLJ214" s="7"/>
      <c r="KLK214" s="206"/>
      <c r="KLL214" s="248"/>
      <c r="KLM214" s="206" t="s">
        <v>27</v>
      </c>
      <c r="KLN214" s="202"/>
      <c r="KLO214" s="202"/>
      <c r="KLP214" s="202"/>
      <c r="KLQ214" s="22"/>
      <c r="KLR214" s="22"/>
      <c r="KLS214" s="22"/>
      <c r="KLT214" s="22">
        <v>105.7</v>
      </c>
      <c r="KLU214" s="38">
        <v>105.6</v>
      </c>
      <c r="KLV214" s="38">
        <v>105.3</v>
      </c>
      <c r="KLW214" s="38">
        <v>105.2</v>
      </c>
      <c r="KLX214" s="39">
        <v>105.1</v>
      </c>
      <c r="KLY214" s="202"/>
      <c r="KLZ214" s="7"/>
      <c r="KMA214" s="206"/>
      <c r="KMB214" s="248"/>
      <c r="KMC214" s="206" t="s">
        <v>27</v>
      </c>
      <c r="KMD214" s="202"/>
      <c r="KME214" s="202"/>
      <c r="KMF214" s="202"/>
      <c r="KMG214" s="22"/>
      <c r="KMH214" s="22"/>
      <c r="KMI214" s="22"/>
      <c r="KMJ214" s="22">
        <v>105.7</v>
      </c>
      <c r="KMK214" s="38">
        <v>105.6</v>
      </c>
      <c r="KML214" s="38">
        <v>105.3</v>
      </c>
      <c r="KMM214" s="38">
        <v>105.2</v>
      </c>
      <c r="KMN214" s="39">
        <v>105.1</v>
      </c>
      <c r="KMO214" s="202"/>
      <c r="KMP214" s="7"/>
      <c r="KMQ214" s="206"/>
      <c r="KMR214" s="248"/>
      <c r="KMS214" s="206" t="s">
        <v>27</v>
      </c>
      <c r="KMT214" s="202"/>
      <c r="KMU214" s="202"/>
      <c r="KMV214" s="202"/>
      <c r="KMW214" s="22"/>
      <c r="KMX214" s="22"/>
      <c r="KMY214" s="22"/>
      <c r="KMZ214" s="22">
        <v>105.7</v>
      </c>
      <c r="KNA214" s="38">
        <v>105.6</v>
      </c>
      <c r="KNB214" s="38">
        <v>105.3</v>
      </c>
      <c r="KNC214" s="38">
        <v>105.2</v>
      </c>
      <c r="KND214" s="39">
        <v>105.1</v>
      </c>
      <c r="KNE214" s="202"/>
      <c r="KNF214" s="7"/>
      <c r="KNG214" s="206"/>
      <c r="KNH214" s="248"/>
      <c r="KNI214" s="206" t="s">
        <v>27</v>
      </c>
      <c r="KNJ214" s="202"/>
      <c r="KNK214" s="202"/>
      <c r="KNL214" s="202"/>
      <c r="KNM214" s="22"/>
      <c r="KNN214" s="22"/>
      <c r="KNO214" s="22"/>
      <c r="KNP214" s="22">
        <v>105.7</v>
      </c>
      <c r="KNQ214" s="38">
        <v>105.6</v>
      </c>
      <c r="KNR214" s="38">
        <v>105.3</v>
      </c>
      <c r="KNS214" s="38">
        <v>105.2</v>
      </c>
      <c r="KNT214" s="39">
        <v>105.1</v>
      </c>
      <c r="KNU214" s="202"/>
      <c r="KNV214" s="7"/>
      <c r="KNW214" s="206"/>
      <c r="KNX214" s="248"/>
      <c r="KNY214" s="206" t="s">
        <v>27</v>
      </c>
      <c r="KNZ214" s="202"/>
      <c r="KOA214" s="202"/>
      <c r="KOB214" s="202"/>
      <c r="KOC214" s="22"/>
      <c r="KOD214" s="22"/>
      <c r="KOE214" s="22"/>
      <c r="KOF214" s="22">
        <v>105.7</v>
      </c>
      <c r="KOG214" s="38">
        <v>105.6</v>
      </c>
      <c r="KOH214" s="38">
        <v>105.3</v>
      </c>
      <c r="KOI214" s="38">
        <v>105.2</v>
      </c>
      <c r="KOJ214" s="39">
        <v>105.1</v>
      </c>
      <c r="KOK214" s="202"/>
      <c r="KOL214" s="7"/>
      <c r="KOM214" s="206"/>
      <c r="KON214" s="248"/>
      <c r="KOO214" s="206" t="s">
        <v>27</v>
      </c>
      <c r="KOP214" s="202"/>
      <c r="KOQ214" s="202"/>
      <c r="KOR214" s="202"/>
      <c r="KOS214" s="22"/>
      <c r="KOT214" s="22"/>
      <c r="KOU214" s="22"/>
      <c r="KOV214" s="22">
        <v>105.7</v>
      </c>
      <c r="KOW214" s="38">
        <v>105.6</v>
      </c>
      <c r="KOX214" s="38">
        <v>105.3</v>
      </c>
      <c r="KOY214" s="38">
        <v>105.2</v>
      </c>
      <c r="KOZ214" s="39">
        <v>105.1</v>
      </c>
      <c r="KPA214" s="202"/>
      <c r="KPB214" s="7"/>
      <c r="KPC214" s="206"/>
      <c r="KPD214" s="248"/>
      <c r="KPE214" s="206" t="s">
        <v>27</v>
      </c>
      <c r="KPF214" s="202"/>
      <c r="KPG214" s="202"/>
      <c r="KPH214" s="202"/>
      <c r="KPI214" s="22"/>
      <c r="KPJ214" s="22"/>
      <c r="KPK214" s="22"/>
      <c r="KPL214" s="22">
        <v>105.7</v>
      </c>
      <c r="KPM214" s="38">
        <v>105.6</v>
      </c>
      <c r="KPN214" s="38">
        <v>105.3</v>
      </c>
      <c r="KPO214" s="38">
        <v>105.2</v>
      </c>
      <c r="KPP214" s="39">
        <v>105.1</v>
      </c>
      <c r="KPQ214" s="202"/>
      <c r="KPR214" s="7"/>
      <c r="KPS214" s="206"/>
      <c r="KPT214" s="248"/>
      <c r="KPU214" s="206" t="s">
        <v>27</v>
      </c>
      <c r="KPV214" s="202"/>
      <c r="KPW214" s="202"/>
      <c r="KPX214" s="202"/>
      <c r="KPY214" s="22"/>
      <c r="KPZ214" s="22"/>
      <c r="KQA214" s="22"/>
      <c r="KQB214" s="22">
        <v>105.7</v>
      </c>
      <c r="KQC214" s="38">
        <v>105.6</v>
      </c>
      <c r="KQD214" s="38">
        <v>105.3</v>
      </c>
      <c r="KQE214" s="38">
        <v>105.2</v>
      </c>
      <c r="KQF214" s="39">
        <v>105.1</v>
      </c>
      <c r="KQG214" s="202"/>
      <c r="KQH214" s="7"/>
      <c r="KQI214" s="206"/>
      <c r="KQJ214" s="248"/>
      <c r="KQK214" s="206" t="s">
        <v>27</v>
      </c>
      <c r="KQL214" s="202"/>
      <c r="KQM214" s="202"/>
      <c r="KQN214" s="202"/>
      <c r="KQO214" s="22"/>
      <c r="KQP214" s="22"/>
      <c r="KQQ214" s="22"/>
      <c r="KQR214" s="22">
        <v>105.7</v>
      </c>
      <c r="KQS214" s="38">
        <v>105.6</v>
      </c>
      <c r="KQT214" s="38">
        <v>105.3</v>
      </c>
      <c r="KQU214" s="38">
        <v>105.2</v>
      </c>
      <c r="KQV214" s="39">
        <v>105.1</v>
      </c>
      <c r="KQW214" s="202"/>
      <c r="KQX214" s="7"/>
      <c r="KQY214" s="206"/>
      <c r="KQZ214" s="248"/>
      <c r="KRA214" s="206" t="s">
        <v>27</v>
      </c>
      <c r="KRB214" s="202"/>
      <c r="KRC214" s="202"/>
      <c r="KRD214" s="202"/>
      <c r="KRE214" s="22"/>
      <c r="KRF214" s="22"/>
      <c r="KRG214" s="22"/>
      <c r="KRH214" s="22">
        <v>105.7</v>
      </c>
      <c r="KRI214" s="38">
        <v>105.6</v>
      </c>
      <c r="KRJ214" s="38">
        <v>105.3</v>
      </c>
      <c r="KRK214" s="38">
        <v>105.2</v>
      </c>
      <c r="KRL214" s="39">
        <v>105.1</v>
      </c>
      <c r="KRM214" s="202"/>
      <c r="KRN214" s="7"/>
      <c r="KRO214" s="206"/>
      <c r="KRP214" s="248"/>
      <c r="KRQ214" s="206" t="s">
        <v>27</v>
      </c>
      <c r="KRR214" s="202"/>
      <c r="KRS214" s="202"/>
      <c r="KRT214" s="202"/>
      <c r="KRU214" s="22"/>
      <c r="KRV214" s="22"/>
      <c r="KRW214" s="22"/>
      <c r="KRX214" s="22">
        <v>105.7</v>
      </c>
      <c r="KRY214" s="38">
        <v>105.6</v>
      </c>
      <c r="KRZ214" s="38">
        <v>105.3</v>
      </c>
      <c r="KSA214" s="38">
        <v>105.2</v>
      </c>
      <c r="KSB214" s="39">
        <v>105.1</v>
      </c>
      <c r="KSC214" s="202"/>
      <c r="KSD214" s="7"/>
      <c r="KSE214" s="206"/>
      <c r="KSF214" s="248"/>
      <c r="KSG214" s="206" t="s">
        <v>27</v>
      </c>
      <c r="KSH214" s="202"/>
      <c r="KSI214" s="202"/>
      <c r="KSJ214" s="202"/>
      <c r="KSK214" s="22"/>
      <c r="KSL214" s="22"/>
      <c r="KSM214" s="22"/>
      <c r="KSN214" s="22">
        <v>105.7</v>
      </c>
      <c r="KSO214" s="38">
        <v>105.6</v>
      </c>
      <c r="KSP214" s="38">
        <v>105.3</v>
      </c>
      <c r="KSQ214" s="38">
        <v>105.2</v>
      </c>
      <c r="KSR214" s="39">
        <v>105.1</v>
      </c>
      <c r="KSS214" s="202"/>
      <c r="KST214" s="7"/>
      <c r="KSU214" s="206"/>
      <c r="KSV214" s="248"/>
      <c r="KSW214" s="206" t="s">
        <v>27</v>
      </c>
      <c r="KSX214" s="202"/>
      <c r="KSY214" s="202"/>
      <c r="KSZ214" s="202"/>
      <c r="KTA214" s="22"/>
      <c r="KTB214" s="22"/>
      <c r="KTC214" s="22"/>
      <c r="KTD214" s="22">
        <v>105.7</v>
      </c>
      <c r="KTE214" s="38">
        <v>105.6</v>
      </c>
      <c r="KTF214" s="38">
        <v>105.3</v>
      </c>
      <c r="KTG214" s="38">
        <v>105.2</v>
      </c>
      <c r="KTH214" s="39">
        <v>105.1</v>
      </c>
      <c r="KTI214" s="202"/>
      <c r="KTJ214" s="7"/>
      <c r="KTK214" s="206"/>
      <c r="KTL214" s="248"/>
      <c r="KTM214" s="206" t="s">
        <v>27</v>
      </c>
      <c r="KTN214" s="202"/>
      <c r="KTO214" s="202"/>
      <c r="KTP214" s="202"/>
      <c r="KTQ214" s="22"/>
      <c r="KTR214" s="22"/>
      <c r="KTS214" s="22"/>
      <c r="KTT214" s="22">
        <v>105.7</v>
      </c>
      <c r="KTU214" s="38">
        <v>105.6</v>
      </c>
      <c r="KTV214" s="38">
        <v>105.3</v>
      </c>
      <c r="KTW214" s="38">
        <v>105.2</v>
      </c>
      <c r="KTX214" s="39">
        <v>105.1</v>
      </c>
      <c r="KTY214" s="202"/>
      <c r="KTZ214" s="7"/>
      <c r="KUA214" s="206"/>
      <c r="KUB214" s="248"/>
      <c r="KUC214" s="206" t="s">
        <v>27</v>
      </c>
      <c r="KUD214" s="202"/>
      <c r="KUE214" s="202"/>
      <c r="KUF214" s="202"/>
      <c r="KUG214" s="22"/>
      <c r="KUH214" s="22"/>
      <c r="KUI214" s="22"/>
      <c r="KUJ214" s="22">
        <v>105.7</v>
      </c>
      <c r="KUK214" s="38">
        <v>105.6</v>
      </c>
      <c r="KUL214" s="38">
        <v>105.3</v>
      </c>
      <c r="KUM214" s="38">
        <v>105.2</v>
      </c>
      <c r="KUN214" s="39">
        <v>105.1</v>
      </c>
      <c r="KUO214" s="202"/>
      <c r="KUP214" s="7"/>
      <c r="KUQ214" s="206"/>
      <c r="KUR214" s="248"/>
      <c r="KUS214" s="206" t="s">
        <v>27</v>
      </c>
      <c r="KUT214" s="202"/>
      <c r="KUU214" s="202"/>
      <c r="KUV214" s="202"/>
      <c r="KUW214" s="22"/>
      <c r="KUX214" s="22"/>
      <c r="KUY214" s="22"/>
      <c r="KUZ214" s="22">
        <v>105.7</v>
      </c>
      <c r="KVA214" s="38">
        <v>105.6</v>
      </c>
      <c r="KVB214" s="38">
        <v>105.3</v>
      </c>
      <c r="KVC214" s="38">
        <v>105.2</v>
      </c>
      <c r="KVD214" s="39">
        <v>105.1</v>
      </c>
      <c r="KVE214" s="202"/>
      <c r="KVF214" s="7"/>
      <c r="KVG214" s="206"/>
      <c r="KVH214" s="248"/>
      <c r="KVI214" s="206" t="s">
        <v>27</v>
      </c>
      <c r="KVJ214" s="202"/>
      <c r="KVK214" s="202"/>
      <c r="KVL214" s="202"/>
      <c r="KVM214" s="22"/>
      <c r="KVN214" s="22"/>
      <c r="KVO214" s="22"/>
      <c r="KVP214" s="22">
        <v>105.7</v>
      </c>
      <c r="KVQ214" s="38">
        <v>105.6</v>
      </c>
      <c r="KVR214" s="38">
        <v>105.3</v>
      </c>
      <c r="KVS214" s="38">
        <v>105.2</v>
      </c>
      <c r="KVT214" s="39">
        <v>105.1</v>
      </c>
      <c r="KVU214" s="202"/>
      <c r="KVV214" s="7"/>
      <c r="KVW214" s="206"/>
      <c r="KVX214" s="248"/>
      <c r="KVY214" s="206" t="s">
        <v>27</v>
      </c>
      <c r="KVZ214" s="202"/>
      <c r="KWA214" s="202"/>
      <c r="KWB214" s="202"/>
      <c r="KWC214" s="22"/>
      <c r="KWD214" s="22"/>
      <c r="KWE214" s="22"/>
      <c r="KWF214" s="22">
        <v>105.7</v>
      </c>
      <c r="KWG214" s="38">
        <v>105.6</v>
      </c>
      <c r="KWH214" s="38">
        <v>105.3</v>
      </c>
      <c r="KWI214" s="38">
        <v>105.2</v>
      </c>
      <c r="KWJ214" s="39">
        <v>105.1</v>
      </c>
      <c r="KWK214" s="202"/>
      <c r="KWL214" s="7"/>
      <c r="KWM214" s="206"/>
      <c r="KWN214" s="248"/>
      <c r="KWO214" s="206" t="s">
        <v>27</v>
      </c>
      <c r="KWP214" s="202"/>
      <c r="KWQ214" s="202"/>
      <c r="KWR214" s="202"/>
      <c r="KWS214" s="22"/>
      <c r="KWT214" s="22"/>
      <c r="KWU214" s="22"/>
      <c r="KWV214" s="22">
        <v>105.7</v>
      </c>
      <c r="KWW214" s="38">
        <v>105.6</v>
      </c>
      <c r="KWX214" s="38">
        <v>105.3</v>
      </c>
      <c r="KWY214" s="38">
        <v>105.2</v>
      </c>
      <c r="KWZ214" s="39">
        <v>105.1</v>
      </c>
      <c r="KXA214" s="202"/>
      <c r="KXB214" s="7"/>
      <c r="KXC214" s="206"/>
      <c r="KXD214" s="248"/>
      <c r="KXE214" s="206" t="s">
        <v>27</v>
      </c>
      <c r="KXF214" s="202"/>
      <c r="KXG214" s="202"/>
      <c r="KXH214" s="202"/>
      <c r="KXI214" s="22"/>
      <c r="KXJ214" s="22"/>
      <c r="KXK214" s="22"/>
      <c r="KXL214" s="22">
        <v>105.7</v>
      </c>
      <c r="KXM214" s="38">
        <v>105.6</v>
      </c>
      <c r="KXN214" s="38">
        <v>105.3</v>
      </c>
      <c r="KXO214" s="38">
        <v>105.2</v>
      </c>
      <c r="KXP214" s="39">
        <v>105.1</v>
      </c>
      <c r="KXQ214" s="202"/>
      <c r="KXR214" s="7"/>
      <c r="KXS214" s="206"/>
      <c r="KXT214" s="248"/>
      <c r="KXU214" s="206" t="s">
        <v>27</v>
      </c>
      <c r="KXV214" s="202"/>
      <c r="KXW214" s="202"/>
      <c r="KXX214" s="202"/>
      <c r="KXY214" s="22"/>
      <c r="KXZ214" s="22"/>
      <c r="KYA214" s="22"/>
      <c r="KYB214" s="22">
        <v>105.7</v>
      </c>
      <c r="KYC214" s="38">
        <v>105.6</v>
      </c>
      <c r="KYD214" s="38">
        <v>105.3</v>
      </c>
      <c r="KYE214" s="38">
        <v>105.2</v>
      </c>
      <c r="KYF214" s="39">
        <v>105.1</v>
      </c>
      <c r="KYG214" s="202"/>
      <c r="KYH214" s="7"/>
      <c r="KYI214" s="206"/>
      <c r="KYJ214" s="248"/>
      <c r="KYK214" s="206" t="s">
        <v>27</v>
      </c>
      <c r="KYL214" s="202"/>
      <c r="KYM214" s="202"/>
      <c r="KYN214" s="202"/>
      <c r="KYO214" s="22"/>
      <c r="KYP214" s="22"/>
      <c r="KYQ214" s="22"/>
      <c r="KYR214" s="22">
        <v>105.7</v>
      </c>
      <c r="KYS214" s="38">
        <v>105.6</v>
      </c>
      <c r="KYT214" s="38">
        <v>105.3</v>
      </c>
      <c r="KYU214" s="38">
        <v>105.2</v>
      </c>
      <c r="KYV214" s="39">
        <v>105.1</v>
      </c>
      <c r="KYW214" s="202"/>
      <c r="KYX214" s="7"/>
      <c r="KYY214" s="206"/>
      <c r="KYZ214" s="248"/>
      <c r="KZA214" s="206" t="s">
        <v>27</v>
      </c>
      <c r="KZB214" s="202"/>
      <c r="KZC214" s="202"/>
      <c r="KZD214" s="202"/>
      <c r="KZE214" s="22"/>
      <c r="KZF214" s="22"/>
      <c r="KZG214" s="22"/>
      <c r="KZH214" s="22">
        <v>105.7</v>
      </c>
      <c r="KZI214" s="38">
        <v>105.6</v>
      </c>
      <c r="KZJ214" s="38">
        <v>105.3</v>
      </c>
      <c r="KZK214" s="38">
        <v>105.2</v>
      </c>
      <c r="KZL214" s="39">
        <v>105.1</v>
      </c>
      <c r="KZM214" s="202"/>
      <c r="KZN214" s="7"/>
      <c r="KZO214" s="206"/>
      <c r="KZP214" s="248"/>
      <c r="KZQ214" s="206" t="s">
        <v>27</v>
      </c>
      <c r="KZR214" s="202"/>
      <c r="KZS214" s="202"/>
      <c r="KZT214" s="202"/>
      <c r="KZU214" s="22"/>
      <c r="KZV214" s="22"/>
      <c r="KZW214" s="22"/>
      <c r="KZX214" s="22">
        <v>105.7</v>
      </c>
      <c r="KZY214" s="38">
        <v>105.6</v>
      </c>
      <c r="KZZ214" s="38">
        <v>105.3</v>
      </c>
      <c r="LAA214" s="38">
        <v>105.2</v>
      </c>
      <c r="LAB214" s="39">
        <v>105.1</v>
      </c>
      <c r="LAC214" s="202"/>
      <c r="LAD214" s="7"/>
      <c r="LAE214" s="206"/>
      <c r="LAF214" s="248"/>
      <c r="LAG214" s="206" t="s">
        <v>27</v>
      </c>
      <c r="LAH214" s="202"/>
      <c r="LAI214" s="202"/>
      <c r="LAJ214" s="202"/>
      <c r="LAK214" s="22"/>
      <c r="LAL214" s="22"/>
      <c r="LAM214" s="22"/>
      <c r="LAN214" s="22">
        <v>105.7</v>
      </c>
      <c r="LAO214" s="38">
        <v>105.6</v>
      </c>
      <c r="LAP214" s="38">
        <v>105.3</v>
      </c>
      <c r="LAQ214" s="38">
        <v>105.2</v>
      </c>
      <c r="LAR214" s="39">
        <v>105.1</v>
      </c>
      <c r="LAS214" s="202"/>
      <c r="LAT214" s="7"/>
      <c r="LAU214" s="206"/>
      <c r="LAV214" s="248"/>
      <c r="LAW214" s="206" t="s">
        <v>27</v>
      </c>
      <c r="LAX214" s="202"/>
      <c r="LAY214" s="202"/>
      <c r="LAZ214" s="202"/>
      <c r="LBA214" s="22"/>
      <c r="LBB214" s="22"/>
      <c r="LBC214" s="22"/>
      <c r="LBD214" s="22">
        <v>105.7</v>
      </c>
      <c r="LBE214" s="38">
        <v>105.6</v>
      </c>
      <c r="LBF214" s="38">
        <v>105.3</v>
      </c>
      <c r="LBG214" s="38">
        <v>105.2</v>
      </c>
      <c r="LBH214" s="39">
        <v>105.1</v>
      </c>
      <c r="LBI214" s="202"/>
      <c r="LBJ214" s="7"/>
      <c r="LBK214" s="206"/>
      <c r="LBL214" s="248"/>
      <c r="LBM214" s="206" t="s">
        <v>27</v>
      </c>
      <c r="LBN214" s="202"/>
      <c r="LBO214" s="202"/>
      <c r="LBP214" s="202"/>
      <c r="LBQ214" s="22"/>
      <c r="LBR214" s="22"/>
      <c r="LBS214" s="22"/>
      <c r="LBT214" s="22">
        <v>105.7</v>
      </c>
      <c r="LBU214" s="38">
        <v>105.6</v>
      </c>
      <c r="LBV214" s="38">
        <v>105.3</v>
      </c>
      <c r="LBW214" s="38">
        <v>105.2</v>
      </c>
      <c r="LBX214" s="39">
        <v>105.1</v>
      </c>
      <c r="LBY214" s="202"/>
      <c r="LBZ214" s="7"/>
      <c r="LCA214" s="206"/>
      <c r="LCB214" s="248"/>
      <c r="LCC214" s="206" t="s">
        <v>27</v>
      </c>
      <c r="LCD214" s="202"/>
      <c r="LCE214" s="202"/>
      <c r="LCF214" s="202"/>
      <c r="LCG214" s="22"/>
      <c r="LCH214" s="22"/>
      <c r="LCI214" s="22"/>
      <c r="LCJ214" s="22">
        <v>105.7</v>
      </c>
      <c r="LCK214" s="38">
        <v>105.6</v>
      </c>
      <c r="LCL214" s="38">
        <v>105.3</v>
      </c>
      <c r="LCM214" s="38">
        <v>105.2</v>
      </c>
      <c r="LCN214" s="39">
        <v>105.1</v>
      </c>
      <c r="LCO214" s="202"/>
      <c r="LCP214" s="7"/>
      <c r="LCQ214" s="206"/>
      <c r="LCR214" s="248"/>
      <c r="LCS214" s="206" t="s">
        <v>27</v>
      </c>
      <c r="LCT214" s="202"/>
      <c r="LCU214" s="202"/>
      <c r="LCV214" s="202"/>
      <c r="LCW214" s="22"/>
      <c r="LCX214" s="22"/>
      <c r="LCY214" s="22"/>
      <c r="LCZ214" s="22">
        <v>105.7</v>
      </c>
      <c r="LDA214" s="38">
        <v>105.6</v>
      </c>
      <c r="LDB214" s="38">
        <v>105.3</v>
      </c>
      <c r="LDC214" s="38">
        <v>105.2</v>
      </c>
      <c r="LDD214" s="39">
        <v>105.1</v>
      </c>
      <c r="LDE214" s="202"/>
      <c r="LDF214" s="7"/>
      <c r="LDG214" s="206"/>
      <c r="LDH214" s="248"/>
      <c r="LDI214" s="206" t="s">
        <v>27</v>
      </c>
      <c r="LDJ214" s="202"/>
      <c r="LDK214" s="202"/>
      <c r="LDL214" s="202"/>
      <c r="LDM214" s="22"/>
      <c r="LDN214" s="22"/>
      <c r="LDO214" s="22"/>
      <c r="LDP214" s="22">
        <v>105.7</v>
      </c>
      <c r="LDQ214" s="38">
        <v>105.6</v>
      </c>
      <c r="LDR214" s="38">
        <v>105.3</v>
      </c>
      <c r="LDS214" s="38">
        <v>105.2</v>
      </c>
      <c r="LDT214" s="39">
        <v>105.1</v>
      </c>
      <c r="LDU214" s="202"/>
      <c r="LDV214" s="7"/>
      <c r="LDW214" s="206"/>
      <c r="LDX214" s="248"/>
      <c r="LDY214" s="206" t="s">
        <v>27</v>
      </c>
      <c r="LDZ214" s="202"/>
      <c r="LEA214" s="202"/>
      <c r="LEB214" s="202"/>
      <c r="LEC214" s="22"/>
      <c r="LED214" s="22"/>
      <c r="LEE214" s="22"/>
      <c r="LEF214" s="22">
        <v>105.7</v>
      </c>
      <c r="LEG214" s="38">
        <v>105.6</v>
      </c>
      <c r="LEH214" s="38">
        <v>105.3</v>
      </c>
      <c r="LEI214" s="38">
        <v>105.2</v>
      </c>
      <c r="LEJ214" s="39">
        <v>105.1</v>
      </c>
      <c r="LEK214" s="202"/>
      <c r="LEL214" s="7"/>
      <c r="LEM214" s="206"/>
      <c r="LEN214" s="248"/>
      <c r="LEO214" s="206" t="s">
        <v>27</v>
      </c>
      <c r="LEP214" s="202"/>
      <c r="LEQ214" s="202"/>
      <c r="LER214" s="202"/>
      <c r="LES214" s="22"/>
      <c r="LET214" s="22"/>
      <c r="LEU214" s="22"/>
      <c r="LEV214" s="22">
        <v>105.7</v>
      </c>
      <c r="LEW214" s="38">
        <v>105.6</v>
      </c>
      <c r="LEX214" s="38">
        <v>105.3</v>
      </c>
      <c r="LEY214" s="38">
        <v>105.2</v>
      </c>
      <c r="LEZ214" s="39">
        <v>105.1</v>
      </c>
      <c r="LFA214" s="202"/>
      <c r="LFB214" s="7"/>
      <c r="LFC214" s="206"/>
      <c r="LFD214" s="248"/>
      <c r="LFE214" s="206" t="s">
        <v>27</v>
      </c>
      <c r="LFF214" s="202"/>
      <c r="LFG214" s="202"/>
      <c r="LFH214" s="202"/>
      <c r="LFI214" s="22"/>
      <c r="LFJ214" s="22"/>
      <c r="LFK214" s="22"/>
      <c r="LFL214" s="22">
        <v>105.7</v>
      </c>
      <c r="LFM214" s="38">
        <v>105.6</v>
      </c>
      <c r="LFN214" s="38">
        <v>105.3</v>
      </c>
      <c r="LFO214" s="38">
        <v>105.2</v>
      </c>
      <c r="LFP214" s="39">
        <v>105.1</v>
      </c>
      <c r="LFQ214" s="202"/>
      <c r="LFR214" s="7"/>
      <c r="LFS214" s="206"/>
      <c r="LFT214" s="248"/>
      <c r="LFU214" s="206" t="s">
        <v>27</v>
      </c>
      <c r="LFV214" s="202"/>
      <c r="LFW214" s="202"/>
      <c r="LFX214" s="202"/>
      <c r="LFY214" s="22"/>
      <c r="LFZ214" s="22"/>
      <c r="LGA214" s="22"/>
      <c r="LGB214" s="22">
        <v>105.7</v>
      </c>
      <c r="LGC214" s="38">
        <v>105.6</v>
      </c>
      <c r="LGD214" s="38">
        <v>105.3</v>
      </c>
      <c r="LGE214" s="38">
        <v>105.2</v>
      </c>
      <c r="LGF214" s="39">
        <v>105.1</v>
      </c>
      <c r="LGG214" s="202"/>
      <c r="LGH214" s="7"/>
      <c r="LGI214" s="206"/>
      <c r="LGJ214" s="248"/>
      <c r="LGK214" s="206" t="s">
        <v>27</v>
      </c>
      <c r="LGL214" s="202"/>
      <c r="LGM214" s="202"/>
      <c r="LGN214" s="202"/>
      <c r="LGO214" s="22"/>
      <c r="LGP214" s="22"/>
      <c r="LGQ214" s="22"/>
      <c r="LGR214" s="22">
        <v>105.7</v>
      </c>
      <c r="LGS214" s="38">
        <v>105.6</v>
      </c>
      <c r="LGT214" s="38">
        <v>105.3</v>
      </c>
      <c r="LGU214" s="38">
        <v>105.2</v>
      </c>
      <c r="LGV214" s="39">
        <v>105.1</v>
      </c>
      <c r="LGW214" s="202"/>
      <c r="LGX214" s="7"/>
      <c r="LGY214" s="206"/>
      <c r="LGZ214" s="248"/>
      <c r="LHA214" s="206" t="s">
        <v>27</v>
      </c>
      <c r="LHB214" s="202"/>
      <c r="LHC214" s="202"/>
      <c r="LHD214" s="202"/>
      <c r="LHE214" s="22"/>
      <c r="LHF214" s="22"/>
      <c r="LHG214" s="22"/>
      <c r="LHH214" s="22">
        <v>105.7</v>
      </c>
      <c r="LHI214" s="38">
        <v>105.6</v>
      </c>
      <c r="LHJ214" s="38">
        <v>105.3</v>
      </c>
      <c r="LHK214" s="38">
        <v>105.2</v>
      </c>
      <c r="LHL214" s="39">
        <v>105.1</v>
      </c>
      <c r="LHM214" s="202"/>
      <c r="LHN214" s="7"/>
      <c r="LHO214" s="206"/>
      <c r="LHP214" s="248"/>
      <c r="LHQ214" s="206" t="s">
        <v>27</v>
      </c>
      <c r="LHR214" s="202"/>
      <c r="LHS214" s="202"/>
      <c r="LHT214" s="202"/>
      <c r="LHU214" s="22"/>
      <c r="LHV214" s="22"/>
      <c r="LHW214" s="22"/>
      <c r="LHX214" s="22">
        <v>105.7</v>
      </c>
      <c r="LHY214" s="38">
        <v>105.6</v>
      </c>
      <c r="LHZ214" s="38">
        <v>105.3</v>
      </c>
      <c r="LIA214" s="38">
        <v>105.2</v>
      </c>
      <c r="LIB214" s="39">
        <v>105.1</v>
      </c>
      <c r="LIC214" s="202"/>
      <c r="LID214" s="7"/>
      <c r="LIE214" s="206"/>
      <c r="LIF214" s="248"/>
      <c r="LIG214" s="206" t="s">
        <v>27</v>
      </c>
      <c r="LIH214" s="202"/>
      <c r="LII214" s="202"/>
      <c r="LIJ214" s="202"/>
      <c r="LIK214" s="22"/>
      <c r="LIL214" s="22"/>
      <c r="LIM214" s="22"/>
      <c r="LIN214" s="22">
        <v>105.7</v>
      </c>
      <c r="LIO214" s="38">
        <v>105.6</v>
      </c>
      <c r="LIP214" s="38">
        <v>105.3</v>
      </c>
      <c r="LIQ214" s="38">
        <v>105.2</v>
      </c>
      <c r="LIR214" s="39">
        <v>105.1</v>
      </c>
      <c r="LIS214" s="202"/>
      <c r="LIT214" s="7"/>
      <c r="LIU214" s="206"/>
      <c r="LIV214" s="248"/>
      <c r="LIW214" s="206" t="s">
        <v>27</v>
      </c>
      <c r="LIX214" s="202"/>
      <c r="LIY214" s="202"/>
      <c r="LIZ214" s="202"/>
      <c r="LJA214" s="22"/>
      <c r="LJB214" s="22"/>
      <c r="LJC214" s="22"/>
      <c r="LJD214" s="22">
        <v>105.7</v>
      </c>
      <c r="LJE214" s="38">
        <v>105.6</v>
      </c>
      <c r="LJF214" s="38">
        <v>105.3</v>
      </c>
      <c r="LJG214" s="38">
        <v>105.2</v>
      </c>
      <c r="LJH214" s="39">
        <v>105.1</v>
      </c>
      <c r="LJI214" s="202"/>
      <c r="LJJ214" s="7"/>
      <c r="LJK214" s="206"/>
      <c r="LJL214" s="248"/>
      <c r="LJM214" s="206" t="s">
        <v>27</v>
      </c>
      <c r="LJN214" s="202"/>
      <c r="LJO214" s="202"/>
      <c r="LJP214" s="202"/>
      <c r="LJQ214" s="22"/>
      <c r="LJR214" s="22"/>
      <c r="LJS214" s="22"/>
      <c r="LJT214" s="22">
        <v>105.7</v>
      </c>
      <c r="LJU214" s="38">
        <v>105.6</v>
      </c>
      <c r="LJV214" s="38">
        <v>105.3</v>
      </c>
      <c r="LJW214" s="38">
        <v>105.2</v>
      </c>
      <c r="LJX214" s="39">
        <v>105.1</v>
      </c>
      <c r="LJY214" s="202"/>
      <c r="LJZ214" s="7"/>
      <c r="LKA214" s="206"/>
      <c r="LKB214" s="248"/>
      <c r="LKC214" s="206" t="s">
        <v>27</v>
      </c>
      <c r="LKD214" s="202"/>
      <c r="LKE214" s="202"/>
      <c r="LKF214" s="202"/>
      <c r="LKG214" s="22"/>
      <c r="LKH214" s="22"/>
      <c r="LKI214" s="22"/>
      <c r="LKJ214" s="22">
        <v>105.7</v>
      </c>
      <c r="LKK214" s="38">
        <v>105.6</v>
      </c>
      <c r="LKL214" s="38">
        <v>105.3</v>
      </c>
      <c r="LKM214" s="38">
        <v>105.2</v>
      </c>
      <c r="LKN214" s="39">
        <v>105.1</v>
      </c>
      <c r="LKO214" s="202"/>
      <c r="LKP214" s="7"/>
      <c r="LKQ214" s="206"/>
      <c r="LKR214" s="248"/>
      <c r="LKS214" s="206" t="s">
        <v>27</v>
      </c>
      <c r="LKT214" s="202"/>
      <c r="LKU214" s="202"/>
      <c r="LKV214" s="202"/>
      <c r="LKW214" s="22"/>
      <c r="LKX214" s="22"/>
      <c r="LKY214" s="22"/>
      <c r="LKZ214" s="22">
        <v>105.7</v>
      </c>
      <c r="LLA214" s="38">
        <v>105.6</v>
      </c>
      <c r="LLB214" s="38">
        <v>105.3</v>
      </c>
      <c r="LLC214" s="38">
        <v>105.2</v>
      </c>
      <c r="LLD214" s="39">
        <v>105.1</v>
      </c>
      <c r="LLE214" s="202"/>
      <c r="LLF214" s="7"/>
      <c r="LLG214" s="206"/>
      <c r="LLH214" s="248"/>
      <c r="LLI214" s="206" t="s">
        <v>27</v>
      </c>
      <c r="LLJ214" s="202"/>
      <c r="LLK214" s="202"/>
      <c r="LLL214" s="202"/>
      <c r="LLM214" s="22"/>
      <c r="LLN214" s="22"/>
      <c r="LLO214" s="22"/>
      <c r="LLP214" s="22">
        <v>105.7</v>
      </c>
      <c r="LLQ214" s="38">
        <v>105.6</v>
      </c>
      <c r="LLR214" s="38">
        <v>105.3</v>
      </c>
      <c r="LLS214" s="38">
        <v>105.2</v>
      </c>
      <c r="LLT214" s="39">
        <v>105.1</v>
      </c>
      <c r="LLU214" s="202"/>
      <c r="LLV214" s="7"/>
      <c r="LLW214" s="206"/>
      <c r="LLX214" s="248"/>
      <c r="LLY214" s="206" t="s">
        <v>27</v>
      </c>
      <c r="LLZ214" s="202"/>
      <c r="LMA214" s="202"/>
      <c r="LMB214" s="202"/>
      <c r="LMC214" s="22"/>
      <c r="LMD214" s="22"/>
      <c r="LME214" s="22"/>
      <c r="LMF214" s="22">
        <v>105.7</v>
      </c>
      <c r="LMG214" s="38">
        <v>105.6</v>
      </c>
      <c r="LMH214" s="38">
        <v>105.3</v>
      </c>
      <c r="LMI214" s="38">
        <v>105.2</v>
      </c>
      <c r="LMJ214" s="39">
        <v>105.1</v>
      </c>
      <c r="LMK214" s="202"/>
      <c r="LML214" s="7"/>
      <c r="LMM214" s="206"/>
      <c r="LMN214" s="248"/>
      <c r="LMO214" s="206" t="s">
        <v>27</v>
      </c>
      <c r="LMP214" s="202"/>
      <c r="LMQ214" s="202"/>
      <c r="LMR214" s="202"/>
      <c r="LMS214" s="22"/>
      <c r="LMT214" s="22"/>
      <c r="LMU214" s="22"/>
      <c r="LMV214" s="22">
        <v>105.7</v>
      </c>
      <c r="LMW214" s="38">
        <v>105.6</v>
      </c>
      <c r="LMX214" s="38">
        <v>105.3</v>
      </c>
      <c r="LMY214" s="38">
        <v>105.2</v>
      </c>
      <c r="LMZ214" s="39">
        <v>105.1</v>
      </c>
      <c r="LNA214" s="202"/>
      <c r="LNB214" s="7"/>
      <c r="LNC214" s="206"/>
      <c r="LND214" s="248"/>
      <c r="LNE214" s="206" t="s">
        <v>27</v>
      </c>
      <c r="LNF214" s="202"/>
      <c r="LNG214" s="202"/>
      <c r="LNH214" s="202"/>
      <c r="LNI214" s="22"/>
      <c r="LNJ214" s="22"/>
      <c r="LNK214" s="22"/>
      <c r="LNL214" s="22">
        <v>105.7</v>
      </c>
      <c r="LNM214" s="38">
        <v>105.6</v>
      </c>
      <c r="LNN214" s="38">
        <v>105.3</v>
      </c>
      <c r="LNO214" s="38">
        <v>105.2</v>
      </c>
      <c r="LNP214" s="39">
        <v>105.1</v>
      </c>
      <c r="LNQ214" s="202"/>
      <c r="LNR214" s="7"/>
      <c r="LNS214" s="206"/>
      <c r="LNT214" s="248"/>
      <c r="LNU214" s="206" t="s">
        <v>27</v>
      </c>
      <c r="LNV214" s="202"/>
      <c r="LNW214" s="202"/>
      <c r="LNX214" s="202"/>
      <c r="LNY214" s="22"/>
      <c r="LNZ214" s="22"/>
      <c r="LOA214" s="22"/>
      <c r="LOB214" s="22">
        <v>105.7</v>
      </c>
      <c r="LOC214" s="38">
        <v>105.6</v>
      </c>
      <c r="LOD214" s="38">
        <v>105.3</v>
      </c>
      <c r="LOE214" s="38">
        <v>105.2</v>
      </c>
      <c r="LOF214" s="39">
        <v>105.1</v>
      </c>
      <c r="LOG214" s="202"/>
      <c r="LOH214" s="7"/>
      <c r="LOI214" s="206"/>
      <c r="LOJ214" s="248"/>
      <c r="LOK214" s="206" t="s">
        <v>27</v>
      </c>
      <c r="LOL214" s="202"/>
      <c r="LOM214" s="202"/>
      <c r="LON214" s="202"/>
      <c r="LOO214" s="22"/>
      <c r="LOP214" s="22"/>
      <c r="LOQ214" s="22"/>
      <c r="LOR214" s="22">
        <v>105.7</v>
      </c>
      <c r="LOS214" s="38">
        <v>105.6</v>
      </c>
      <c r="LOT214" s="38">
        <v>105.3</v>
      </c>
      <c r="LOU214" s="38">
        <v>105.2</v>
      </c>
      <c r="LOV214" s="39">
        <v>105.1</v>
      </c>
      <c r="LOW214" s="202"/>
      <c r="LOX214" s="7"/>
      <c r="LOY214" s="206"/>
      <c r="LOZ214" s="248"/>
      <c r="LPA214" s="206" t="s">
        <v>27</v>
      </c>
      <c r="LPB214" s="202"/>
      <c r="LPC214" s="202"/>
      <c r="LPD214" s="202"/>
      <c r="LPE214" s="22"/>
      <c r="LPF214" s="22"/>
      <c r="LPG214" s="22"/>
      <c r="LPH214" s="22">
        <v>105.7</v>
      </c>
      <c r="LPI214" s="38">
        <v>105.6</v>
      </c>
      <c r="LPJ214" s="38">
        <v>105.3</v>
      </c>
      <c r="LPK214" s="38">
        <v>105.2</v>
      </c>
      <c r="LPL214" s="39">
        <v>105.1</v>
      </c>
      <c r="LPM214" s="202"/>
      <c r="LPN214" s="7"/>
      <c r="LPO214" s="206"/>
      <c r="LPP214" s="248"/>
      <c r="LPQ214" s="206" t="s">
        <v>27</v>
      </c>
      <c r="LPR214" s="202"/>
      <c r="LPS214" s="202"/>
      <c r="LPT214" s="202"/>
      <c r="LPU214" s="22"/>
      <c r="LPV214" s="22"/>
      <c r="LPW214" s="22"/>
      <c r="LPX214" s="22">
        <v>105.7</v>
      </c>
      <c r="LPY214" s="38">
        <v>105.6</v>
      </c>
      <c r="LPZ214" s="38">
        <v>105.3</v>
      </c>
      <c r="LQA214" s="38">
        <v>105.2</v>
      </c>
      <c r="LQB214" s="39">
        <v>105.1</v>
      </c>
      <c r="LQC214" s="202"/>
      <c r="LQD214" s="7"/>
      <c r="LQE214" s="206"/>
      <c r="LQF214" s="248"/>
      <c r="LQG214" s="206" t="s">
        <v>27</v>
      </c>
      <c r="LQH214" s="202"/>
      <c r="LQI214" s="202"/>
      <c r="LQJ214" s="202"/>
      <c r="LQK214" s="22"/>
      <c r="LQL214" s="22"/>
      <c r="LQM214" s="22"/>
      <c r="LQN214" s="22">
        <v>105.7</v>
      </c>
      <c r="LQO214" s="38">
        <v>105.6</v>
      </c>
      <c r="LQP214" s="38">
        <v>105.3</v>
      </c>
      <c r="LQQ214" s="38">
        <v>105.2</v>
      </c>
      <c r="LQR214" s="39">
        <v>105.1</v>
      </c>
      <c r="LQS214" s="202"/>
      <c r="LQT214" s="7"/>
      <c r="LQU214" s="206"/>
      <c r="LQV214" s="248"/>
      <c r="LQW214" s="206" t="s">
        <v>27</v>
      </c>
      <c r="LQX214" s="202"/>
      <c r="LQY214" s="202"/>
      <c r="LQZ214" s="202"/>
      <c r="LRA214" s="22"/>
      <c r="LRB214" s="22"/>
      <c r="LRC214" s="22"/>
      <c r="LRD214" s="22">
        <v>105.7</v>
      </c>
      <c r="LRE214" s="38">
        <v>105.6</v>
      </c>
      <c r="LRF214" s="38">
        <v>105.3</v>
      </c>
      <c r="LRG214" s="38">
        <v>105.2</v>
      </c>
      <c r="LRH214" s="39">
        <v>105.1</v>
      </c>
      <c r="LRI214" s="202"/>
      <c r="LRJ214" s="7"/>
      <c r="LRK214" s="206"/>
      <c r="LRL214" s="248"/>
      <c r="LRM214" s="206" t="s">
        <v>27</v>
      </c>
      <c r="LRN214" s="202"/>
      <c r="LRO214" s="202"/>
      <c r="LRP214" s="202"/>
      <c r="LRQ214" s="22"/>
      <c r="LRR214" s="22"/>
      <c r="LRS214" s="22"/>
      <c r="LRT214" s="22">
        <v>105.7</v>
      </c>
      <c r="LRU214" s="38">
        <v>105.6</v>
      </c>
      <c r="LRV214" s="38">
        <v>105.3</v>
      </c>
      <c r="LRW214" s="38">
        <v>105.2</v>
      </c>
      <c r="LRX214" s="39">
        <v>105.1</v>
      </c>
      <c r="LRY214" s="202"/>
      <c r="LRZ214" s="7"/>
      <c r="LSA214" s="206"/>
      <c r="LSB214" s="248"/>
      <c r="LSC214" s="206" t="s">
        <v>27</v>
      </c>
      <c r="LSD214" s="202"/>
      <c r="LSE214" s="202"/>
      <c r="LSF214" s="202"/>
      <c r="LSG214" s="22"/>
      <c r="LSH214" s="22"/>
      <c r="LSI214" s="22"/>
      <c r="LSJ214" s="22">
        <v>105.7</v>
      </c>
      <c r="LSK214" s="38">
        <v>105.6</v>
      </c>
      <c r="LSL214" s="38">
        <v>105.3</v>
      </c>
      <c r="LSM214" s="38">
        <v>105.2</v>
      </c>
      <c r="LSN214" s="39">
        <v>105.1</v>
      </c>
      <c r="LSO214" s="202"/>
      <c r="LSP214" s="7"/>
      <c r="LSQ214" s="206"/>
      <c r="LSR214" s="248"/>
      <c r="LSS214" s="206" t="s">
        <v>27</v>
      </c>
      <c r="LST214" s="202"/>
      <c r="LSU214" s="202"/>
      <c r="LSV214" s="202"/>
      <c r="LSW214" s="22"/>
      <c r="LSX214" s="22"/>
      <c r="LSY214" s="22"/>
      <c r="LSZ214" s="22">
        <v>105.7</v>
      </c>
      <c r="LTA214" s="38">
        <v>105.6</v>
      </c>
      <c r="LTB214" s="38">
        <v>105.3</v>
      </c>
      <c r="LTC214" s="38">
        <v>105.2</v>
      </c>
      <c r="LTD214" s="39">
        <v>105.1</v>
      </c>
      <c r="LTE214" s="202"/>
      <c r="LTF214" s="7"/>
      <c r="LTG214" s="206"/>
      <c r="LTH214" s="248"/>
      <c r="LTI214" s="206" t="s">
        <v>27</v>
      </c>
      <c r="LTJ214" s="202"/>
      <c r="LTK214" s="202"/>
      <c r="LTL214" s="202"/>
      <c r="LTM214" s="22"/>
      <c r="LTN214" s="22"/>
      <c r="LTO214" s="22"/>
      <c r="LTP214" s="22">
        <v>105.7</v>
      </c>
      <c r="LTQ214" s="38">
        <v>105.6</v>
      </c>
      <c r="LTR214" s="38">
        <v>105.3</v>
      </c>
      <c r="LTS214" s="38">
        <v>105.2</v>
      </c>
      <c r="LTT214" s="39">
        <v>105.1</v>
      </c>
      <c r="LTU214" s="202"/>
      <c r="LTV214" s="7"/>
      <c r="LTW214" s="206"/>
      <c r="LTX214" s="248"/>
      <c r="LTY214" s="206" t="s">
        <v>27</v>
      </c>
      <c r="LTZ214" s="202"/>
      <c r="LUA214" s="202"/>
      <c r="LUB214" s="202"/>
      <c r="LUC214" s="22"/>
      <c r="LUD214" s="22"/>
      <c r="LUE214" s="22"/>
      <c r="LUF214" s="22">
        <v>105.7</v>
      </c>
      <c r="LUG214" s="38">
        <v>105.6</v>
      </c>
      <c r="LUH214" s="38">
        <v>105.3</v>
      </c>
      <c r="LUI214" s="38">
        <v>105.2</v>
      </c>
      <c r="LUJ214" s="39">
        <v>105.1</v>
      </c>
      <c r="LUK214" s="202"/>
      <c r="LUL214" s="7"/>
      <c r="LUM214" s="206"/>
      <c r="LUN214" s="248"/>
      <c r="LUO214" s="206" t="s">
        <v>27</v>
      </c>
      <c r="LUP214" s="202"/>
      <c r="LUQ214" s="202"/>
      <c r="LUR214" s="202"/>
      <c r="LUS214" s="22"/>
      <c r="LUT214" s="22"/>
      <c r="LUU214" s="22"/>
      <c r="LUV214" s="22">
        <v>105.7</v>
      </c>
      <c r="LUW214" s="38">
        <v>105.6</v>
      </c>
      <c r="LUX214" s="38">
        <v>105.3</v>
      </c>
      <c r="LUY214" s="38">
        <v>105.2</v>
      </c>
      <c r="LUZ214" s="39">
        <v>105.1</v>
      </c>
      <c r="LVA214" s="202"/>
      <c r="LVB214" s="7"/>
      <c r="LVC214" s="206"/>
      <c r="LVD214" s="248"/>
      <c r="LVE214" s="206" t="s">
        <v>27</v>
      </c>
      <c r="LVF214" s="202"/>
      <c r="LVG214" s="202"/>
      <c r="LVH214" s="202"/>
      <c r="LVI214" s="22"/>
      <c r="LVJ214" s="22"/>
      <c r="LVK214" s="22"/>
      <c r="LVL214" s="22">
        <v>105.7</v>
      </c>
      <c r="LVM214" s="38">
        <v>105.6</v>
      </c>
      <c r="LVN214" s="38">
        <v>105.3</v>
      </c>
      <c r="LVO214" s="38">
        <v>105.2</v>
      </c>
      <c r="LVP214" s="39">
        <v>105.1</v>
      </c>
      <c r="LVQ214" s="202"/>
      <c r="LVR214" s="7"/>
      <c r="LVS214" s="206"/>
      <c r="LVT214" s="248"/>
      <c r="LVU214" s="206" t="s">
        <v>27</v>
      </c>
      <c r="LVV214" s="202"/>
      <c r="LVW214" s="202"/>
      <c r="LVX214" s="202"/>
      <c r="LVY214" s="22"/>
      <c r="LVZ214" s="22"/>
      <c r="LWA214" s="22"/>
      <c r="LWB214" s="22">
        <v>105.7</v>
      </c>
      <c r="LWC214" s="38">
        <v>105.6</v>
      </c>
      <c r="LWD214" s="38">
        <v>105.3</v>
      </c>
      <c r="LWE214" s="38">
        <v>105.2</v>
      </c>
      <c r="LWF214" s="39">
        <v>105.1</v>
      </c>
      <c r="LWG214" s="202"/>
      <c r="LWH214" s="7"/>
      <c r="LWI214" s="206"/>
      <c r="LWJ214" s="248"/>
      <c r="LWK214" s="206" t="s">
        <v>27</v>
      </c>
      <c r="LWL214" s="202"/>
      <c r="LWM214" s="202"/>
      <c r="LWN214" s="202"/>
      <c r="LWO214" s="22"/>
      <c r="LWP214" s="22"/>
      <c r="LWQ214" s="22"/>
      <c r="LWR214" s="22">
        <v>105.7</v>
      </c>
      <c r="LWS214" s="38">
        <v>105.6</v>
      </c>
      <c r="LWT214" s="38">
        <v>105.3</v>
      </c>
      <c r="LWU214" s="38">
        <v>105.2</v>
      </c>
      <c r="LWV214" s="39">
        <v>105.1</v>
      </c>
      <c r="LWW214" s="202"/>
      <c r="LWX214" s="7"/>
      <c r="LWY214" s="206"/>
      <c r="LWZ214" s="248"/>
      <c r="LXA214" s="206" t="s">
        <v>27</v>
      </c>
      <c r="LXB214" s="202"/>
      <c r="LXC214" s="202"/>
      <c r="LXD214" s="202"/>
      <c r="LXE214" s="22"/>
      <c r="LXF214" s="22"/>
      <c r="LXG214" s="22"/>
      <c r="LXH214" s="22">
        <v>105.7</v>
      </c>
      <c r="LXI214" s="38">
        <v>105.6</v>
      </c>
      <c r="LXJ214" s="38">
        <v>105.3</v>
      </c>
      <c r="LXK214" s="38">
        <v>105.2</v>
      </c>
      <c r="LXL214" s="39">
        <v>105.1</v>
      </c>
      <c r="LXM214" s="202"/>
      <c r="LXN214" s="7"/>
      <c r="LXO214" s="206"/>
      <c r="LXP214" s="248"/>
      <c r="LXQ214" s="206" t="s">
        <v>27</v>
      </c>
      <c r="LXR214" s="202"/>
      <c r="LXS214" s="202"/>
      <c r="LXT214" s="202"/>
      <c r="LXU214" s="22"/>
      <c r="LXV214" s="22"/>
      <c r="LXW214" s="22"/>
      <c r="LXX214" s="22">
        <v>105.7</v>
      </c>
      <c r="LXY214" s="38">
        <v>105.6</v>
      </c>
      <c r="LXZ214" s="38">
        <v>105.3</v>
      </c>
      <c r="LYA214" s="38">
        <v>105.2</v>
      </c>
      <c r="LYB214" s="39">
        <v>105.1</v>
      </c>
      <c r="LYC214" s="202"/>
      <c r="LYD214" s="7"/>
      <c r="LYE214" s="206"/>
      <c r="LYF214" s="248"/>
      <c r="LYG214" s="206" t="s">
        <v>27</v>
      </c>
      <c r="LYH214" s="202"/>
      <c r="LYI214" s="202"/>
      <c r="LYJ214" s="202"/>
      <c r="LYK214" s="22"/>
      <c r="LYL214" s="22"/>
      <c r="LYM214" s="22"/>
      <c r="LYN214" s="22">
        <v>105.7</v>
      </c>
      <c r="LYO214" s="38">
        <v>105.6</v>
      </c>
      <c r="LYP214" s="38">
        <v>105.3</v>
      </c>
      <c r="LYQ214" s="38">
        <v>105.2</v>
      </c>
      <c r="LYR214" s="39">
        <v>105.1</v>
      </c>
      <c r="LYS214" s="202"/>
      <c r="LYT214" s="7"/>
      <c r="LYU214" s="206"/>
      <c r="LYV214" s="248"/>
      <c r="LYW214" s="206" t="s">
        <v>27</v>
      </c>
      <c r="LYX214" s="202"/>
      <c r="LYY214" s="202"/>
      <c r="LYZ214" s="202"/>
      <c r="LZA214" s="22"/>
      <c r="LZB214" s="22"/>
      <c r="LZC214" s="22"/>
      <c r="LZD214" s="22">
        <v>105.7</v>
      </c>
      <c r="LZE214" s="38">
        <v>105.6</v>
      </c>
      <c r="LZF214" s="38">
        <v>105.3</v>
      </c>
      <c r="LZG214" s="38">
        <v>105.2</v>
      </c>
      <c r="LZH214" s="39">
        <v>105.1</v>
      </c>
      <c r="LZI214" s="202"/>
      <c r="LZJ214" s="7"/>
      <c r="LZK214" s="206"/>
      <c r="LZL214" s="248"/>
      <c r="LZM214" s="206" t="s">
        <v>27</v>
      </c>
      <c r="LZN214" s="202"/>
      <c r="LZO214" s="202"/>
      <c r="LZP214" s="202"/>
      <c r="LZQ214" s="22"/>
      <c r="LZR214" s="22"/>
      <c r="LZS214" s="22"/>
      <c r="LZT214" s="22">
        <v>105.7</v>
      </c>
      <c r="LZU214" s="38">
        <v>105.6</v>
      </c>
      <c r="LZV214" s="38">
        <v>105.3</v>
      </c>
      <c r="LZW214" s="38">
        <v>105.2</v>
      </c>
      <c r="LZX214" s="39">
        <v>105.1</v>
      </c>
      <c r="LZY214" s="202"/>
      <c r="LZZ214" s="7"/>
      <c r="MAA214" s="206"/>
      <c r="MAB214" s="248"/>
      <c r="MAC214" s="206" t="s">
        <v>27</v>
      </c>
      <c r="MAD214" s="202"/>
      <c r="MAE214" s="202"/>
      <c r="MAF214" s="202"/>
      <c r="MAG214" s="22"/>
      <c r="MAH214" s="22"/>
      <c r="MAI214" s="22"/>
      <c r="MAJ214" s="22">
        <v>105.7</v>
      </c>
      <c r="MAK214" s="38">
        <v>105.6</v>
      </c>
      <c r="MAL214" s="38">
        <v>105.3</v>
      </c>
      <c r="MAM214" s="38">
        <v>105.2</v>
      </c>
      <c r="MAN214" s="39">
        <v>105.1</v>
      </c>
      <c r="MAO214" s="202"/>
      <c r="MAP214" s="7"/>
      <c r="MAQ214" s="206"/>
      <c r="MAR214" s="248"/>
      <c r="MAS214" s="206" t="s">
        <v>27</v>
      </c>
      <c r="MAT214" s="202"/>
      <c r="MAU214" s="202"/>
      <c r="MAV214" s="202"/>
      <c r="MAW214" s="22"/>
      <c r="MAX214" s="22"/>
      <c r="MAY214" s="22"/>
      <c r="MAZ214" s="22">
        <v>105.7</v>
      </c>
      <c r="MBA214" s="38">
        <v>105.6</v>
      </c>
      <c r="MBB214" s="38">
        <v>105.3</v>
      </c>
      <c r="MBC214" s="38">
        <v>105.2</v>
      </c>
      <c r="MBD214" s="39">
        <v>105.1</v>
      </c>
      <c r="MBE214" s="202"/>
      <c r="MBF214" s="7"/>
      <c r="MBG214" s="206"/>
      <c r="MBH214" s="248"/>
      <c r="MBI214" s="206" t="s">
        <v>27</v>
      </c>
      <c r="MBJ214" s="202"/>
      <c r="MBK214" s="202"/>
      <c r="MBL214" s="202"/>
      <c r="MBM214" s="22"/>
      <c r="MBN214" s="22"/>
      <c r="MBO214" s="22"/>
      <c r="MBP214" s="22">
        <v>105.7</v>
      </c>
      <c r="MBQ214" s="38">
        <v>105.6</v>
      </c>
      <c r="MBR214" s="38">
        <v>105.3</v>
      </c>
      <c r="MBS214" s="38">
        <v>105.2</v>
      </c>
      <c r="MBT214" s="39">
        <v>105.1</v>
      </c>
      <c r="MBU214" s="202"/>
      <c r="MBV214" s="7"/>
      <c r="MBW214" s="206"/>
      <c r="MBX214" s="248"/>
      <c r="MBY214" s="206" t="s">
        <v>27</v>
      </c>
      <c r="MBZ214" s="202"/>
      <c r="MCA214" s="202"/>
      <c r="MCB214" s="202"/>
      <c r="MCC214" s="22"/>
      <c r="MCD214" s="22"/>
      <c r="MCE214" s="22"/>
      <c r="MCF214" s="22">
        <v>105.7</v>
      </c>
      <c r="MCG214" s="38">
        <v>105.6</v>
      </c>
      <c r="MCH214" s="38">
        <v>105.3</v>
      </c>
      <c r="MCI214" s="38">
        <v>105.2</v>
      </c>
      <c r="MCJ214" s="39">
        <v>105.1</v>
      </c>
      <c r="MCK214" s="202"/>
      <c r="MCL214" s="7"/>
      <c r="MCM214" s="206"/>
      <c r="MCN214" s="248"/>
      <c r="MCO214" s="206" t="s">
        <v>27</v>
      </c>
      <c r="MCP214" s="202"/>
      <c r="MCQ214" s="202"/>
      <c r="MCR214" s="202"/>
      <c r="MCS214" s="22"/>
      <c r="MCT214" s="22"/>
      <c r="MCU214" s="22"/>
      <c r="MCV214" s="22">
        <v>105.7</v>
      </c>
      <c r="MCW214" s="38">
        <v>105.6</v>
      </c>
      <c r="MCX214" s="38">
        <v>105.3</v>
      </c>
      <c r="MCY214" s="38">
        <v>105.2</v>
      </c>
      <c r="MCZ214" s="39">
        <v>105.1</v>
      </c>
      <c r="MDA214" s="202"/>
      <c r="MDB214" s="7"/>
      <c r="MDC214" s="206"/>
      <c r="MDD214" s="248"/>
      <c r="MDE214" s="206" t="s">
        <v>27</v>
      </c>
      <c r="MDF214" s="202"/>
      <c r="MDG214" s="202"/>
      <c r="MDH214" s="202"/>
      <c r="MDI214" s="22"/>
      <c r="MDJ214" s="22"/>
      <c r="MDK214" s="22"/>
      <c r="MDL214" s="22">
        <v>105.7</v>
      </c>
      <c r="MDM214" s="38">
        <v>105.6</v>
      </c>
      <c r="MDN214" s="38">
        <v>105.3</v>
      </c>
      <c r="MDO214" s="38">
        <v>105.2</v>
      </c>
      <c r="MDP214" s="39">
        <v>105.1</v>
      </c>
      <c r="MDQ214" s="202"/>
      <c r="MDR214" s="7"/>
      <c r="MDS214" s="206"/>
      <c r="MDT214" s="248"/>
      <c r="MDU214" s="206" t="s">
        <v>27</v>
      </c>
      <c r="MDV214" s="202"/>
      <c r="MDW214" s="202"/>
      <c r="MDX214" s="202"/>
      <c r="MDY214" s="22"/>
      <c r="MDZ214" s="22"/>
      <c r="MEA214" s="22"/>
      <c r="MEB214" s="22">
        <v>105.7</v>
      </c>
      <c r="MEC214" s="38">
        <v>105.6</v>
      </c>
      <c r="MED214" s="38">
        <v>105.3</v>
      </c>
      <c r="MEE214" s="38">
        <v>105.2</v>
      </c>
      <c r="MEF214" s="39">
        <v>105.1</v>
      </c>
      <c r="MEG214" s="202"/>
      <c r="MEH214" s="7"/>
      <c r="MEI214" s="206"/>
      <c r="MEJ214" s="248"/>
      <c r="MEK214" s="206" t="s">
        <v>27</v>
      </c>
      <c r="MEL214" s="202"/>
      <c r="MEM214" s="202"/>
      <c r="MEN214" s="202"/>
      <c r="MEO214" s="22"/>
      <c r="MEP214" s="22"/>
      <c r="MEQ214" s="22"/>
      <c r="MER214" s="22">
        <v>105.7</v>
      </c>
      <c r="MES214" s="38">
        <v>105.6</v>
      </c>
      <c r="MET214" s="38">
        <v>105.3</v>
      </c>
      <c r="MEU214" s="38">
        <v>105.2</v>
      </c>
      <c r="MEV214" s="39">
        <v>105.1</v>
      </c>
      <c r="MEW214" s="202"/>
      <c r="MEX214" s="7"/>
      <c r="MEY214" s="206"/>
      <c r="MEZ214" s="248"/>
      <c r="MFA214" s="206" t="s">
        <v>27</v>
      </c>
      <c r="MFB214" s="202"/>
      <c r="MFC214" s="202"/>
      <c r="MFD214" s="202"/>
      <c r="MFE214" s="22"/>
      <c r="MFF214" s="22"/>
      <c r="MFG214" s="22"/>
      <c r="MFH214" s="22">
        <v>105.7</v>
      </c>
      <c r="MFI214" s="38">
        <v>105.6</v>
      </c>
      <c r="MFJ214" s="38">
        <v>105.3</v>
      </c>
      <c r="MFK214" s="38">
        <v>105.2</v>
      </c>
      <c r="MFL214" s="39">
        <v>105.1</v>
      </c>
      <c r="MFM214" s="202"/>
      <c r="MFN214" s="7"/>
      <c r="MFO214" s="206"/>
      <c r="MFP214" s="248"/>
      <c r="MFQ214" s="206" t="s">
        <v>27</v>
      </c>
      <c r="MFR214" s="202"/>
      <c r="MFS214" s="202"/>
      <c r="MFT214" s="202"/>
      <c r="MFU214" s="22"/>
      <c r="MFV214" s="22"/>
      <c r="MFW214" s="22"/>
      <c r="MFX214" s="22">
        <v>105.7</v>
      </c>
      <c r="MFY214" s="38">
        <v>105.6</v>
      </c>
      <c r="MFZ214" s="38">
        <v>105.3</v>
      </c>
      <c r="MGA214" s="38">
        <v>105.2</v>
      </c>
      <c r="MGB214" s="39">
        <v>105.1</v>
      </c>
      <c r="MGC214" s="202"/>
      <c r="MGD214" s="7"/>
      <c r="MGE214" s="206"/>
      <c r="MGF214" s="248"/>
      <c r="MGG214" s="206" t="s">
        <v>27</v>
      </c>
      <c r="MGH214" s="202"/>
      <c r="MGI214" s="202"/>
      <c r="MGJ214" s="202"/>
      <c r="MGK214" s="22"/>
      <c r="MGL214" s="22"/>
      <c r="MGM214" s="22"/>
      <c r="MGN214" s="22">
        <v>105.7</v>
      </c>
      <c r="MGO214" s="38">
        <v>105.6</v>
      </c>
      <c r="MGP214" s="38">
        <v>105.3</v>
      </c>
      <c r="MGQ214" s="38">
        <v>105.2</v>
      </c>
      <c r="MGR214" s="39">
        <v>105.1</v>
      </c>
      <c r="MGS214" s="202"/>
      <c r="MGT214" s="7"/>
      <c r="MGU214" s="206"/>
      <c r="MGV214" s="248"/>
      <c r="MGW214" s="206" t="s">
        <v>27</v>
      </c>
      <c r="MGX214" s="202"/>
      <c r="MGY214" s="202"/>
      <c r="MGZ214" s="202"/>
      <c r="MHA214" s="22"/>
      <c r="MHB214" s="22"/>
      <c r="MHC214" s="22"/>
      <c r="MHD214" s="22">
        <v>105.7</v>
      </c>
      <c r="MHE214" s="38">
        <v>105.6</v>
      </c>
      <c r="MHF214" s="38">
        <v>105.3</v>
      </c>
      <c r="MHG214" s="38">
        <v>105.2</v>
      </c>
      <c r="MHH214" s="39">
        <v>105.1</v>
      </c>
      <c r="MHI214" s="202"/>
      <c r="MHJ214" s="7"/>
      <c r="MHK214" s="206"/>
      <c r="MHL214" s="248"/>
      <c r="MHM214" s="206" t="s">
        <v>27</v>
      </c>
      <c r="MHN214" s="202"/>
      <c r="MHO214" s="202"/>
      <c r="MHP214" s="202"/>
      <c r="MHQ214" s="22"/>
      <c r="MHR214" s="22"/>
      <c r="MHS214" s="22"/>
      <c r="MHT214" s="22">
        <v>105.7</v>
      </c>
      <c r="MHU214" s="38">
        <v>105.6</v>
      </c>
      <c r="MHV214" s="38">
        <v>105.3</v>
      </c>
      <c r="MHW214" s="38">
        <v>105.2</v>
      </c>
      <c r="MHX214" s="39">
        <v>105.1</v>
      </c>
      <c r="MHY214" s="202"/>
      <c r="MHZ214" s="7"/>
      <c r="MIA214" s="206"/>
      <c r="MIB214" s="248"/>
      <c r="MIC214" s="206" t="s">
        <v>27</v>
      </c>
      <c r="MID214" s="202"/>
      <c r="MIE214" s="202"/>
      <c r="MIF214" s="202"/>
      <c r="MIG214" s="22"/>
      <c r="MIH214" s="22"/>
      <c r="MII214" s="22"/>
      <c r="MIJ214" s="22">
        <v>105.7</v>
      </c>
      <c r="MIK214" s="38">
        <v>105.6</v>
      </c>
      <c r="MIL214" s="38">
        <v>105.3</v>
      </c>
      <c r="MIM214" s="38">
        <v>105.2</v>
      </c>
      <c r="MIN214" s="39">
        <v>105.1</v>
      </c>
      <c r="MIO214" s="202"/>
      <c r="MIP214" s="7"/>
      <c r="MIQ214" s="206"/>
      <c r="MIR214" s="248"/>
      <c r="MIS214" s="206" t="s">
        <v>27</v>
      </c>
      <c r="MIT214" s="202"/>
      <c r="MIU214" s="202"/>
      <c r="MIV214" s="202"/>
      <c r="MIW214" s="22"/>
      <c r="MIX214" s="22"/>
      <c r="MIY214" s="22"/>
      <c r="MIZ214" s="22">
        <v>105.7</v>
      </c>
      <c r="MJA214" s="38">
        <v>105.6</v>
      </c>
      <c r="MJB214" s="38">
        <v>105.3</v>
      </c>
      <c r="MJC214" s="38">
        <v>105.2</v>
      </c>
      <c r="MJD214" s="39">
        <v>105.1</v>
      </c>
      <c r="MJE214" s="202"/>
      <c r="MJF214" s="7"/>
      <c r="MJG214" s="206"/>
      <c r="MJH214" s="248"/>
      <c r="MJI214" s="206" t="s">
        <v>27</v>
      </c>
      <c r="MJJ214" s="202"/>
      <c r="MJK214" s="202"/>
      <c r="MJL214" s="202"/>
      <c r="MJM214" s="22"/>
      <c r="MJN214" s="22"/>
      <c r="MJO214" s="22"/>
      <c r="MJP214" s="22">
        <v>105.7</v>
      </c>
      <c r="MJQ214" s="38">
        <v>105.6</v>
      </c>
      <c r="MJR214" s="38">
        <v>105.3</v>
      </c>
      <c r="MJS214" s="38">
        <v>105.2</v>
      </c>
      <c r="MJT214" s="39">
        <v>105.1</v>
      </c>
      <c r="MJU214" s="202"/>
      <c r="MJV214" s="7"/>
      <c r="MJW214" s="206"/>
      <c r="MJX214" s="248"/>
      <c r="MJY214" s="206" t="s">
        <v>27</v>
      </c>
      <c r="MJZ214" s="202"/>
      <c r="MKA214" s="202"/>
      <c r="MKB214" s="202"/>
      <c r="MKC214" s="22"/>
      <c r="MKD214" s="22"/>
      <c r="MKE214" s="22"/>
      <c r="MKF214" s="22">
        <v>105.7</v>
      </c>
      <c r="MKG214" s="38">
        <v>105.6</v>
      </c>
      <c r="MKH214" s="38">
        <v>105.3</v>
      </c>
      <c r="MKI214" s="38">
        <v>105.2</v>
      </c>
      <c r="MKJ214" s="39">
        <v>105.1</v>
      </c>
      <c r="MKK214" s="202"/>
      <c r="MKL214" s="7"/>
      <c r="MKM214" s="206"/>
      <c r="MKN214" s="248"/>
      <c r="MKO214" s="206" t="s">
        <v>27</v>
      </c>
      <c r="MKP214" s="202"/>
      <c r="MKQ214" s="202"/>
      <c r="MKR214" s="202"/>
      <c r="MKS214" s="22"/>
      <c r="MKT214" s="22"/>
      <c r="MKU214" s="22"/>
      <c r="MKV214" s="22">
        <v>105.7</v>
      </c>
      <c r="MKW214" s="38">
        <v>105.6</v>
      </c>
      <c r="MKX214" s="38">
        <v>105.3</v>
      </c>
      <c r="MKY214" s="38">
        <v>105.2</v>
      </c>
      <c r="MKZ214" s="39">
        <v>105.1</v>
      </c>
      <c r="MLA214" s="202"/>
      <c r="MLB214" s="7"/>
      <c r="MLC214" s="206"/>
      <c r="MLD214" s="248"/>
      <c r="MLE214" s="206" t="s">
        <v>27</v>
      </c>
      <c r="MLF214" s="202"/>
      <c r="MLG214" s="202"/>
      <c r="MLH214" s="202"/>
      <c r="MLI214" s="22"/>
      <c r="MLJ214" s="22"/>
      <c r="MLK214" s="22"/>
      <c r="MLL214" s="22">
        <v>105.7</v>
      </c>
      <c r="MLM214" s="38">
        <v>105.6</v>
      </c>
      <c r="MLN214" s="38">
        <v>105.3</v>
      </c>
      <c r="MLO214" s="38">
        <v>105.2</v>
      </c>
      <c r="MLP214" s="39">
        <v>105.1</v>
      </c>
      <c r="MLQ214" s="202"/>
      <c r="MLR214" s="7"/>
      <c r="MLS214" s="206"/>
      <c r="MLT214" s="248"/>
      <c r="MLU214" s="206" t="s">
        <v>27</v>
      </c>
      <c r="MLV214" s="202"/>
      <c r="MLW214" s="202"/>
      <c r="MLX214" s="202"/>
      <c r="MLY214" s="22"/>
      <c r="MLZ214" s="22"/>
      <c r="MMA214" s="22"/>
      <c r="MMB214" s="22">
        <v>105.7</v>
      </c>
      <c r="MMC214" s="38">
        <v>105.6</v>
      </c>
      <c r="MMD214" s="38">
        <v>105.3</v>
      </c>
      <c r="MME214" s="38">
        <v>105.2</v>
      </c>
      <c r="MMF214" s="39">
        <v>105.1</v>
      </c>
      <c r="MMG214" s="202"/>
      <c r="MMH214" s="7"/>
      <c r="MMI214" s="206"/>
      <c r="MMJ214" s="248"/>
      <c r="MMK214" s="206" t="s">
        <v>27</v>
      </c>
      <c r="MML214" s="202"/>
      <c r="MMM214" s="202"/>
      <c r="MMN214" s="202"/>
      <c r="MMO214" s="22"/>
      <c r="MMP214" s="22"/>
      <c r="MMQ214" s="22"/>
      <c r="MMR214" s="22">
        <v>105.7</v>
      </c>
      <c r="MMS214" s="38">
        <v>105.6</v>
      </c>
      <c r="MMT214" s="38">
        <v>105.3</v>
      </c>
      <c r="MMU214" s="38">
        <v>105.2</v>
      </c>
      <c r="MMV214" s="39">
        <v>105.1</v>
      </c>
      <c r="MMW214" s="202"/>
      <c r="MMX214" s="7"/>
      <c r="MMY214" s="206"/>
      <c r="MMZ214" s="248"/>
      <c r="MNA214" s="206" t="s">
        <v>27</v>
      </c>
      <c r="MNB214" s="202"/>
      <c r="MNC214" s="202"/>
      <c r="MND214" s="202"/>
      <c r="MNE214" s="22"/>
      <c r="MNF214" s="22"/>
      <c r="MNG214" s="22"/>
      <c r="MNH214" s="22">
        <v>105.7</v>
      </c>
      <c r="MNI214" s="38">
        <v>105.6</v>
      </c>
      <c r="MNJ214" s="38">
        <v>105.3</v>
      </c>
      <c r="MNK214" s="38">
        <v>105.2</v>
      </c>
      <c r="MNL214" s="39">
        <v>105.1</v>
      </c>
      <c r="MNM214" s="202"/>
      <c r="MNN214" s="7"/>
      <c r="MNO214" s="206"/>
      <c r="MNP214" s="248"/>
      <c r="MNQ214" s="206" t="s">
        <v>27</v>
      </c>
      <c r="MNR214" s="202"/>
      <c r="MNS214" s="202"/>
      <c r="MNT214" s="202"/>
      <c r="MNU214" s="22"/>
      <c r="MNV214" s="22"/>
      <c r="MNW214" s="22"/>
      <c r="MNX214" s="22">
        <v>105.7</v>
      </c>
      <c r="MNY214" s="38">
        <v>105.6</v>
      </c>
      <c r="MNZ214" s="38">
        <v>105.3</v>
      </c>
      <c r="MOA214" s="38">
        <v>105.2</v>
      </c>
      <c r="MOB214" s="39">
        <v>105.1</v>
      </c>
      <c r="MOC214" s="202"/>
      <c r="MOD214" s="7"/>
      <c r="MOE214" s="206"/>
      <c r="MOF214" s="248"/>
      <c r="MOG214" s="206" t="s">
        <v>27</v>
      </c>
      <c r="MOH214" s="202"/>
      <c r="MOI214" s="202"/>
      <c r="MOJ214" s="202"/>
      <c r="MOK214" s="22"/>
      <c r="MOL214" s="22"/>
      <c r="MOM214" s="22"/>
      <c r="MON214" s="22">
        <v>105.7</v>
      </c>
      <c r="MOO214" s="38">
        <v>105.6</v>
      </c>
      <c r="MOP214" s="38">
        <v>105.3</v>
      </c>
      <c r="MOQ214" s="38">
        <v>105.2</v>
      </c>
      <c r="MOR214" s="39">
        <v>105.1</v>
      </c>
      <c r="MOS214" s="202"/>
      <c r="MOT214" s="7"/>
      <c r="MOU214" s="206"/>
      <c r="MOV214" s="248"/>
      <c r="MOW214" s="206" t="s">
        <v>27</v>
      </c>
      <c r="MOX214" s="202"/>
      <c r="MOY214" s="202"/>
      <c r="MOZ214" s="202"/>
      <c r="MPA214" s="22"/>
      <c r="MPB214" s="22"/>
      <c r="MPC214" s="22"/>
      <c r="MPD214" s="22">
        <v>105.7</v>
      </c>
      <c r="MPE214" s="38">
        <v>105.6</v>
      </c>
      <c r="MPF214" s="38">
        <v>105.3</v>
      </c>
      <c r="MPG214" s="38">
        <v>105.2</v>
      </c>
      <c r="MPH214" s="39">
        <v>105.1</v>
      </c>
      <c r="MPI214" s="202"/>
      <c r="MPJ214" s="7"/>
      <c r="MPK214" s="206"/>
      <c r="MPL214" s="248"/>
      <c r="MPM214" s="206" t="s">
        <v>27</v>
      </c>
      <c r="MPN214" s="202"/>
      <c r="MPO214" s="202"/>
      <c r="MPP214" s="202"/>
      <c r="MPQ214" s="22"/>
      <c r="MPR214" s="22"/>
      <c r="MPS214" s="22"/>
      <c r="MPT214" s="22">
        <v>105.7</v>
      </c>
      <c r="MPU214" s="38">
        <v>105.6</v>
      </c>
      <c r="MPV214" s="38">
        <v>105.3</v>
      </c>
      <c r="MPW214" s="38">
        <v>105.2</v>
      </c>
      <c r="MPX214" s="39">
        <v>105.1</v>
      </c>
      <c r="MPY214" s="202"/>
      <c r="MPZ214" s="7"/>
      <c r="MQA214" s="206"/>
      <c r="MQB214" s="248"/>
      <c r="MQC214" s="206" t="s">
        <v>27</v>
      </c>
      <c r="MQD214" s="202"/>
      <c r="MQE214" s="202"/>
      <c r="MQF214" s="202"/>
      <c r="MQG214" s="22"/>
      <c r="MQH214" s="22"/>
      <c r="MQI214" s="22"/>
      <c r="MQJ214" s="22">
        <v>105.7</v>
      </c>
      <c r="MQK214" s="38">
        <v>105.6</v>
      </c>
      <c r="MQL214" s="38">
        <v>105.3</v>
      </c>
      <c r="MQM214" s="38">
        <v>105.2</v>
      </c>
      <c r="MQN214" s="39">
        <v>105.1</v>
      </c>
      <c r="MQO214" s="202"/>
      <c r="MQP214" s="7"/>
      <c r="MQQ214" s="206"/>
      <c r="MQR214" s="248"/>
      <c r="MQS214" s="206" t="s">
        <v>27</v>
      </c>
      <c r="MQT214" s="202"/>
      <c r="MQU214" s="202"/>
      <c r="MQV214" s="202"/>
      <c r="MQW214" s="22"/>
      <c r="MQX214" s="22"/>
      <c r="MQY214" s="22"/>
      <c r="MQZ214" s="22">
        <v>105.7</v>
      </c>
      <c r="MRA214" s="38">
        <v>105.6</v>
      </c>
      <c r="MRB214" s="38">
        <v>105.3</v>
      </c>
      <c r="MRC214" s="38">
        <v>105.2</v>
      </c>
      <c r="MRD214" s="39">
        <v>105.1</v>
      </c>
      <c r="MRE214" s="202"/>
      <c r="MRF214" s="7"/>
      <c r="MRG214" s="206"/>
      <c r="MRH214" s="248"/>
      <c r="MRI214" s="206" t="s">
        <v>27</v>
      </c>
      <c r="MRJ214" s="202"/>
      <c r="MRK214" s="202"/>
      <c r="MRL214" s="202"/>
      <c r="MRM214" s="22"/>
      <c r="MRN214" s="22"/>
      <c r="MRO214" s="22"/>
      <c r="MRP214" s="22">
        <v>105.7</v>
      </c>
      <c r="MRQ214" s="38">
        <v>105.6</v>
      </c>
      <c r="MRR214" s="38">
        <v>105.3</v>
      </c>
      <c r="MRS214" s="38">
        <v>105.2</v>
      </c>
      <c r="MRT214" s="39">
        <v>105.1</v>
      </c>
      <c r="MRU214" s="202"/>
      <c r="MRV214" s="7"/>
      <c r="MRW214" s="206"/>
      <c r="MRX214" s="248"/>
      <c r="MRY214" s="206" t="s">
        <v>27</v>
      </c>
      <c r="MRZ214" s="202"/>
      <c r="MSA214" s="202"/>
      <c r="MSB214" s="202"/>
      <c r="MSC214" s="22"/>
      <c r="MSD214" s="22"/>
      <c r="MSE214" s="22"/>
      <c r="MSF214" s="22">
        <v>105.7</v>
      </c>
      <c r="MSG214" s="38">
        <v>105.6</v>
      </c>
      <c r="MSH214" s="38">
        <v>105.3</v>
      </c>
      <c r="MSI214" s="38">
        <v>105.2</v>
      </c>
      <c r="MSJ214" s="39">
        <v>105.1</v>
      </c>
      <c r="MSK214" s="202"/>
      <c r="MSL214" s="7"/>
      <c r="MSM214" s="206"/>
      <c r="MSN214" s="248"/>
      <c r="MSO214" s="206" t="s">
        <v>27</v>
      </c>
      <c r="MSP214" s="202"/>
      <c r="MSQ214" s="202"/>
      <c r="MSR214" s="202"/>
      <c r="MSS214" s="22"/>
      <c r="MST214" s="22"/>
      <c r="MSU214" s="22"/>
      <c r="MSV214" s="22">
        <v>105.7</v>
      </c>
      <c r="MSW214" s="38">
        <v>105.6</v>
      </c>
      <c r="MSX214" s="38">
        <v>105.3</v>
      </c>
      <c r="MSY214" s="38">
        <v>105.2</v>
      </c>
      <c r="MSZ214" s="39">
        <v>105.1</v>
      </c>
      <c r="MTA214" s="202"/>
      <c r="MTB214" s="7"/>
      <c r="MTC214" s="206"/>
      <c r="MTD214" s="248"/>
      <c r="MTE214" s="206" t="s">
        <v>27</v>
      </c>
      <c r="MTF214" s="202"/>
      <c r="MTG214" s="202"/>
      <c r="MTH214" s="202"/>
      <c r="MTI214" s="22"/>
      <c r="MTJ214" s="22"/>
      <c r="MTK214" s="22"/>
      <c r="MTL214" s="22">
        <v>105.7</v>
      </c>
      <c r="MTM214" s="38">
        <v>105.6</v>
      </c>
      <c r="MTN214" s="38">
        <v>105.3</v>
      </c>
      <c r="MTO214" s="38">
        <v>105.2</v>
      </c>
      <c r="MTP214" s="39">
        <v>105.1</v>
      </c>
      <c r="MTQ214" s="202"/>
      <c r="MTR214" s="7"/>
      <c r="MTS214" s="206"/>
      <c r="MTT214" s="248"/>
      <c r="MTU214" s="206" t="s">
        <v>27</v>
      </c>
      <c r="MTV214" s="202"/>
      <c r="MTW214" s="202"/>
      <c r="MTX214" s="202"/>
      <c r="MTY214" s="22"/>
      <c r="MTZ214" s="22"/>
      <c r="MUA214" s="22"/>
      <c r="MUB214" s="22">
        <v>105.7</v>
      </c>
      <c r="MUC214" s="38">
        <v>105.6</v>
      </c>
      <c r="MUD214" s="38">
        <v>105.3</v>
      </c>
      <c r="MUE214" s="38">
        <v>105.2</v>
      </c>
      <c r="MUF214" s="39">
        <v>105.1</v>
      </c>
      <c r="MUG214" s="202"/>
      <c r="MUH214" s="7"/>
      <c r="MUI214" s="206"/>
      <c r="MUJ214" s="248"/>
      <c r="MUK214" s="206" t="s">
        <v>27</v>
      </c>
      <c r="MUL214" s="202"/>
      <c r="MUM214" s="202"/>
      <c r="MUN214" s="202"/>
      <c r="MUO214" s="22"/>
      <c r="MUP214" s="22"/>
      <c r="MUQ214" s="22"/>
      <c r="MUR214" s="22">
        <v>105.7</v>
      </c>
      <c r="MUS214" s="38">
        <v>105.6</v>
      </c>
      <c r="MUT214" s="38">
        <v>105.3</v>
      </c>
      <c r="MUU214" s="38">
        <v>105.2</v>
      </c>
      <c r="MUV214" s="39">
        <v>105.1</v>
      </c>
      <c r="MUW214" s="202"/>
      <c r="MUX214" s="7"/>
      <c r="MUY214" s="206"/>
      <c r="MUZ214" s="248"/>
      <c r="MVA214" s="206" t="s">
        <v>27</v>
      </c>
      <c r="MVB214" s="202"/>
      <c r="MVC214" s="202"/>
      <c r="MVD214" s="202"/>
      <c r="MVE214" s="22"/>
      <c r="MVF214" s="22"/>
      <c r="MVG214" s="22"/>
      <c r="MVH214" s="22">
        <v>105.7</v>
      </c>
      <c r="MVI214" s="38">
        <v>105.6</v>
      </c>
      <c r="MVJ214" s="38">
        <v>105.3</v>
      </c>
      <c r="MVK214" s="38">
        <v>105.2</v>
      </c>
      <c r="MVL214" s="39">
        <v>105.1</v>
      </c>
      <c r="MVM214" s="202"/>
      <c r="MVN214" s="7"/>
      <c r="MVO214" s="206"/>
      <c r="MVP214" s="248"/>
      <c r="MVQ214" s="206" t="s">
        <v>27</v>
      </c>
      <c r="MVR214" s="202"/>
      <c r="MVS214" s="202"/>
      <c r="MVT214" s="202"/>
      <c r="MVU214" s="22"/>
      <c r="MVV214" s="22"/>
      <c r="MVW214" s="22"/>
      <c r="MVX214" s="22">
        <v>105.7</v>
      </c>
      <c r="MVY214" s="38">
        <v>105.6</v>
      </c>
      <c r="MVZ214" s="38">
        <v>105.3</v>
      </c>
      <c r="MWA214" s="38">
        <v>105.2</v>
      </c>
      <c r="MWB214" s="39">
        <v>105.1</v>
      </c>
      <c r="MWC214" s="202"/>
      <c r="MWD214" s="7"/>
      <c r="MWE214" s="206"/>
      <c r="MWF214" s="248"/>
      <c r="MWG214" s="206" t="s">
        <v>27</v>
      </c>
      <c r="MWH214" s="202"/>
      <c r="MWI214" s="202"/>
      <c r="MWJ214" s="202"/>
      <c r="MWK214" s="22"/>
      <c r="MWL214" s="22"/>
      <c r="MWM214" s="22"/>
      <c r="MWN214" s="22">
        <v>105.7</v>
      </c>
      <c r="MWO214" s="38">
        <v>105.6</v>
      </c>
      <c r="MWP214" s="38">
        <v>105.3</v>
      </c>
      <c r="MWQ214" s="38">
        <v>105.2</v>
      </c>
      <c r="MWR214" s="39">
        <v>105.1</v>
      </c>
      <c r="MWS214" s="202"/>
      <c r="MWT214" s="7"/>
      <c r="MWU214" s="206"/>
      <c r="MWV214" s="248"/>
      <c r="MWW214" s="206" t="s">
        <v>27</v>
      </c>
      <c r="MWX214" s="202"/>
      <c r="MWY214" s="202"/>
      <c r="MWZ214" s="202"/>
      <c r="MXA214" s="22"/>
      <c r="MXB214" s="22"/>
      <c r="MXC214" s="22"/>
      <c r="MXD214" s="22">
        <v>105.7</v>
      </c>
      <c r="MXE214" s="38">
        <v>105.6</v>
      </c>
      <c r="MXF214" s="38">
        <v>105.3</v>
      </c>
      <c r="MXG214" s="38">
        <v>105.2</v>
      </c>
      <c r="MXH214" s="39">
        <v>105.1</v>
      </c>
      <c r="MXI214" s="202"/>
      <c r="MXJ214" s="7"/>
      <c r="MXK214" s="206"/>
      <c r="MXL214" s="248"/>
      <c r="MXM214" s="206" t="s">
        <v>27</v>
      </c>
      <c r="MXN214" s="202"/>
      <c r="MXO214" s="202"/>
      <c r="MXP214" s="202"/>
      <c r="MXQ214" s="22"/>
      <c r="MXR214" s="22"/>
      <c r="MXS214" s="22"/>
      <c r="MXT214" s="22">
        <v>105.7</v>
      </c>
      <c r="MXU214" s="38">
        <v>105.6</v>
      </c>
      <c r="MXV214" s="38">
        <v>105.3</v>
      </c>
      <c r="MXW214" s="38">
        <v>105.2</v>
      </c>
      <c r="MXX214" s="39">
        <v>105.1</v>
      </c>
      <c r="MXY214" s="202"/>
      <c r="MXZ214" s="7"/>
      <c r="MYA214" s="206"/>
      <c r="MYB214" s="248"/>
      <c r="MYC214" s="206" t="s">
        <v>27</v>
      </c>
      <c r="MYD214" s="202"/>
      <c r="MYE214" s="202"/>
      <c r="MYF214" s="202"/>
      <c r="MYG214" s="22"/>
      <c r="MYH214" s="22"/>
      <c r="MYI214" s="22"/>
      <c r="MYJ214" s="22">
        <v>105.7</v>
      </c>
      <c r="MYK214" s="38">
        <v>105.6</v>
      </c>
      <c r="MYL214" s="38">
        <v>105.3</v>
      </c>
      <c r="MYM214" s="38">
        <v>105.2</v>
      </c>
      <c r="MYN214" s="39">
        <v>105.1</v>
      </c>
      <c r="MYO214" s="202"/>
      <c r="MYP214" s="7"/>
      <c r="MYQ214" s="206"/>
      <c r="MYR214" s="248"/>
      <c r="MYS214" s="206" t="s">
        <v>27</v>
      </c>
      <c r="MYT214" s="202"/>
      <c r="MYU214" s="202"/>
      <c r="MYV214" s="202"/>
      <c r="MYW214" s="22"/>
      <c r="MYX214" s="22"/>
      <c r="MYY214" s="22"/>
      <c r="MYZ214" s="22">
        <v>105.7</v>
      </c>
      <c r="MZA214" s="38">
        <v>105.6</v>
      </c>
      <c r="MZB214" s="38">
        <v>105.3</v>
      </c>
      <c r="MZC214" s="38">
        <v>105.2</v>
      </c>
      <c r="MZD214" s="39">
        <v>105.1</v>
      </c>
      <c r="MZE214" s="202"/>
      <c r="MZF214" s="7"/>
      <c r="MZG214" s="206"/>
      <c r="MZH214" s="248"/>
      <c r="MZI214" s="206" t="s">
        <v>27</v>
      </c>
      <c r="MZJ214" s="202"/>
      <c r="MZK214" s="202"/>
      <c r="MZL214" s="202"/>
      <c r="MZM214" s="22"/>
      <c r="MZN214" s="22"/>
      <c r="MZO214" s="22"/>
      <c r="MZP214" s="22">
        <v>105.7</v>
      </c>
      <c r="MZQ214" s="38">
        <v>105.6</v>
      </c>
      <c r="MZR214" s="38">
        <v>105.3</v>
      </c>
      <c r="MZS214" s="38">
        <v>105.2</v>
      </c>
      <c r="MZT214" s="39">
        <v>105.1</v>
      </c>
      <c r="MZU214" s="202"/>
      <c r="MZV214" s="7"/>
      <c r="MZW214" s="206"/>
      <c r="MZX214" s="248"/>
      <c r="MZY214" s="206" t="s">
        <v>27</v>
      </c>
      <c r="MZZ214" s="202"/>
      <c r="NAA214" s="202"/>
      <c r="NAB214" s="202"/>
      <c r="NAC214" s="22"/>
      <c r="NAD214" s="22"/>
      <c r="NAE214" s="22"/>
      <c r="NAF214" s="22">
        <v>105.7</v>
      </c>
      <c r="NAG214" s="38">
        <v>105.6</v>
      </c>
      <c r="NAH214" s="38">
        <v>105.3</v>
      </c>
      <c r="NAI214" s="38">
        <v>105.2</v>
      </c>
      <c r="NAJ214" s="39">
        <v>105.1</v>
      </c>
      <c r="NAK214" s="202"/>
      <c r="NAL214" s="7"/>
      <c r="NAM214" s="206"/>
      <c r="NAN214" s="248"/>
      <c r="NAO214" s="206" t="s">
        <v>27</v>
      </c>
      <c r="NAP214" s="202"/>
      <c r="NAQ214" s="202"/>
      <c r="NAR214" s="202"/>
      <c r="NAS214" s="22"/>
      <c r="NAT214" s="22"/>
      <c r="NAU214" s="22"/>
      <c r="NAV214" s="22">
        <v>105.7</v>
      </c>
      <c r="NAW214" s="38">
        <v>105.6</v>
      </c>
      <c r="NAX214" s="38">
        <v>105.3</v>
      </c>
      <c r="NAY214" s="38">
        <v>105.2</v>
      </c>
      <c r="NAZ214" s="39">
        <v>105.1</v>
      </c>
      <c r="NBA214" s="202"/>
      <c r="NBB214" s="7"/>
      <c r="NBC214" s="206"/>
      <c r="NBD214" s="248"/>
      <c r="NBE214" s="206" t="s">
        <v>27</v>
      </c>
      <c r="NBF214" s="202"/>
      <c r="NBG214" s="202"/>
      <c r="NBH214" s="202"/>
      <c r="NBI214" s="22"/>
      <c r="NBJ214" s="22"/>
      <c r="NBK214" s="22"/>
      <c r="NBL214" s="22">
        <v>105.7</v>
      </c>
      <c r="NBM214" s="38">
        <v>105.6</v>
      </c>
      <c r="NBN214" s="38">
        <v>105.3</v>
      </c>
      <c r="NBO214" s="38">
        <v>105.2</v>
      </c>
      <c r="NBP214" s="39">
        <v>105.1</v>
      </c>
      <c r="NBQ214" s="202"/>
      <c r="NBR214" s="7"/>
      <c r="NBS214" s="206"/>
      <c r="NBT214" s="248"/>
      <c r="NBU214" s="206" t="s">
        <v>27</v>
      </c>
      <c r="NBV214" s="202"/>
      <c r="NBW214" s="202"/>
      <c r="NBX214" s="202"/>
      <c r="NBY214" s="22"/>
      <c r="NBZ214" s="22"/>
      <c r="NCA214" s="22"/>
      <c r="NCB214" s="22">
        <v>105.7</v>
      </c>
      <c r="NCC214" s="38">
        <v>105.6</v>
      </c>
      <c r="NCD214" s="38">
        <v>105.3</v>
      </c>
      <c r="NCE214" s="38">
        <v>105.2</v>
      </c>
      <c r="NCF214" s="39">
        <v>105.1</v>
      </c>
      <c r="NCG214" s="202"/>
      <c r="NCH214" s="7"/>
      <c r="NCI214" s="206"/>
      <c r="NCJ214" s="248"/>
      <c r="NCK214" s="206" t="s">
        <v>27</v>
      </c>
      <c r="NCL214" s="202"/>
      <c r="NCM214" s="202"/>
      <c r="NCN214" s="202"/>
      <c r="NCO214" s="22"/>
      <c r="NCP214" s="22"/>
      <c r="NCQ214" s="22"/>
      <c r="NCR214" s="22">
        <v>105.7</v>
      </c>
      <c r="NCS214" s="38">
        <v>105.6</v>
      </c>
      <c r="NCT214" s="38">
        <v>105.3</v>
      </c>
      <c r="NCU214" s="38">
        <v>105.2</v>
      </c>
      <c r="NCV214" s="39">
        <v>105.1</v>
      </c>
      <c r="NCW214" s="202"/>
      <c r="NCX214" s="7"/>
      <c r="NCY214" s="206"/>
      <c r="NCZ214" s="248"/>
      <c r="NDA214" s="206" t="s">
        <v>27</v>
      </c>
      <c r="NDB214" s="202"/>
      <c r="NDC214" s="202"/>
      <c r="NDD214" s="202"/>
      <c r="NDE214" s="22"/>
      <c r="NDF214" s="22"/>
      <c r="NDG214" s="22"/>
      <c r="NDH214" s="22">
        <v>105.7</v>
      </c>
      <c r="NDI214" s="38">
        <v>105.6</v>
      </c>
      <c r="NDJ214" s="38">
        <v>105.3</v>
      </c>
      <c r="NDK214" s="38">
        <v>105.2</v>
      </c>
      <c r="NDL214" s="39">
        <v>105.1</v>
      </c>
      <c r="NDM214" s="202"/>
      <c r="NDN214" s="7"/>
      <c r="NDO214" s="206"/>
      <c r="NDP214" s="248"/>
      <c r="NDQ214" s="206" t="s">
        <v>27</v>
      </c>
      <c r="NDR214" s="202"/>
      <c r="NDS214" s="202"/>
      <c r="NDT214" s="202"/>
      <c r="NDU214" s="22"/>
      <c r="NDV214" s="22"/>
      <c r="NDW214" s="22"/>
      <c r="NDX214" s="22">
        <v>105.7</v>
      </c>
      <c r="NDY214" s="38">
        <v>105.6</v>
      </c>
      <c r="NDZ214" s="38">
        <v>105.3</v>
      </c>
      <c r="NEA214" s="38">
        <v>105.2</v>
      </c>
      <c r="NEB214" s="39">
        <v>105.1</v>
      </c>
      <c r="NEC214" s="202"/>
      <c r="NED214" s="7"/>
      <c r="NEE214" s="206"/>
      <c r="NEF214" s="248"/>
      <c r="NEG214" s="206" t="s">
        <v>27</v>
      </c>
      <c r="NEH214" s="202"/>
      <c r="NEI214" s="202"/>
      <c r="NEJ214" s="202"/>
      <c r="NEK214" s="22"/>
      <c r="NEL214" s="22"/>
      <c r="NEM214" s="22"/>
      <c r="NEN214" s="22">
        <v>105.7</v>
      </c>
      <c r="NEO214" s="38">
        <v>105.6</v>
      </c>
      <c r="NEP214" s="38">
        <v>105.3</v>
      </c>
      <c r="NEQ214" s="38">
        <v>105.2</v>
      </c>
      <c r="NER214" s="39">
        <v>105.1</v>
      </c>
      <c r="NES214" s="202"/>
      <c r="NET214" s="7"/>
      <c r="NEU214" s="206"/>
      <c r="NEV214" s="248"/>
      <c r="NEW214" s="206" t="s">
        <v>27</v>
      </c>
      <c r="NEX214" s="202"/>
      <c r="NEY214" s="202"/>
      <c r="NEZ214" s="202"/>
      <c r="NFA214" s="22"/>
      <c r="NFB214" s="22"/>
      <c r="NFC214" s="22"/>
      <c r="NFD214" s="22">
        <v>105.7</v>
      </c>
      <c r="NFE214" s="38">
        <v>105.6</v>
      </c>
      <c r="NFF214" s="38">
        <v>105.3</v>
      </c>
      <c r="NFG214" s="38">
        <v>105.2</v>
      </c>
      <c r="NFH214" s="39">
        <v>105.1</v>
      </c>
      <c r="NFI214" s="202"/>
      <c r="NFJ214" s="7"/>
      <c r="NFK214" s="206"/>
      <c r="NFL214" s="248"/>
      <c r="NFM214" s="206" t="s">
        <v>27</v>
      </c>
      <c r="NFN214" s="202"/>
      <c r="NFO214" s="202"/>
      <c r="NFP214" s="202"/>
      <c r="NFQ214" s="22"/>
      <c r="NFR214" s="22"/>
      <c r="NFS214" s="22"/>
      <c r="NFT214" s="22">
        <v>105.7</v>
      </c>
      <c r="NFU214" s="38">
        <v>105.6</v>
      </c>
      <c r="NFV214" s="38">
        <v>105.3</v>
      </c>
      <c r="NFW214" s="38">
        <v>105.2</v>
      </c>
      <c r="NFX214" s="39">
        <v>105.1</v>
      </c>
      <c r="NFY214" s="202"/>
      <c r="NFZ214" s="7"/>
      <c r="NGA214" s="206"/>
      <c r="NGB214" s="248"/>
      <c r="NGC214" s="206" t="s">
        <v>27</v>
      </c>
      <c r="NGD214" s="202"/>
      <c r="NGE214" s="202"/>
      <c r="NGF214" s="202"/>
      <c r="NGG214" s="22"/>
      <c r="NGH214" s="22"/>
      <c r="NGI214" s="22"/>
      <c r="NGJ214" s="22">
        <v>105.7</v>
      </c>
      <c r="NGK214" s="38">
        <v>105.6</v>
      </c>
      <c r="NGL214" s="38">
        <v>105.3</v>
      </c>
      <c r="NGM214" s="38">
        <v>105.2</v>
      </c>
      <c r="NGN214" s="39">
        <v>105.1</v>
      </c>
      <c r="NGO214" s="202"/>
      <c r="NGP214" s="7"/>
      <c r="NGQ214" s="206"/>
      <c r="NGR214" s="248"/>
      <c r="NGS214" s="206" t="s">
        <v>27</v>
      </c>
      <c r="NGT214" s="202"/>
      <c r="NGU214" s="202"/>
      <c r="NGV214" s="202"/>
      <c r="NGW214" s="22"/>
      <c r="NGX214" s="22"/>
      <c r="NGY214" s="22"/>
      <c r="NGZ214" s="22">
        <v>105.7</v>
      </c>
      <c r="NHA214" s="38">
        <v>105.6</v>
      </c>
      <c r="NHB214" s="38">
        <v>105.3</v>
      </c>
      <c r="NHC214" s="38">
        <v>105.2</v>
      </c>
      <c r="NHD214" s="39">
        <v>105.1</v>
      </c>
      <c r="NHE214" s="202"/>
      <c r="NHF214" s="7"/>
      <c r="NHG214" s="206"/>
      <c r="NHH214" s="248"/>
      <c r="NHI214" s="206" t="s">
        <v>27</v>
      </c>
      <c r="NHJ214" s="202"/>
      <c r="NHK214" s="202"/>
      <c r="NHL214" s="202"/>
      <c r="NHM214" s="22"/>
      <c r="NHN214" s="22"/>
      <c r="NHO214" s="22"/>
      <c r="NHP214" s="22">
        <v>105.7</v>
      </c>
      <c r="NHQ214" s="38">
        <v>105.6</v>
      </c>
      <c r="NHR214" s="38">
        <v>105.3</v>
      </c>
      <c r="NHS214" s="38">
        <v>105.2</v>
      </c>
      <c r="NHT214" s="39">
        <v>105.1</v>
      </c>
      <c r="NHU214" s="202"/>
      <c r="NHV214" s="7"/>
      <c r="NHW214" s="206"/>
      <c r="NHX214" s="248"/>
      <c r="NHY214" s="206" t="s">
        <v>27</v>
      </c>
      <c r="NHZ214" s="202"/>
      <c r="NIA214" s="202"/>
      <c r="NIB214" s="202"/>
      <c r="NIC214" s="22"/>
      <c r="NID214" s="22"/>
      <c r="NIE214" s="22"/>
      <c r="NIF214" s="22">
        <v>105.7</v>
      </c>
      <c r="NIG214" s="38">
        <v>105.6</v>
      </c>
      <c r="NIH214" s="38">
        <v>105.3</v>
      </c>
      <c r="NII214" s="38">
        <v>105.2</v>
      </c>
      <c r="NIJ214" s="39">
        <v>105.1</v>
      </c>
      <c r="NIK214" s="202"/>
      <c r="NIL214" s="7"/>
      <c r="NIM214" s="206"/>
      <c r="NIN214" s="248"/>
      <c r="NIO214" s="206" t="s">
        <v>27</v>
      </c>
      <c r="NIP214" s="202"/>
      <c r="NIQ214" s="202"/>
      <c r="NIR214" s="202"/>
      <c r="NIS214" s="22"/>
      <c r="NIT214" s="22"/>
      <c r="NIU214" s="22"/>
      <c r="NIV214" s="22">
        <v>105.7</v>
      </c>
      <c r="NIW214" s="38">
        <v>105.6</v>
      </c>
      <c r="NIX214" s="38">
        <v>105.3</v>
      </c>
      <c r="NIY214" s="38">
        <v>105.2</v>
      </c>
      <c r="NIZ214" s="39">
        <v>105.1</v>
      </c>
      <c r="NJA214" s="202"/>
      <c r="NJB214" s="7"/>
      <c r="NJC214" s="206"/>
      <c r="NJD214" s="248"/>
      <c r="NJE214" s="206" t="s">
        <v>27</v>
      </c>
      <c r="NJF214" s="202"/>
      <c r="NJG214" s="202"/>
      <c r="NJH214" s="202"/>
      <c r="NJI214" s="22"/>
      <c r="NJJ214" s="22"/>
      <c r="NJK214" s="22"/>
      <c r="NJL214" s="22">
        <v>105.7</v>
      </c>
      <c r="NJM214" s="38">
        <v>105.6</v>
      </c>
      <c r="NJN214" s="38">
        <v>105.3</v>
      </c>
      <c r="NJO214" s="38">
        <v>105.2</v>
      </c>
      <c r="NJP214" s="39">
        <v>105.1</v>
      </c>
      <c r="NJQ214" s="202"/>
      <c r="NJR214" s="7"/>
      <c r="NJS214" s="206"/>
      <c r="NJT214" s="248"/>
      <c r="NJU214" s="206" t="s">
        <v>27</v>
      </c>
      <c r="NJV214" s="202"/>
      <c r="NJW214" s="202"/>
      <c r="NJX214" s="202"/>
      <c r="NJY214" s="22"/>
      <c r="NJZ214" s="22"/>
      <c r="NKA214" s="22"/>
      <c r="NKB214" s="22">
        <v>105.7</v>
      </c>
      <c r="NKC214" s="38">
        <v>105.6</v>
      </c>
      <c r="NKD214" s="38">
        <v>105.3</v>
      </c>
      <c r="NKE214" s="38">
        <v>105.2</v>
      </c>
      <c r="NKF214" s="39">
        <v>105.1</v>
      </c>
      <c r="NKG214" s="202"/>
      <c r="NKH214" s="7"/>
      <c r="NKI214" s="206"/>
      <c r="NKJ214" s="248"/>
      <c r="NKK214" s="206" t="s">
        <v>27</v>
      </c>
      <c r="NKL214" s="202"/>
      <c r="NKM214" s="202"/>
      <c r="NKN214" s="202"/>
      <c r="NKO214" s="22"/>
      <c r="NKP214" s="22"/>
      <c r="NKQ214" s="22"/>
      <c r="NKR214" s="22">
        <v>105.7</v>
      </c>
      <c r="NKS214" s="38">
        <v>105.6</v>
      </c>
      <c r="NKT214" s="38">
        <v>105.3</v>
      </c>
      <c r="NKU214" s="38">
        <v>105.2</v>
      </c>
      <c r="NKV214" s="39">
        <v>105.1</v>
      </c>
      <c r="NKW214" s="202"/>
      <c r="NKX214" s="7"/>
      <c r="NKY214" s="206"/>
      <c r="NKZ214" s="248"/>
      <c r="NLA214" s="206" t="s">
        <v>27</v>
      </c>
      <c r="NLB214" s="202"/>
      <c r="NLC214" s="202"/>
      <c r="NLD214" s="202"/>
      <c r="NLE214" s="22"/>
      <c r="NLF214" s="22"/>
      <c r="NLG214" s="22"/>
      <c r="NLH214" s="22">
        <v>105.7</v>
      </c>
      <c r="NLI214" s="38">
        <v>105.6</v>
      </c>
      <c r="NLJ214" s="38">
        <v>105.3</v>
      </c>
      <c r="NLK214" s="38">
        <v>105.2</v>
      </c>
      <c r="NLL214" s="39">
        <v>105.1</v>
      </c>
      <c r="NLM214" s="202"/>
      <c r="NLN214" s="7"/>
      <c r="NLO214" s="206"/>
      <c r="NLP214" s="248"/>
      <c r="NLQ214" s="206" t="s">
        <v>27</v>
      </c>
      <c r="NLR214" s="202"/>
      <c r="NLS214" s="202"/>
      <c r="NLT214" s="202"/>
      <c r="NLU214" s="22"/>
      <c r="NLV214" s="22"/>
      <c r="NLW214" s="22"/>
      <c r="NLX214" s="22">
        <v>105.7</v>
      </c>
      <c r="NLY214" s="38">
        <v>105.6</v>
      </c>
      <c r="NLZ214" s="38">
        <v>105.3</v>
      </c>
      <c r="NMA214" s="38">
        <v>105.2</v>
      </c>
      <c r="NMB214" s="39">
        <v>105.1</v>
      </c>
      <c r="NMC214" s="202"/>
      <c r="NMD214" s="7"/>
      <c r="NME214" s="206"/>
      <c r="NMF214" s="248"/>
      <c r="NMG214" s="206" t="s">
        <v>27</v>
      </c>
      <c r="NMH214" s="202"/>
      <c r="NMI214" s="202"/>
      <c r="NMJ214" s="202"/>
      <c r="NMK214" s="22"/>
      <c r="NML214" s="22"/>
      <c r="NMM214" s="22"/>
      <c r="NMN214" s="22">
        <v>105.7</v>
      </c>
      <c r="NMO214" s="38">
        <v>105.6</v>
      </c>
      <c r="NMP214" s="38">
        <v>105.3</v>
      </c>
      <c r="NMQ214" s="38">
        <v>105.2</v>
      </c>
      <c r="NMR214" s="39">
        <v>105.1</v>
      </c>
      <c r="NMS214" s="202"/>
      <c r="NMT214" s="7"/>
      <c r="NMU214" s="206"/>
      <c r="NMV214" s="248"/>
      <c r="NMW214" s="206" t="s">
        <v>27</v>
      </c>
      <c r="NMX214" s="202"/>
      <c r="NMY214" s="202"/>
      <c r="NMZ214" s="202"/>
      <c r="NNA214" s="22"/>
      <c r="NNB214" s="22"/>
      <c r="NNC214" s="22"/>
      <c r="NND214" s="22">
        <v>105.7</v>
      </c>
      <c r="NNE214" s="38">
        <v>105.6</v>
      </c>
      <c r="NNF214" s="38">
        <v>105.3</v>
      </c>
      <c r="NNG214" s="38">
        <v>105.2</v>
      </c>
      <c r="NNH214" s="39">
        <v>105.1</v>
      </c>
      <c r="NNI214" s="202"/>
      <c r="NNJ214" s="7"/>
      <c r="NNK214" s="206"/>
      <c r="NNL214" s="248"/>
      <c r="NNM214" s="206" t="s">
        <v>27</v>
      </c>
      <c r="NNN214" s="202"/>
      <c r="NNO214" s="202"/>
      <c r="NNP214" s="202"/>
      <c r="NNQ214" s="22"/>
      <c r="NNR214" s="22"/>
      <c r="NNS214" s="22"/>
      <c r="NNT214" s="22">
        <v>105.7</v>
      </c>
      <c r="NNU214" s="38">
        <v>105.6</v>
      </c>
      <c r="NNV214" s="38">
        <v>105.3</v>
      </c>
      <c r="NNW214" s="38">
        <v>105.2</v>
      </c>
      <c r="NNX214" s="39">
        <v>105.1</v>
      </c>
      <c r="NNY214" s="202"/>
      <c r="NNZ214" s="7"/>
      <c r="NOA214" s="206"/>
      <c r="NOB214" s="248"/>
      <c r="NOC214" s="206" t="s">
        <v>27</v>
      </c>
      <c r="NOD214" s="202"/>
      <c r="NOE214" s="202"/>
      <c r="NOF214" s="202"/>
      <c r="NOG214" s="22"/>
      <c r="NOH214" s="22"/>
      <c r="NOI214" s="22"/>
      <c r="NOJ214" s="22">
        <v>105.7</v>
      </c>
      <c r="NOK214" s="38">
        <v>105.6</v>
      </c>
      <c r="NOL214" s="38">
        <v>105.3</v>
      </c>
      <c r="NOM214" s="38">
        <v>105.2</v>
      </c>
      <c r="NON214" s="39">
        <v>105.1</v>
      </c>
      <c r="NOO214" s="202"/>
      <c r="NOP214" s="7"/>
      <c r="NOQ214" s="206"/>
      <c r="NOR214" s="248"/>
      <c r="NOS214" s="206" t="s">
        <v>27</v>
      </c>
      <c r="NOT214" s="202"/>
      <c r="NOU214" s="202"/>
      <c r="NOV214" s="202"/>
      <c r="NOW214" s="22"/>
      <c r="NOX214" s="22"/>
      <c r="NOY214" s="22"/>
      <c r="NOZ214" s="22">
        <v>105.7</v>
      </c>
      <c r="NPA214" s="38">
        <v>105.6</v>
      </c>
      <c r="NPB214" s="38">
        <v>105.3</v>
      </c>
      <c r="NPC214" s="38">
        <v>105.2</v>
      </c>
      <c r="NPD214" s="39">
        <v>105.1</v>
      </c>
      <c r="NPE214" s="202"/>
      <c r="NPF214" s="7"/>
      <c r="NPG214" s="206"/>
      <c r="NPH214" s="248"/>
      <c r="NPI214" s="206" t="s">
        <v>27</v>
      </c>
      <c r="NPJ214" s="202"/>
      <c r="NPK214" s="202"/>
      <c r="NPL214" s="202"/>
      <c r="NPM214" s="22"/>
      <c r="NPN214" s="22"/>
      <c r="NPO214" s="22"/>
      <c r="NPP214" s="22">
        <v>105.7</v>
      </c>
      <c r="NPQ214" s="38">
        <v>105.6</v>
      </c>
      <c r="NPR214" s="38">
        <v>105.3</v>
      </c>
      <c r="NPS214" s="38">
        <v>105.2</v>
      </c>
      <c r="NPT214" s="39">
        <v>105.1</v>
      </c>
      <c r="NPU214" s="202"/>
      <c r="NPV214" s="7"/>
      <c r="NPW214" s="206"/>
      <c r="NPX214" s="248"/>
      <c r="NPY214" s="206" t="s">
        <v>27</v>
      </c>
      <c r="NPZ214" s="202"/>
      <c r="NQA214" s="202"/>
      <c r="NQB214" s="202"/>
      <c r="NQC214" s="22"/>
      <c r="NQD214" s="22"/>
      <c r="NQE214" s="22"/>
      <c r="NQF214" s="22">
        <v>105.7</v>
      </c>
      <c r="NQG214" s="38">
        <v>105.6</v>
      </c>
      <c r="NQH214" s="38">
        <v>105.3</v>
      </c>
      <c r="NQI214" s="38">
        <v>105.2</v>
      </c>
      <c r="NQJ214" s="39">
        <v>105.1</v>
      </c>
      <c r="NQK214" s="202"/>
      <c r="NQL214" s="7"/>
      <c r="NQM214" s="206"/>
      <c r="NQN214" s="248"/>
      <c r="NQO214" s="206" t="s">
        <v>27</v>
      </c>
      <c r="NQP214" s="202"/>
      <c r="NQQ214" s="202"/>
      <c r="NQR214" s="202"/>
      <c r="NQS214" s="22"/>
      <c r="NQT214" s="22"/>
      <c r="NQU214" s="22"/>
      <c r="NQV214" s="22">
        <v>105.7</v>
      </c>
      <c r="NQW214" s="38">
        <v>105.6</v>
      </c>
      <c r="NQX214" s="38">
        <v>105.3</v>
      </c>
      <c r="NQY214" s="38">
        <v>105.2</v>
      </c>
      <c r="NQZ214" s="39">
        <v>105.1</v>
      </c>
      <c r="NRA214" s="202"/>
      <c r="NRB214" s="7"/>
      <c r="NRC214" s="206"/>
      <c r="NRD214" s="248"/>
      <c r="NRE214" s="206" t="s">
        <v>27</v>
      </c>
      <c r="NRF214" s="202"/>
      <c r="NRG214" s="202"/>
      <c r="NRH214" s="202"/>
      <c r="NRI214" s="22"/>
      <c r="NRJ214" s="22"/>
      <c r="NRK214" s="22"/>
      <c r="NRL214" s="22">
        <v>105.7</v>
      </c>
      <c r="NRM214" s="38">
        <v>105.6</v>
      </c>
      <c r="NRN214" s="38">
        <v>105.3</v>
      </c>
      <c r="NRO214" s="38">
        <v>105.2</v>
      </c>
      <c r="NRP214" s="39">
        <v>105.1</v>
      </c>
      <c r="NRQ214" s="202"/>
      <c r="NRR214" s="7"/>
      <c r="NRS214" s="206"/>
      <c r="NRT214" s="248"/>
      <c r="NRU214" s="206" t="s">
        <v>27</v>
      </c>
      <c r="NRV214" s="202"/>
      <c r="NRW214" s="202"/>
      <c r="NRX214" s="202"/>
      <c r="NRY214" s="22"/>
      <c r="NRZ214" s="22"/>
      <c r="NSA214" s="22"/>
      <c r="NSB214" s="22">
        <v>105.7</v>
      </c>
      <c r="NSC214" s="38">
        <v>105.6</v>
      </c>
      <c r="NSD214" s="38">
        <v>105.3</v>
      </c>
      <c r="NSE214" s="38">
        <v>105.2</v>
      </c>
      <c r="NSF214" s="39">
        <v>105.1</v>
      </c>
      <c r="NSG214" s="202"/>
      <c r="NSH214" s="7"/>
      <c r="NSI214" s="206"/>
      <c r="NSJ214" s="248"/>
      <c r="NSK214" s="206" t="s">
        <v>27</v>
      </c>
      <c r="NSL214" s="202"/>
      <c r="NSM214" s="202"/>
      <c r="NSN214" s="202"/>
      <c r="NSO214" s="22"/>
      <c r="NSP214" s="22"/>
      <c r="NSQ214" s="22"/>
      <c r="NSR214" s="22">
        <v>105.7</v>
      </c>
      <c r="NSS214" s="38">
        <v>105.6</v>
      </c>
      <c r="NST214" s="38">
        <v>105.3</v>
      </c>
      <c r="NSU214" s="38">
        <v>105.2</v>
      </c>
      <c r="NSV214" s="39">
        <v>105.1</v>
      </c>
      <c r="NSW214" s="202"/>
      <c r="NSX214" s="7"/>
      <c r="NSY214" s="206"/>
      <c r="NSZ214" s="248"/>
      <c r="NTA214" s="206" t="s">
        <v>27</v>
      </c>
      <c r="NTB214" s="202"/>
      <c r="NTC214" s="202"/>
      <c r="NTD214" s="202"/>
      <c r="NTE214" s="22"/>
      <c r="NTF214" s="22"/>
      <c r="NTG214" s="22"/>
      <c r="NTH214" s="22">
        <v>105.7</v>
      </c>
      <c r="NTI214" s="38">
        <v>105.6</v>
      </c>
      <c r="NTJ214" s="38">
        <v>105.3</v>
      </c>
      <c r="NTK214" s="38">
        <v>105.2</v>
      </c>
      <c r="NTL214" s="39">
        <v>105.1</v>
      </c>
      <c r="NTM214" s="202"/>
      <c r="NTN214" s="7"/>
      <c r="NTO214" s="206"/>
      <c r="NTP214" s="248"/>
      <c r="NTQ214" s="206" t="s">
        <v>27</v>
      </c>
      <c r="NTR214" s="202"/>
      <c r="NTS214" s="202"/>
      <c r="NTT214" s="202"/>
      <c r="NTU214" s="22"/>
      <c r="NTV214" s="22"/>
      <c r="NTW214" s="22"/>
      <c r="NTX214" s="22">
        <v>105.7</v>
      </c>
      <c r="NTY214" s="38">
        <v>105.6</v>
      </c>
      <c r="NTZ214" s="38">
        <v>105.3</v>
      </c>
      <c r="NUA214" s="38">
        <v>105.2</v>
      </c>
      <c r="NUB214" s="39">
        <v>105.1</v>
      </c>
      <c r="NUC214" s="202"/>
      <c r="NUD214" s="7"/>
      <c r="NUE214" s="206"/>
      <c r="NUF214" s="248"/>
      <c r="NUG214" s="206" t="s">
        <v>27</v>
      </c>
      <c r="NUH214" s="202"/>
      <c r="NUI214" s="202"/>
      <c r="NUJ214" s="202"/>
      <c r="NUK214" s="22"/>
      <c r="NUL214" s="22"/>
      <c r="NUM214" s="22"/>
      <c r="NUN214" s="22">
        <v>105.7</v>
      </c>
      <c r="NUO214" s="38">
        <v>105.6</v>
      </c>
      <c r="NUP214" s="38">
        <v>105.3</v>
      </c>
      <c r="NUQ214" s="38">
        <v>105.2</v>
      </c>
      <c r="NUR214" s="39">
        <v>105.1</v>
      </c>
      <c r="NUS214" s="202"/>
      <c r="NUT214" s="7"/>
      <c r="NUU214" s="206"/>
      <c r="NUV214" s="248"/>
      <c r="NUW214" s="206" t="s">
        <v>27</v>
      </c>
      <c r="NUX214" s="202"/>
      <c r="NUY214" s="202"/>
      <c r="NUZ214" s="202"/>
      <c r="NVA214" s="22"/>
      <c r="NVB214" s="22"/>
      <c r="NVC214" s="22"/>
      <c r="NVD214" s="22">
        <v>105.7</v>
      </c>
      <c r="NVE214" s="38">
        <v>105.6</v>
      </c>
      <c r="NVF214" s="38">
        <v>105.3</v>
      </c>
      <c r="NVG214" s="38">
        <v>105.2</v>
      </c>
      <c r="NVH214" s="39">
        <v>105.1</v>
      </c>
      <c r="NVI214" s="202"/>
      <c r="NVJ214" s="7"/>
      <c r="NVK214" s="206"/>
      <c r="NVL214" s="248"/>
      <c r="NVM214" s="206" t="s">
        <v>27</v>
      </c>
      <c r="NVN214" s="202"/>
      <c r="NVO214" s="202"/>
      <c r="NVP214" s="202"/>
      <c r="NVQ214" s="22"/>
      <c r="NVR214" s="22"/>
      <c r="NVS214" s="22"/>
      <c r="NVT214" s="22">
        <v>105.7</v>
      </c>
      <c r="NVU214" s="38">
        <v>105.6</v>
      </c>
      <c r="NVV214" s="38">
        <v>105.3</v>
      </c>
      <c r="NVW214" s="38">
        <v>105.2</v>
      </c>
      <c r="NVX214" s="39">
        <v>105.1</v>
      </c>
      <c r="NVY214" s="202"/>
      <c r="NVZ214" s="7"/>
      <c r="NWA214" s="206"/>
      <c r="NWB214" s="248"/>
      <c r="NWC214" s="206" t="s">
        <v>27</v>
      </c>
      <c r="NWD214" s="202"/>
      <c r="NWE214" s="202"/>
      <c r="NWF214" s="202"/>
      <c r="NWG214" s="22"/>
      <c r="NWH214" s="22"/>
      <c r="NWI214" s="22"/>
      <c r="NWJ214" s="22">
        <v>105.7</v>
      </c>
      <c r="NWK214" s="38">
        <v>105.6</v>
      </c>
      <c r="NWL214" s="38">
        <v>105.3</v>
      </c>
      <c r="NWM214" s="38">
        <v>105.2</v>
      </c>
      <c r="NWN214" s="39">
        <v>105.1</v>
      </c>
      <c r="NWO214" s="202"/>
      <c r="NWP214" s="7"/>
      <c r="NWQ214" s="206"/>
      <c r="NWR214" s="248"/>
      <c r="NWS214" s="206" t="s">
        <v>27</v>
      </c>
      <c r="NWT214" s="202"/>
      <c r="NWU214" s="202"/>
      <c r="NWV214" s="202"/>
      <c r="NWW214" s="22"/>
      <c r="NWX214" s="22"/>
      <c r="NWY214" s="22"/>
      <c r="NWZ214" s="22">
        <v>105.7</v>
      </c>
      <c r="NXA214" s="38">
        <v>105.6</v>
      </c>
      <c r="NXB214" s="38">
        <v>105.3</v>
      </c>
      <c r="NXC214" s="38">
        <v>105.2</v>
      </c>
      <c r="NXD214" s="39">
        <v>105.1</v>
      </c>
      <c r="NXE214" s="202"/>
      <c r="NXF214" s="7"/>
      <c r="NXG214" s="206"/>
      <c r="NXH214" s="248"/>
      <c r="NXI214" s="206" t="s">
        <v>27</v>
      </c>
      <c r="NXJ214" s="202"/>
      <c r="NXK214" s="202"/>
      <c r="NXL214" s="202"/>
      <c r="NXM214" s="22"/>
      <c r="NXN214" s="22"/>
      <c r="NXO214" s="22"/>
      <c r="NXP214" s="22">
        <v>105.7</v>
      </c>
      <c r="NXQ214" s="38">
        <v>105.6</v>
      </c>
      <c r="NXR214" s="38">
        <v>105.3</v>
      </c>
      <c r="NXS214" s="38">
        <v>105.2</v>
      </c>
      <c r="NXT214" s="39">
        <v>105.1</v>
      </c>
      <c r="NXU214" s="202"/>
      <c r="NXV214" s="7"/>
      <c r="NXW214" s="206"/>
      <c r="NXX214" s="248"/>
      <c r="NXY214" s="206" t="s">
        <v>27</v>
      </c>
      <c r="NXZ214" s="202"/>
      <c r="NYA214" s="202"/>
      <c r="NYB214" s="202"/>
      <c r="NYC214" s="22"/>
      <c r="NYD214" s="22"/>
      <c r="NYE214" s="22"/>
      <c r="NYF214" s="22">
        <v>105.7</v>
      </c>
      <c r="NYG214" s="38">
        <v>105.6</v>
      </c>
      <c r="NYH214" s="38">
        <v>105.3</v>
      </c>
      <c r="NYI214" s="38">
        <v>105.2</v>
      </c>
      <c r="NYJ214" s="39">
        <v>105.1</v>
      </c>
      <c r="NYK214" s="202"/>
      <c r="NYL214" s="7"/>
      <c r="NYM214" s="206"/>
      <c r="NYN214" s="248"/>
      <c r="NYO214" s="206" t="s">
        <v>27</v>
      </c>
      <c r="NYP214" s="202"/>
      <c r="NYQ214" s="202"/>
      <c r="NYR214" s="202"/>
      <c r="NYS214" s="22"/>
      <c r="NYT214" s="22"/>
      <c r="NYU214" s="22"/>
      <c r="NYV214" s="22">
        <v>105.7</v>
      </c>
      <c r="NYW214" s="38">
        <v>105.6</v>
      </c>
      <c r="NYX214" s="38">
        <v>105.3</v>
      </c>
      <c r="NYY214" s="38">
        <v>105.2</v>
      </c>
      <c r="NYZ214" s="39">
        <v>105.1</v>
      </c>
      <c r="NZA214" s="202"/>
      <c r="NZB214" s="7"/>
      <c r="NZC214" s="206"/>
      <c r="NZD214" s="248"/>
      <c r="NZE214" s="206" t="s">
        <v>27</v>
      </c>
      <c r="NZF214" s="202"/>
      <c r="NZG214" s="202"/>
      <c r="NZH214" s="202"/>
      <c r="NZI214" s="22"/>
      <c r="NZJ214" s="22"/>
      <c r="NZK214" s="22"/>
      <c r="NZL214" s="22">
        <v>105.7</v>
      </c>
      <c r="NZM214" s="38">
        <v>105.6</v>
      </c>
      <c r="NZN214" s="38">
        <v>105.3</v>
      </c>
      <c r="NZO214" s="38">
        <v>105.2</v>
      </c>
      <c r="NZP214" s="39">
        <v>105.1</v>
      </c>
      <c r="NZQ214" s="202"/>
      <c r="NZR214" s="7"/>
      <c r="NZS214" s="206"/>
      <c r="NZT214" s="248"/>
      <c r="NZU214" s="206" t="s">
        <v>27</v>
      </c>
      <c r="NZV214" s="202"/>
      <c r="NZW214" s="202"/>
      <c r="NZX214" s="202"/>
      <c r="NZY214" s="22"/>
      <c r="NZZ214" s="22"/>
      <c r="OAA214" s="22"/>
      <c r="OAB214" s="22">
        <v>105.7</v>
      </c>
      <c r="OAC214" s="38">
        <v>105.6</v>
      </c>
      <c r="OAD214" s="38">
        <v>105.3</v>
      </c>
      <c r="OAE214" s="38">
        <v>105.2</v>
      </c>
      <c r="OAF214" s="39">
        <v>105.1</v>
      </c>
      <c r="OAG214" s="202"/>
      <c r="OAH214" s="7"/>
      <c r="OAI214" s="206"/>
      <c r="OAJ214" s="248"/>
      <c r="OAK214" s="206" t="s">
        <v>27</v>
      </c>
      <c r="OAL214" s="202"/>
      <c r="OAM214" s="202"/>
      <c r="OAN214" s="202"/>
      <c r="OAO214" s="22"/>
      <c r="OAP214" s="22"/>
      <c r="OAQ214" s="22"/>
      <c r="OAR214" s="22">
        <v>105.7</v>
      </c>
      <c r="OAS214" s="38">
        <v>105.6</v>
      </c>
      <c r="OAT214" s="38">
        <v>105.3</v>
      </c>
      <c r="OAU214" s="38">
        <v>105.2</v>
      </c>
      <c r="OAV214" s="39">
        <v>105.1</v>
      </c>
      <c r="OAW214" s="202"/>
      <c r="OAX214" s="7"/>
      <c r="OAY214" s="206"/>
      <c r="OAZ214" s="248"/>
      <c r="OBA214" s="206" t="s">
        <v>27</v>
      </c>
      <c r="OBB214" s="202"/>
      <c r="OBC214" s="202"/>
      <c r="OBD214" s="202"/>
      <c r="OBE214" s="22"/>
      <c r="OBF214" s="22"/>
      <c r="OBG214" s="22"/>
      <c r="OBH214" s="22">
        <v>105.7</v>
      </c>
      <c r="OBI214" s="38">
        <v>105.6</v>
      </c>
      <c r="OBJ214" s="38">
        <v>105.3</v>
      </c>
      <c r="OBK214" s="38">
        <v>105.2</v>
      </c>
      <c r="OBL214" s="39">
        <v>105.1</v>
      </c>
      <c r="OBM214" s="202"/>
      <c r="OBN214" s="7"/>
      <c r="OBO214" s="206"/>
      <c r="OBP214" s="248"/>
      <c r="OBQ214" s="206" t="s">
        <v>27</v>
      </c>
      <c r="OBR214" s="202"/>
      <c r="OBS214" s="202"/>
      <c r="OBT214" s="202"/>
      <c r="OBU214" s="22"/>
      <c r="OBV214" s="22"/>
      <c r="OBW214" s="22"/>
      <c r="OBX214" s="22">
        <v>105.7</v>
      </c>
      <c r="OBY214" s="38">
        <v>105.6</v>
      </c>
      <c r="OBZ214" s="38">
        <v>105.3</v>
      </c>
      <c r="OCA214" s="38">
        <v>105.2</v>
      </c>
      <c r="OCB214" s="39">
        <v>105.1</v>
      </c>
      <c r="OCC214" s="202"/>
      <c r="OCD214" s="7"/>
      <c r="OCE214" s="206"/>
      <c r="OCF214" s="248"/>
      <c r="OCG214" s="206" t="s">
        <v>27</v>
      </c>
      <c r="OCH214" s="202"/>
      <c r="OCI214" s="202"/>
      <c r="OCJ214" s="202"/>
      <c r="OCK214" s="22"/>
      <c r="OCL214" s="22"/>
      <c r="OCM214" s="22"/>
      <c r="OCN214" s="22">
        <v>105.7</v>
      </c>
      <c r="OCO214" s="38">
        <v>105.6</v>
      </c>
      <c r="OCP214" s="38">
        <v>105.3</v>
      </c>
      <c r="OCQ214" s="38">
        <v>105.2</v>
      </c>
      <c r="OCR214" s="39">
        <v>105.1</v>
      </c>
      <c r="OCS214" s="202"/>
      <c r="OCT214" s="7"/>
      <c r="OCU214" s="206"/>
      <c r="OCV214" s="248"/>
      <c r="OCW214" s="206" t="s">
        <v>27</v>
      </c>
      <c r="OCX214" s="202"/>
      <c r="OCY214" s="202"/>
      <c r="OCZ214" s="202"/>
      <c r="ODA214" s="22"/>
      <c r="ODB214" s="22"/>
      <c r="ODC214" s="22"/>
      <c r="ODD214" s="22">
        <v>105.7</v>
      </c>
      <c r="ODE214" s="38">
        <v>105.6</v>
      </c>
      <c r="ODF214" s="38">
        <v>105.3</v>
      </c>
      <c r="ODG214" s="38">
        <v>105.2</v>
      </c>
      <c r="ODH214" s="39">
        <v>105.1</v>
      </c>
      <c r="ODI214" s="202"/>
      <c r="ODJ214" s="7"/>
      <c r="ODK214" s="206"/>
      <c r="ODL214" s="248"/>
      <c r="ODM214" s="206" t="s">
        <v>27</v>
      </c>
      <c r="ODN214" s="202"/>
      <c r="ODO214" s="202"/>
      <c r="ODP214" s="202"/>
      <c r="ODQ214" s="22"/>
      <c r="ODR214" s="22"/>
      <c r="ODS214" s="22"/>
      <c r="ODT214" s="22">
        <v>105.7</v>
      </c>
      <c r="ODU214" s="38">
        <v>105.6</v>
      </c>
      <c r="ODV214" s="38">
        <v>105.3</v>
      </c>
      <c r="ODW214" s="38">
        <v>105.2</v>
      </c>
      <c r="ODX214" s="39">
        <v>105.1</v>
      </c>
      <c r="ODY214" s="202"/>
      <c r="ODZ214" s="7"/>
      <c r="OEA214" s="206"/>
      <c r="OEB214" s="248"/>
      <c r="OEC214" s="206" t="s">
        <v>27</v>
      </c>
      <c r="OED214" s="202"/>
      <c r="OEE214" s="202"/>
      <c r="OEF214" s="202"/>
      <c r="OEG214" s="22"/>
      <c r="OEH214" s="22"/>
      <c r="OEI214" s="22"/>
      <c r="OEJ214" s="22">
        <v>105.7</v>
      </c>
      <c r="OEK214" s="38">
        <v>105.6</v>
      </c>
      <c r="OEL214" s="38">
        <v>105.3</v>
      </c>
      <c r="OEM214" s="38">
        <v>105.2</v>
      </c>
      <c r="OEN214" s="39">
        <v>105.1</v>
      </c>
      <c r="OEO214" s="202"/>
      <c r="OEP214" s="7"/>
      <c r="OEQ214" s="206"/>
      <c r="OER214" s="248"/>
      <c r="OES214" s="206" t="s">
        <v>27</v>
      </c>
      <c r="OET214" s="202"/>
      <c r="OEU214" s="202"/>
      <c r="OEV214" s="202"/>
      <c r="OEW214" s="22"/>
      <c r="OEX214" s="22"/>
      <c r="OEY214" s="22"/>
      <c r="OEZ214" s="22">
        <v>105.7</v>
      </c>
      <c r="OFA214" s="38">
        <v>105.6</v>
      </c>
      <c r="OFB214" s="38">
        <v>105.3</v>
      </c>
      <c r="OFC214" s="38">
        <v>105.2</v>
      </c>
      <c r="OFD214" s="39">
        <v>105.1</v>
      </c>
      <c r="OFE214" s="202"/>
      <c r="OFF214" s="7"/>
      <c r="OFG214" s="206"/>
      <c r="OFH214" s="248"/>
      <c r="OFI214" s="206" t="s">
        <v>27</v>
      </c>
      <c r="OFJ214" s="202"/>
      <c r="OFK214" s="202"/>
      <c r="OFL214" s="202"/>
      <c r="OFM214" s="22"/>
      <c r="OFN214" s="22"/>
      <c r="OFO214" s="22"/>
      <c r="OFP214" s="22">
        <v>105.7</v>
      </c>
      <c r="OFQ214" s="38">
        <v>105.6</v>
      </c>
      <c r="OFR214" s="38">
        <v>105.3</v>
      </c>
      <c r="OFS214" s="38">
        <v>105.2</v>
      </c>
      <c r="OFT214" s="39">
        <v>105.1</v>
      </c>
      <c r="OFU214" s="202"/>
      <c r="OFV214" s="7"/>
      <c r="OFW214" s="206"/>
      <c r="OFX214" s="248"/>
      <c r="OFY214" s="206" t="s">
        <v>27</v>
      </c>
      <c r="OFZ214" s="202"/>
      <c r="OGA214" s="202"/>
      <c r="OGB214" s="202"/>
      <c r="OGC214" s="22"/>
      <c r="OGD214" s="22"/>
      <c r="OGE214" s="22"/>
      <c r="OGF214" s="22">
        <v>105.7</v>
      </c>
      <c r="OGG214" s="38">
        <v>105.6</v>
      </c>
      <c r="OGH214" s="38">
        <v>105.3</v>
      </c>
      <c r="OGI214" s="38">
        <v>105.2</v>
      </c>
      <c r="OGJ214" s="39">
        <v>105.1</v>
      </c>
      <c r="OGK214" s="202"/>
      <c r="OGL214" s="7"/>
      <c r="OGM214" s="206"/>
      <c r="OGN214" s="248"/>
      <c r="OGO214" s="206" t="s">
        <v>27</v>
      </c>
      <c r="OGP214" s="202"/>
      <c r="OGQ214" s="202"/>
      <c r="OGR214" s="202"/>
      <c r="OGS214" s="22"/>
      <c r="OGT214" s="22"/>
      <c r="OGU214" s="22"/>
      <c r="OGV214" s="22">
        <v>105.7</v>
      </c>
      <c r="OGW214" s="38">
        <v>105.6</v>
      </c>
      <c r="OGX214" s="38">
        <v>105.3</v>
      </c>
      <c r="OGY214" s="38">
        <v>105.2</v>
      </c>
      <c r="OGZ214" s="39">
        <v>105.1</v>
      </c>
      <c r="OHA214" s="202"/>
      <c r="OHB214" s="7"/>
      <c r="OHC214" s="206"/>
      <c r="OHD214" s="248"/>
      <c r="OHE214" s="206" t="s">
        <v>27</v>
      </c>
      <c r="OHF214" s="202"/>
      <c r="OHG214" s="202"/>
      <c r="OHH214" s="202"/>
      <c r="OHI214" s="22"/>
      <c r="OHJ214" s="22"/>
      <c r="OHK214" s="22"/>
      <c r="OHL214" s="22">
        <v>105.7</v>
      </c>
      <c r="OHM214" s="38">
        <v>105.6</v>
      </c>
      <c r="OHN214" s="38">
        <v>105.3</v>
      </c>
      <c r="OHO214" s="38">
        <v>105.2</v>
      </c>
      <c r="OHP214" s="39">
        <v>105.1</v>
      </c>
      <c r="OHQ214" s="202"/>
      <c r="OHR214" s="7"/>
      <c r="OHS214" s="206"/>
      <c r="OHT214" s="248"/>
      <c r="OHU214" s="206" t="s">
        <v>27</v>
      </c>
      <c r="OHV214" s="202"/>
      <c r="OHW214" s="202"/>
      <c r="OHX214" s="202"/>
      <c r="OHY214" s="22"/>
      <c r="OHZ214" s="22"/>
      <c r="OIA214" s="22"/>
      <c r="OIB214" s="22">
        <v>105.7</v>
      </c>
      <c r="OIC214" s="38">
        <v>105.6</v>
      </c>
      <c r="OID214" s="38">
        <v>105.3</v>
      </c>
      <c r="OIE214" s="38">
        <v>105.2</v>
      </c>
      <c r="OIF214" s="39">
        <v>105.1</v>
      </c>
      <c r="OIG214" s="202"/>
      <c r="OIH214" s="7"/>
      <c r="OII214" s="206"/>
      <c r="OIJ214" s="248"/>
      <c r="OIK214" s="206" t="s">
        <v>27</v>
      </c>
      <c r="OIL214" s="202"/>
      <c r="OIM214" s="202"/>
      <c r="OIN214" s="202"/>
      <c r="OIO214" s="22"/>
      <c r="OIP214" s="22"/>
      <c r="OIQ214" s="22"/>
      <c r="OIR214" s="22">
        <v>105.7</v>
      </c>
      <c r="OIS214" s="38">
        <v>105.6</v>
      </c>
      <c r="OIT214" s="38">
        <v>105.3</v>
      </c>
      <c r="OIU214" s="38">
        <v>105.2</v>
      </c>
      <c r="OIV214" s="39">
        <v>105.1</v>
      </c>
      <c r="OIW214" s="202"/>
      <c r="OIX214" s="7"/>
      <c r="OIY214" s="206"/>
      <c r="OIZ214" s="248"/>
      <c r="OJA214" s="206" t="s">
        <v>27</v>
      </c>
      <c r="OJB214" s="202"/>
      <c r="OJC214" s="202"/>
      <c r="OJD214" s="202"/>
      <c r="OJE214" s="22"/>
      <c r="OJF214" s="22"/>
      <c r="OJG214" s="22"/>
      <c r="OJH214" s="22">
        <v>105.7</v>
      </c>
      <c r="OJI214" s="38">
        <v>105.6</v>
      </c>
      <c r="OJJ214" s="38">
        <v>105.3</v>
      </c>
      <c r="OJK214" s="38">
        <v>105.2</v>
      </c>
      <c r="OJL214" s="39">
        <v>105.1</v>
      </c>
      <c r="OJM214" s="202"/>
      <c r="OJN214" s="7"/>
      <c r="OJO214" s="206"/>
      <c r="OJP214" s="248"/>
      <c r="OJQ214" s="206" t="s">
        <v>27</v>
      </c>
      <c r="OJR214" s="202"/>
      <c r="OJS214" s="202"/>
      <c r="OJT214" s="202"/>
      <c r="OJU214" s="22"/>
      <c r="OJV214" s="22"/>
      <c r="OJW214" s="22"/>
      <c r="OJX214" s="22">
        <v>105.7</v>
      </c>
      <c r="OJY214" s="38">
        <v>105.6</v>
      </c>
      <c r="OJZ214" s="38">
        <v>105.3</v>
      </c>
      <c r="OKA214" s="38">
        <v>105.2</v>
      </c>
      <c r="OKB214" s="39">
        <v>105.1</v>
      </c>
      <c r="OKC214" s="202"/>
      <c r="OKD214" s="7"/>
      <c r="OKE214" s="206"/>
      <c r="OKF214" s="248"/>
      <c r="OKG214" s="206" t="s">
        <v>27</v>
      </c>
      <c r="OKH214" s="202"/>
      <c r="OKI214" s="202"/>
      <c r="OKJ214" s="202"/>
      <c r="OKK214" s="22"/>
      <c r="OKL214" s="22"/>
      <c r="OKM214" s="22"/>
      <c r="OKN214" s="22">
        <v>105.7</v>
      </c>
      <c r="OKO214" s="38">
        <v>105.6</v>
      </c>
      <c r="OKP214" s="38">
        <v>105.3</v>
      </c>
      <c r="OKQ214" s="38">
        <v>105.2</v>
      </c>
      <c r="OKR214" s="39">
        <v>105.1</v>
      </c>
      <c r="OKS214" s="202"/>
      <c r="OKT214" s="7"/>
      <c r="OKU214" s="206"/>
      <c r="OKV214" s="248"/>
      <c r="OKW214" s="206" t="s">
        <v>27</v>
      </c>
      <c r="OKX214" s="202"/>
      <c r="OKY214" s="202"/>
      <c r="OKZ214" s="202"/>
      <c r="OLA214" s="22"/>
      <c r="OLB214" s="22"/>
      <c r="OLC214" s="22"/>
      <c r="OLD214" s="22">
        <v>105.7</v>
      </c>
      <c r="OLE214" s="38">
        <v>105.6</v>
      </c>
      <c r="OLF214" s="38">
        <v>105.3</v>
      </c>
      <c r="OLG214" s="38">
        <v>105.2</v>
      </c>
      <c r="OLH214" s="39">
        <v>105.1</v>
      </c>
      <c r="OLI214" s="202"/>
      <c r="OLJ214" s="7"/>
      <c r="OLK214" s="206"/>
      <c r="OLL214" s="248"/>
      <c r="OLM214" s="206" t="s">
        <v>27</v>
      </c>
      <c r="OLN214" s="202"/>
      <c r="OLO214" s="202"/>
      <c r="OLP214" s="202"/>
      <c r="OLQ214" s="22"/>
      <c r="OLR214" s="22"/>
      <c r="OLS214" s="22"/>
      <c r="OLT214" s="22">
        <v>105.7</v>
      </c>
      <c r="OLU214" s="38">
        <v>105.6</v>
      </c>
      <c r="OLV214" s="38">
        <v>105.3</v>
      </c>
      <c r="OLW214" s="38">
        <v>105.2</v>
      </c>
      <c r="OLX214" s="39">
        <v>105.1</v>
      </c>
      <c r="OLY214" s="202"/>
      <c r="OLZ214" s="7"/>
      <c r="OMA214" s="206"/>
      <c r="OMB214" s="248"/>
      <c r="OMC214" s="206" t="s">
        <v>27</v>
      </c>
      <c r="OMD214" s="202"/>
      <c r="OME214" s="202"/>
      <c r="OMF214" s="202"/>
      <c r="OMG214" s="22"/>
      <c r="OMH214" s="22"/>
      <c r="OMI214" s="22"/>
      <c r="OMJ214" s="22">
        <v>105.7</v>
      </c>
      <c r="OMK214" s="38">
        <v>105.6</v>
      </c>
      <c r="OML214" s="38">
        <v>105.3</v>
      </c>
      <c r="OMM214" s="38">
        <v>105.2</v>
      </c>
      <c r="OMN214" s="39">
        <v>105.1</v>
      </c>
      <c r="OMO214" s="202"/>
      <c r="OMP214" s="7"/>
      <c r="OMQ214" s="206"/>
      <c r="OMR214" s="248"/>
      <c r="OMS214" s="206" t="s">
        <v>27</v>
      </c>
      <c r="OMT214" s="202"/>
      <c r="OMU214" s="202"/>
      <c r="OMV214" s="202"/>
      <c r="OMW214" s="22"/>
      <c r="OMX214" s="22"/>
      <c r="OMY214" s="22"/>
      <c r="OMZ214" s="22">
        <v>105.7</v>
      </c>
      <c r="ONA214" s="38">
        <v>105.6</v>
      </c>
      <c r="ONB214" s="38">
        <v>105.3</v>
      </c>
      <c r="ONC214" s="38">
        <v>105.2</v>
      </c>
      <c r="OND214" s="39">
        <v>105.1</v>
      </c>
      <c r="ONE214" s="202"/>
      <c r="ONF214" s="7"/>
      <c r="ONG214" s="206"/>
      <c r="ONH214" s="248"/>
      <c r="ONI214" s="206" t="s">
        <v>27</v>
      </c>
      <c r="ONJ214" s="202"/>
      <c r="ONK214" s="202"/>
      <c r="ONL214" s="202"/>
      <c r="ONM214" s="22"/>
      <c r="ONN214" s="22"/>
      <c r="ONO214" s="22"/>
      <c r="ONP214" s="22">
        <v>105.7</v>
      </c>
      <c r="ONQ214" s="38">
        <v>105.6</v>
      </c>
      <c r="ONR214" s="38">
        <v>105.3</v>
      </c>
      <c r="ONS214" s="38">
        <v>105.2</v>
      </c>
      <c r="ONT214" s="39">
        <v>105.1</v>
      </c>
      <c r="ONU214" s="202"/>
      <c r="ONV214" s="7"/>
      <c r="ONW214" s="206"/>
      <c r="ONX214" s="248"/>
      <c r="ONY214" s="206" t="s">
        <v>27</v>
      </c>
      <c r="ONZ214" s="202"/>
      <c r="OOA214" s="202"/>
      <c r="OOB214" s="202"/>
      <c r="OOC214" s="22"/>
      <c r="OOD214" s="22"/>
      <c r="OOE214" s="22"/>
      <c r="OOF214" s="22">
        <v>105.7</v>
      </c>
      <c r="OOG214" s="38">
        <v>105.6</v>
      </c>
      <c r="OOH214" s="38">
        <v>105.3</v>
      </c>
      <c r="OOI214" s="38">
        <v>105.2</v>
      </c>
      <c r="OOJ214" s="39">
        <v>105.1</v>
      </c>
      <c r="OOK214" s="202"/>
      <c r="OOL214" s="7"/>
      <c r="OOM214" s="206"/>
      <c r="OON214" s="248"/>
      <c r="OOO214" s="206" t="s">
        <v>27</v>
      </c>
      <c r="OOP214" s="202"/>
      <c r="OOQ214" s="202"/>
      <c r="OOR214" s="202"/>
      <c r="OOS214" s="22"/>
      <c r="OOT214" s="22"/>
      <c r="OOU214" s="22"/>
      <c r="OOV214" s="22">
        <v>105.7</v>
      </c>
      <c r="OOW214" s="38">
        <v>105.6</v>
      </c>
      <c r="OOX214" s="38">
        <v>105.3</v>
      </c>
      <c r="OOY214" s="38">
        <v>105.2</v>
      </c>
      <c r="OOZ214" s="39">
        <v>105.1</v>
      </c>
      <c r="OPA214" s="202"/>
      <c r="OPB214" s="7"/>
      <c r="OPC214" s="206"/>
      <c r="OPD214" s="248"/>
      <c r="OPE214" s="206" t="s">
        <v>27</v>
      </c>
      <c r="OPF214" s="202"/>
      <c r="OPG214" s="202"/>
      <c r="OPH214" s="202"/>
      <c r="OPI214" s="22"/>
      <c r="OPJ214" s="22"/>
      <c r="OPK214" s="22"/>
      <c r="OPL214" s="22">
        <v>105.7</v>
      </c>
      <c r="OPM214" s="38">
        <v>105.6</v>
      </c>
      <c r="OPN214" s="38">
        <v>105.3</v>
      </c>
      <c r="OPO214" s="38">
        <v>105.2</v>
      </c>
      <c r="OPP214" s="39">
        <v>105.1</v>
      </c>
      <c r="OPQ214" s="202"/>
      <c r="OPR214" s="7"/>
      <c r="OPS214" s="206"/>
      <c r="OPT214" s="248"/>
      <c r="OPU214" s="206" t="s">
        <v>27</v>
      </c>
      <c r="OPV214" s="202"/>
      <c r="OPW214" s="202"/>
      <c r="OPX214" s="202"/>
      <c r="OPY214" s="22"/>
      <c r="OPZ214" s="22"/>
      <c r="OQA214" s="22"/>
      <c r="OQB214" s="22">
        <v>105.7</v>
      </c>
      <c r="OQC214" s="38">
        <v>105.6</v>
      </c>
      <c r="OQD214" s="38">
        <v>105.3</v>
      </c>
      <c r="OQE214" s="38">
        <v>105.2</v>
      </c>
      <c r="OQF214" s="39">
        <v>105.1</v>
      </c>
      <c r="OQG214" s="202"/>
      <c r="OQH214" s="7"/>
      <c r="OQI214" s="206"/>
      <c r="OQJ214" s="248"/>
      <c r="OQK214" s="206" t="s">
        <v>27</v>
      </c>
      <c r="OQL214" s="202"/>
      <c r="OQM214" s="202"/>
      <c r="OQN214" s="202"/>
      <c r="OQO214" s="22"/>
      <c r="OQP214" s="22"/>
      <c r="OQQ214" s="22"/>
      <c r="OQR214" s="22">
        <v>105.7</v>
      </c>
      <c r="OQS214" s="38">
        <v>105.6</v>
      </c>
      <c r="OQT214" s="38">
        <v>105.3</v>
      </c>
      <c r="OQU214" s="38">
        <v>105.2</v>
      </c>
      <c r="OQV214" s="39">
        <v>105.1</v>
      </c>
      <c r="OQW214" s="202"/>
      <c r="OQX214" s="7"/>
      <c r="OQY214" s="206"/>
      <c r="OQZ214" s="248"/>
      <c r="ORA214" s="206" t="s">
        <v>27</v>
      </c>
      <c r="ORB214" s="202"/>
      <c r="ORC214" s="202"/>
      <c r="ORD214" s="202"/>
      <c r="ORE214" s="22"/>
      <c r="ORF214" s="22"/>
      <c r="ORG214" s="22"/>
      <c r="ORH214" s="22">
        <v>105.7</v>
      </c>
      <c r="ORI214" s="38">
        <v>105.6</v>
      </c>
      <c r="ORJ214" s="38">
        <v>105.3</v>
      </c>
      <c r="ORK214" s="38">
        <v>105.2</v>
      </c>
      <c r="ORL214" s="39">
        <v>105.1</v>
      </c>
      <c r="ORM214" s="202"/>
      <c r="ORN214" s="7"/>
      <c r="ORO214" s="206"/>
      <c r="ORP214" s="248"/>
      <c r="ORQ214" s="206" t="s">
        <v>27</v>
      </c>
      <c r="ORR214" s="202"/>
      <c r="ORS214" s="202"/>
      <c r="ORT214" s="202"/>
      <c r="ORU214" s="22"/>
      <c r="ORV214" s="22"/>
      <c r="ORW214" s="22"/>
      <c r="ORX214" s="22">
        <v>105.7</v>
      </c>
      <c r="ORY214" s="38">
        <v>105.6</v>
      </c>
      <c r="ORZ214" s="38">
        <v>105.3</v>
      </c>
      <c r="OSA214" s="38">
        <v>105.2</v>
      </c>
      <c r="OSB214" s="39">
        <v>105.1</v>
      </c>
      <c r="OSC214" s="202"/>
      <c r="OSD214" s="7"/>
      <c r="OSE214" s="206"/>
      <c r="OSF214" s="248"/>
      <c r="OSG214" s="206" t="s">
        <v>27</v>
      </c>
      <c r="OSH214" s="202"/>
      <c r="OSI214" s="202"/>
      <c r="OSJ214" s="202"/>
      <c r="OSK214" s="22"/>
      <c r="OSL214" s="22"/>
      <c r="OSM214" s="22"/>
      <c r="OSN214" s="22">
        <v>105.7</v>
      </c>
      <c r="OSO214" s="38">
        <v>105.6</v>
      </c>
      <c r="OSP214" s="38">
        <v>105.3</v>
      </c>
      <c r="OSQ214" s="38">
        <v>105.2</v>
      </c>
      <c r="OSR214" s="39">
        <v>105.1</v>
      </c>
      <c r="OSS214" s="202"/>
      <c r="OST214" s="7"/>
      <c r="OSU214" s="206"/>
      <c r="OSV214" s="248"/>
      <c r="OSW214" s="206" t="s">
        <v>27</v>
      </c>
      <c r="OSX214" s="202"/>
      <c r="OSY214" s="202"/>
      <c r="OSZ214" s="202"/>
      <c r="OTA214" s="22"/>
      <c r="OTB214" s="22"/>
      <c r="OTC214" s="22"/>
      <c r="OTD214" s="22">
        <v>105.7</v>
      </c>
      <c r="OTE214" s="38">
        <v>105.6</v>
      </c>
      <c r="OTF214" s="38">
        <v>105.3</v>
      </c>
      <c r="OTG214" s="38">
        <v>105.2</v>
      </c>
      <c r="OTH214" s="39">
        <v>105.1</v>
      </c>
      <c r="OTI214" s="202"/>
      <c r="OTJ214" s="7"/>
      <c r="OTK214" s="206"/>
      <c r="OTL214" s="248"/>
      <c r="OTM214" s="206" t="s">
        <v>27</v>
      </c>
      <c r="OTN214" s="202"/>
      <c r="OTO214" s="202"/>
      <c r="OTP214" s="202"/>
      <c r="OTQ214" s="22"/>
      <c r="OTR214" s="22"/>
      <c r="OTS214" s="22"/>
      <c r="OTT214" s="22">
        <v>105.7</v>
      </c>
      <c r="OTU214" s="38">
        <v>105.6</v>
      </c>
      <c r="OTV214" s="38">
        <v>105.3</v>
      </c>
      <c r="OTW214" s="38">
        <v>105.2</v>
      </c>
      <c r="OTX214" s="39">
        <v>105.1</v>
      </c>
      <c r="OTY214" s="202"/>
      <c r="OTZ214" s="7"/>
      <c r="OUA214" s="206"/>
      <c r="OUB214" s="248"/>
      <c r="OUC214" s="206" t="s">
        <v>27</v>
      </c>
      <c r="OUD214" s="202"/>
      <c r="OUE214" s="202"/>
      <c r="OUF214" s="202"/>
      <c r="OUG214" s="22"/>
      <c r="OUH214" s="22"/>
      <c r="OUI214" s="22"/>
      <c r="OUJ214" s="22">
        <v>105.7</v>
      </c>
      <c r="OUK214" s="38">
        <v>105.6</v>
      </c>
      <c r="OUL214" s="38">
        <v>105.3</v>
      </c>
      <c r="OUM214" s="38">
        <v>105.2</v>
      </c>
      <c r="OUN214" s="39">
        <v>105.1</v>
      </c>
      <c r="OUO214" s="202"/>
      <c r="OUP214" s="7"/>
      <c r="OUQ214" s="206"/>
      <c r="OUR214" s="248"/>
      <c r="OUS214" s="206" t="s">
        <v>27</v>
      </c>
      <c r="OUT214" s="202"/>
      <c r="OUU214" s="202"/>
      <c r="OUV214" s="202"/>
      <c r="OUW214" s="22"/>
      <c r="OUX214" s="22"/>
      <c r="OUY214" s="22"/>
      <c r="OUZ214" s="22">
        <v>105.7</v>
      </c>
      <c r="OVA214" s="38">
        <v>105.6</v>
      </c>
      <c r="OVB214" s="38">
        <v>105.3</v>
      </c>
      <c r="OVC214" s="38">
        <v>105.2</v>
      </c>
      <c r="OVD214" s="39">
        <v>105.1</v>
      </c>
      <c r="OVE214" s="202"/>
      <c r="OVF214" s="7"/>
      <c r="OVG214" s="206"/>
      <c r="OVH214" s="248"/>
      <c r="OVI214" s="206" t="s">
        <v>27</v>
      </c>
      <c r="OVJ214" s="202"/>
      <c r="OVK214" s="202"/>
      <c r="OVL214" s="202"/>
      <c r="OVM214" s="22"/>
      <c r="OVN214" s="22"/>
      <c r="OVO214" s="22"/>
      <c r="OVP214" s="22">
        <v>105.7</v>
      </c>
      <c r="OVQ214" s="38">
        <v>105.6</v>
      </c>
      <c r="OVR214" s="38">
        <v>105.3</v>
      </c>
      <c r="OVS214" s="38">
        <v>105.2</v>
      </c>
      <c r="OVT214" s="39">
        <v>105.1</v>
      </c>
      <c r="OVU214" s="202"/>
      <c r="OVV214" s="7"/>
      <c r="OVW214" s="206"/>
      <c r="OVX214" s="248"/>
      <c r="OVY214" s="206" t="s">
        <v>27</v>
      </c>
      <c r="OVZ214" s="202"/>
      <c r="OWA214" s="202"/>
      <c r="OWB214" s="202"/>
      <c r="OWC214" s="22"/>
      <c r="OWD214" s="22"/>
      <c r="OWE214" s="22"/>
      <c r="OWF214" s="22">
        <v>105.7</v>
      </c>
      <c r="OWG214" s="38">
        <v>105.6</v>
      </c>
      <c r="OWH214" s="38">
        <v>105.3</v>
      </c>
      <c r="OWI214" s="38">
        <v>105.2</v>
      </c>
      <c r="OWJ214" s="39">
        <v>105.1</v>
      </c>
      <c r="OWK214" s="202"/>
      <c r="OWL214" s="7"/>
      <c r="OWM214" s="206"/>
      <c r="OWN214" s="248"/>
      <c r="OWO214" s="206" t="s">
        <v>27</v>
      </c>
      <c r="OWP214" s="202"/>
      <c r="OWQ214" s="202"/>
      <c r="OWR214" s="202"/>
      <c r="OWS214" s="22"/>
      <c r="OWT214" s="22"/>
      <c r="OWU214" s="22"/>
      <c r="OWV214" s="22">
        <v>105.7</v>
      </c>
      <c r="OWW214" s="38">
        <v>105.6</v>
      </c>
      <c r="OWX214" s="38">
        <v>105.3</v>
      </c>
      <c r="OWY214" s="38">
        <v>105.2</v>
      </c>
      <c r="OWZ214" s="39">
        <v>105.1</v>
      </c>
      <c r="OXA214" s="202"/>
      <c r="OXB214" s="7"/>
      <c r="OXC214" s="206"/>
      <c r="OXD214" s="248"/>
      <c r="OXE214" s="206" t="s">
        <v>27</v>
      </c>
      <c r="OXF214" s="202"/>
      <c r="OXG214" s="202"/>
      <c r="OXH214" s="202"/>
      <c r="OXI214" s="22"/>
      <c r="OXJ214" s="22"/>
      <c r="OXK214" s="22"/>
      <c r="OXL214" s="22">
        <v>105.7</v>
      </c>
      <c r="OXM214" s="38">
        <v>105.6</v>
      </c>
      <c r="OXN214" s="38">
        <v>105.3</v>
      </c>
      <c r="OXO214" s="38">
        <v>105.2</v>
      </c>
      <c r="OXP214" s="39">
        <v>105.1</v>
      </c>
      <c r="OXQ214" s="202"/>
      <c r="OXR214" s="7"/>
      <c r="OXS214" s="206"/>
      <c r="OXT214" s="248"/>
      <c r="OXU214" s="206" t="s">
        <v>27</v>
      </c>
      <c r="OXV214" s="202"/>
      <c r="OXW214" s="202"/>
      <c r="OXX214" s="202"/>
      <c r="OXY214" s="22"/>
      <c r="OXZ214" s="22"/>
      <c r="OYA214" s="22"/>
      <c r="OYB214" s="22">
        <v>105.7</v>
      </c>
      <c r="OYC214" s="38">
        <v>105.6</v>
      </c>
      <c r="OYD214" s="38">
        <v>105.3</v>
      </c>
      <c r="OYE214" s="38">
        <v>105.2</v>
      </c>
      <c r="OYF214" s="39">
        <v>105.1</v>
      </c>
      <c r="OYG214" s="202"/>
      <c r="OYH214" s="7"/>
      <c r="OYI214" s="206"/>
      <c r="OYJ214" s="248"/>
      <c r="OYK214" s="206" t="s">
        <v>27</v>
      </c>
      <c r="OYL214" s="202"/>
      <c r="OYM214" s="202"/>
      <c r="OYN214" s="202"/>
      <c r="OYO214" s="22"/>
      <c r="OYP214" s="22"/>
      <c r="OYQ214" s="22"/>
      <c r="OYR214" s="22">
        <v>105.7</v>
      </c>
      <c r="OYS214" s="38">
        <v>105.6</v>
      </c>
      <c r="OYT214" s="38">
        <v>105.3</v>
      </c>
      <c r="OYU214" s="38">
        <v>105.2</v>
      </c>
      <c r="OYV214" s="39">
        <v>105.1</v>
      </c>
      <c r="OYW214" s="202"/>
      <c r="OYX214" s="7"/>
      <c r="OYY214" s="206"/>
      <c r="OYZ214" s="248"/>
      <c r="OZA214" s="206" t="s">
        <v>27</v>
      </c>
      <c r="OZB214" s="202"/>
      <c r="OZC214" s="202"/>
      <c r="OZD214" s="202"/>
      <c r="OZE214" s="22"/>
      <c r="OZF214" s="22"/>
      <c r="OZG214" s="22"/>
      <c r="OZH214" s="22">
        <v>105.7</v>
      </c>
      <c r="OZI214" s="38">
        <v>105.6</v>
      </c>
      <c r="OZJ214" s="38">
        <v>105.3</v>
      </c>
      <c r="OZK214" s="38">
        <v>105.2</v>
      </c>
      <c r="OZL214" s="39">
        <v>105.1</v>
      </c>
      <c r="OZM214" s="202"/>
      <c r="OZN214" s="7"/>
      <c r="OZO214" s="206"/>
      <c r="OZP214" s="248"/>
      <c r="OZQ214" s="206" t="s">
        <v>27</v>
      </c>
      <c r="OZR214" s="202"/>
      <c r="OZS214" s="202"/>
      <c r="OZT214" s="202"/>
      <c r="OZU214" s="22"/>
      <c r="OZV214" s="22"/>
      <c r="OZW214" s="22"/>
      <c r="OZX214" s="22">
        <v>105.7</v>
      </c>
      <c r="OZY214" s="38">
        <v>105.6</v>
      </c>
      <c r="OZZ214" s="38">
        <v>105.3</v>
      </c>
      <c r="PAA214" s="38">
        <v>105.2</v>
      </c>
      <c r="PAB214" s="39">
        <v>105.1</v>
      </c>
      <c r="PAC214" s="202"/>
      <c r="PAD214" s="7"/>
      <c r="PAE214" s="206"/>
      <c r="PAF214" s="248"/>
      <c r="PAG214" s="206" t="s">
        <v>27</v>
      </c>
      <c r="PAH214" s="202"/>
      <c r="PAI214" s="202"/>
      <c r="PAJ214" s="202"/>
      <c r="PAK214" s="22"/>
      <c r="PAL214" s="22"/>
      <c r="PAM214" s="22"/>
      <c r="PAN214" s="22">
        <v>105.7</v>
      </c>
      <c r="PAO214" s="38">
        <v>105.6</v>
      </c>
      <c r="PAP214" s="38">
        <v>105.3</v>
      </c>
      <c r="PAQ214" s="38">
        <v>105.2</v>
      </c>
      <c r="PAR214" s="39">
        <v>105.1</v>
      </c>
      <c r="PAS214" s="202"/>
      <c r="PAT214" s="7"/>
      <c r="PAU214" s="206"/>
      <c r="PAV214" s="248"/>
      <c r="PAW214" s="206" t="s">
        <v>27</v>
      </c>
      <c r="PAX214" s="202"/>
      <c r="PAY214" s="202"/>
      <c r="PAZ214" s="202"/>
      <c r="PBA214" s="22"/>
      <c r="PBB214" s="22"/>
      <c r="PBC214" s="22"/>
      <c r="PBD214" s="22">
        <v>105.7</v>
      </c>
      <c r="PBE214" s="38">
        <v>105.6</v>
      </c>
      <c r="PBF214" s="38">
        <v>105.3</v>
      </c>
      <c r="PBG214" s="38">
        <v>105.2</v>
      </c>
      <c r="PBH214" s="39">
        <v>105.1</v>
      </c>
      <c r="PBI214" s="202"/>
      <c r="PBJ214" s="7"/>
      <c r="PBK214" s="206"/>
      <c r="PBL214" s="248"/>
      <c r="PBM214" s="206" t="s">
        <v>27</v>
      </c>
      <c r="PBN214" s="202"/>
      <c r="PBO214" s="202"/>
      <c r="PBP214" s="202"/>
      <c r="PBQ214" s="22"/>
      <c r="PBR214" s="22"/>
      <c r="PBS214" s="22"/>
      <c r="PBT214" s="22">
        <v>105.7</v>
      </c>
      <c r="PBU214" s="38">
        <v>105.6</v>
      </c>
      <c r="PBV214" s="38">
        <v>105.3</v>
      </c>
      <c r="PBW214" s="38">
        <v>105.2</v>
      </c>
      <c r="PBX214" s="39">
        <v>105.1</v>
      </c>
      <c r="PBY214" s="202"/>
      <c r="PBZ214" s="7"/>
      <c r="PCA214" s="206"/>
      <c r="PCB214" s="248"/>
      <c r="PCC214" s="206" t="s">
        <v>27</v>
      </c>
      <c r="PCD214" s="202"/>
      <c r="PCE214" s="202"/>
      <c r="PCF214" s="202"/>
      <c r="PCG214" s="22"/>
      <c r="PCH214" s="22"/>
      <c r="PCI214" s="22"/>
      <c r="PCJ214" s="22">
        <v>105.7</v>
      </c>
      <c r="PCK214" s="38">
        <v>105.6</v>
      </c>
      <c r="PCL214" s="38">
        <v>105.3</v>
      </c>
      <c r="PCM214" s="38">
        <v>105.2</v>
      </c>
      <c r="PCN214" s="39">
        <v>105.1</v>
      </c>
      <c r="PCO214" s="202"/>
      <c r="PCP214" s="7"/>
      <c r="PCQ214" s="206"/>
      <c r="PCR214" s="248"/>
      <c r="PCS214" s="206" t="s">
        <v>27</v>
      </c>
      <c r="PCT214" s="202"/>
      <c r="PCU214" s="202"/>
      <c r="PCV214" s="202"/>
      <c r="PCW214" s="22"/>
      <c r="PCX214" s="22"/>
      <c r="PCY214" s="22"/>
      <c r="PCZ214" s="22">
        <v>105.7</v>
      </c>
      <c r="PDA214" s="38">
        <v>105.6</v>
      </c>
      <c r="PDB214" s="38">
        <v>105.3</v>
      </c>
      <c r="PDC214" s="38">
        <v>105.2</v>
      </c>
      <c r="PDD214" s="39">
        <v>105.1</v>
      </c>
      <c r="PDE214" s="202"/>
      <c r="PDF214" s="7"/>
      <c r="PDG214" s="206"/>
      <c r="PDH214" s="248"/>
      <c r="PDI214" s="206" t="s">
        <v>27</v>
      </c>
      <c r="PDJ214" s="202"/>
      <c r="PDK214" s="202"/>
      <c r="PDL214" s="202"/>
      <c r="PDM214" s="22"/>
      <c r="PDN214" s="22"/>
      <c r="PDO214" s="22"/>
      <c r="PDP214" s="22">
        <v>105.7</v>
      </c>
      <c r="PDQ214" s="38">
        <v>105.6</v>
      </c>
      <c r="PDR214" s="38">
        <v>105.3</v>
      </c>
      <c r="PDS214" s="38">
        <v>105.2</v>
      </c>
      <c r="PDT214" s="39">
        <v>105.1</v>
      </c>
      <c r="PDU214" s="202"/>
      <c r="PDV214" s="7"/>
      <c r="PDW214" s="206"/>
      <c r="PDX214" s="248"/>
      <c r="PDY214" s="206" t="s">
        <v>27</v>
      </c>
      <c r="PDZ214" s="202"/>
      <c r="PEA214" s="202"/>
      <c r="PEB214" s="202"/>
      <c r="PEC214" s="22"/>
      <c r="PED214" s="22"/>
      <c r="PEE214" s="22"/>
      <c r="PEF214" s="22">
        <v>105.7</v>
      </c>
      <c r="PEG214" s="38">
        <v>105.6</v>
      </c>
      <c r="PEH214" s="38">
        <v>105.3</v>
      </c>
      <c r="PEI214" s="38">
        <v>105.2</v>
      </c>
      <c r="PEJ214" s="39">
        <v>105.1</v>
      </c>
      <c r="PEK214" s="202"/>
      <c r="PEL214" s="7"/>
      <c r="PEM214" s="206"/>
      <c r="PEN214" s="248"/>
      <c r="PEO214" s="206" t="s">
        <v>27</v>
      </c>
      <c r="PEP214" s="202"/>
      <c r="PEQ214" s="202"/>
      <c r="PER214" s="202"/>
      <c r="PES214" s="22"/>
      <c r="PET214" s="22"/>
      <c r="PEU214" s="22"/>
      <c r="PEV214" s="22">
        <v>105.7</v>
      </c>
      <c r="PEW214" s="38">
        <v>105.6</v>
      </c>
      <c r="PEX214" s="38">
        <v>105.3</v>
      </c>
      <c r="PEY214" s="38">
        <v>105.2</v>
      </c>
      <c r="PEZ214" s="39">
        <v>105.1</v>
      </c>
      <c r="PFA214" s="202"/>
      <c r="PFB214" s="7"/>
      <c r="PFC214" s="206"/>
      <c r="PFD214" s="248"/>
      <c r="PFE214" s="206" t="s">
        <v>27</v>
      </c>
      <c r="PFF214" s="202"/>
      <c r="PFG214" s="202"/>
      <c r="PFH214" s="202"/>
      <c r="PFI214" s="22"/>
      <c r="PFJ214" s="22"/>
      <c r="PFK214" s="22"/>
      <c r="PFL214" s="22">
        <v>105.7</v>
      </c>
      <c r="PFM214" s="38">
        <v>105.6</v>
      </c>
      <c r="PFN214" s="38">
        <v>105.3</v>
      </c>
      <c r="PFO214" s="38">
        <v>105.2</v>
      </c>
      <c r="PFP214" s="39">
        <v>105.1</v>
      </c>
      <c r="PFQ214" s="202"/>
      <c r="PFR214" s="7"/>
      <c r="PFS214" s="206"/>
      <c r="PFT214" s="248"/>
      <c r="PFU214" s="206" t="s">
        <v>27</v>
      </c>
      <c r="PFV214" s="202"/>
      <c r="PFW214" s="202"/>
      <c r="PFX214" s="202"/>
      <c r="PFY214" s="22"/>
      <c r="PFZ214" s="22"/>
      <c r="PGA214" s="22"/>
      <c r="PGB214" s="22">
        <v>105.7</v>
      </c>
      <c r="PGC214" s="38">
        <v>105.6</v>
      </c>
      <c r="PGD214" s="38">
        <v>105.3</v>
      </c>
      <c r="PGE214" s="38">
        <v>105.2</v>
      </c>
      <c r="PGF214" s="39">
        <v>105.1</v>
      </c>
      <c r="PGG214" s="202"/>
      <c r="PGH214" s="7"/>
      <c r="PGI214" s="206"/>
      <c r="PGJ214" s="248"/>
      <c r="PGK214" s="206" t="s">
        <v>27</v>
      </c>
      <c r="PGL214" s="202"/>
      <c r="PGM214" s="202"/>
      <c r="PGN214" s="202"/>
      <c r="PGO214" s="22"/>
      <c r="PGP214" s="22"/>
      <c r="PGQ214" s="22"/>
      <c r="PGR214" s="22">
        <v>105.7</v>
      </c>
      <c r="PGS214" s="38">
        <v>105.6</v>
      </c>
      <c r="PGT214" s="38">
        <v>105.3</v>
      </c>
      <c r="PGU214" s="38">
        <v>105.2</v>
      </c>
      <c r="PGV214" s="39">
        <v>105.1</v>
      </c>
      <c r="PGW214" s="202"/>
      <c r="PGX214" s="7"/>
      <c r="PGY214" s="206"/>
      <c r="PGZ214" s="248"/>
      <c r="PHA214" s="206" t="s">
        <v>27</v>
      </c>
      <c r="PHB214" s="202"/>
      <c r="PHC214" s="202"/>
      <c r="PHD214" s="202"/>
      <c r="PHE214" s="22"/>
      <c r="PHF214" s="22"/>
      <c r="PHG214" s="22"/>
      <c r="PHH214" s="22">
        <v>105.7</v>
      </c>
      <c r="PHI214" s="38">
        <v>105.6</v>
      </c>
      <c r="PHJ214" s="38">
        <v>105.3</v>
      </c>
      <c r="PHK214" s="38">
        <v>105.2</v>
      </c>
      <c r="PHL214" s="39">
        <v>105.1</v>
      </c>
      <c r="PHM214" s="202"/>
      <c r="PHN214" s="7"/>
      <c r="PHO214" s="206"/>
      <c r="PHP214" s="248"/>
      <c r="PHQ214" s="206" t="s">
        <v>27</v>
      </c>
      <c r="PHR214" s="202"/>
      <c r="PHS214" s="202"/>
      <c r="PHT214" s="202"/>
      <c r="PHU214" s="22"/>
      <c r="PHV214" s="22"/>
      <c r="PHW214" s="22"/>
      <c r="PHX214" s="22">
        <v>105.7</v>
      </c>
      <c r="PHY214" s="38">
        <v>105.6</v>
      </c>
      <c r="PHZ214" s="38">
        <v>105.3</v>
      </c>
      <c r="PIA214" s="38">
        <v>105.2</v>
      </c>
      <c r="PIB214" s="39">
        <v>105.1</v>
      </c>
      <c r="PIC214" s="202"/>
      <c r="PID214" s="7"/>
      <c r="PIE214" s="206"/>
      <c r="PIF214" s="248"/>
      <c r="PIG214" s="206" t="s">
        <v>27</v>
      </c>
      <c r="PIH214" s="202"/>
      <c r="PII214" s="202"/>
      <c r="PIJ214" s="202"/>
      <c r="PIK214" s="22"/>
      <c r="PIL214" s="22"/>
      <c r="PIM214" s="22"/>
      <c r="PIN214" s="22">
        <v>105.7</v>
      </c>
      <c r="PIO214" s="38">
        <v>105.6</v>
      </c>
      <c r="PIP214" s="38">
        <v>105.3</v>
      </c>
      <c r="PIQ214" s="38">
        <v>105.2</v>
      </c>
      <c r="PIR214" s="39">
        <v>105.1</v>
      </c>
      <c r="PIS214" s="202"/>
      <c r="PIT214" s="7"/>
      <c r="PIU214" s="206"/>
      <c r="PIV214" s="248"/>
      <c r="PIW214" s="206" t="s">
        <v>27</v>
      </c>
      <c r="PIX214" s="202"/>
      <c r="PIY214" s="202"/>
      <c r="PIZ214" s="202"/>
      <c r="PJA214" s="22"/>
      <c r="PJB214" s="22"/>
      <c r="PJC214" s="22"/>
      <c r="PJD214" s="22">
        <v>105.7</v>
      </c>
      <c r="PJE214" s="38">
        <v>105.6</v>
      </c>
      <c r="PJF214" s="38">
        <v>105.3</v>
      </c>
      <c r="PJG214" s="38">
        <v>105.2</v>
      </c>
      <c r="PJH214" s="39">
        <v>105.1</v>
      </c>
      <c r="PJI214" s="202"/>
      <c r="PJJ214" s="7"/>
      <c r="PJK214" s="206"/>
      <c r="PJL214" s="248"/>
      <c r="PJM214" s="206" t="s">
        <v>27</v>
      </c>
      <c r="PJN214" s="202"/>
      <c r="PJO214" s="202"/>
      <c r="PJP214" s="202"/>
      <c r="PJQ214" s="22"/>
      <c r="PJR214" s="22"/>
      <c r="PJS214" s="22"/>
      <c r="PJT214" s="22">
        <v>105.7</v>
      </c>
      <c r="PJU214" s="38">
        <v>105.6</v>
      </c>
      <c r="PJV214" s="38">
        <v>105.3</v>
      </c>
      <c r="PJW214" s="38">
        <v>105.2</v>
      </c>
      <c r="PJX214" s="39">
        <v>105.1</v>
      </c>
      <c r="PJY214" s="202"/>
      <c r="PJZ214" s="7"/>
      <c r="PKA214" s="206"/>
      <c r="PKB214" s="248"/>
      <c r="PKC214" s="206" t="s">
        <v>27</v>
      </c>
      <c r="PKD214" s="202"/>
      <c r="PKE214" s="202"/>
      <c r="PKF214" s="202"/>
      <c r="PKG214" s="22"/>
      <c r="PKH214" s="22"/>
      <c r="PKI214" s="22"/>
      <c r="PKJ214" s="22">
        <v>105.7</v>
      </c>
      <c r="PKK214" s="38">
        <v>105.6</v>
      </c>
      <c r="PKL214" s="38">
        <v>105.3</v>
      </c>
      <c r="PKM214" s="38">
        <v>105.2</v>
      </c>
      <c r="PKN214" s="39">
        <v>105.1</v>
      </c>
      <c r="PKO214" s="202"/>
      <c r="PKP214" s="7"/>
      <c r="PKQ214" s="206"/>
      <c r="PKR214" s="248"/>
      <c r="PKS214" s="206" t="s">
        <v>27</v>
      </c>
      <c r="PKT214" s="202"/>
      <c r="PKU214" s="202"/>
      <c r="PKV214" s="202"/>
      <c r="PKW214" s="22"/>
      <c r="PKX214" s="22"/>
      <c r="PKY214" s="22"/>
      <c r="PKZ214" s="22">
        <v>105.7</v>
      </c>
      <c r="PLA214" s="38">
        <v>105.6</v>
      </c>
      <c r="PLB214" s="38">
        <v>105.3</v>
      </c>
      <c r="PLC214" s="38">
        <v>105.2</v>
      </c>
      <c r="PLD214" s="39">
        <v>105.1</v>
      </c>
      <c r="PLE214" s="202"/>
      <c r="PLF214" s="7"/>
      <c r="PLG214" s="206"/>
      <c r="PLH214" s="248"/>
      <c r="PLI214" s="206" t="s">
        <v>27</v>
      </c>
      <c r="PLJ214" s="202"/>
      <c r="PLK214" s="202"/>
      <c r="PLL214" s="202"/>
      <c r="PLM214" s="22"/>
      <c r="PLN214" s="22"/>
      <c r="PLO214" s="22"/>
      <c r="PLP214" s="22">
        <v>105.7</v>
      </c>
      <c r="PLQ214" s="38">
        <v>105.6</v>
      </c>
      <c r="PLR214" s="38">
        <v>105.3</v>
      </c>
      <c r="PLS214" s="38">
        <v>105.2</v>
      </c>
      <c r="PLT214" s="39">
        <v>105.1</v>
      </c>
      <c r="PLU214" s="202"/>
      <c r="PLV214" s="7"/>
      <c r="PLW214" s="206"/>
      <c r="PLX214" s="248"/>
      <c r="PLY214" s="206" t="s">
        <v>27</v>
      </c>
      <c r="PLZ214" s="202"/>
      <c r="PMA214" s="202"/>
      <c r="PMB214" s="202"/>
      <c r="PMC214" s="22"/>
      <c r="PMD214" s="22"/>
      <c r="PME214" s="22"/>
      <c r="PMF214" s="22">
        <v>105.7</v>
      </c>
      <c r="PMG214" s="38">
        <v>105.6</v>
      </c>
      <c r="PMH214" s="38">
        <v>105.3</v>
      </c>
      <c r="PMI214" s="38">
        <v>105.2</v>
      </c>
      <c r="PMJ214" s="39">
        <v>105.1</v>
      </c>
      <c r="PMK214" s="202"/>
      <c r="PML214" s="7"/>
      <c r="PMM214" s="206"/>
      <c r="PMN214" s="248"/>
      <c r="PMO214" s="206" t="s">
        <v>27</v>
      </c>
      <c r="PMP214" s="202"/>
      <c r="PMQ214" s="202"/>
      <c r="PMR214" s="202"/>
      <c r="PMS214" s="22"/>
      <c r="PMT214" s="22"/>
      <c r="PMU214" s="22"/>
      <c r="PMV214" s="22">
        <v>105.7</v>
      </c>
      <c r="PMW214" s="38">
        <v>105.6</v>
      </c>
      <c r="PMX214" s="38">
        <v>105.3</v>
      </c>
      <c r="PMY214" s="38">
        <v>105.2</v>
      </c>
      <c r="PMZ214" s="39">
        <v>105.1</v>
      </c>
      <c r="PNA214" s="202"/>
      <c r="PNB214" s="7"/>
      <c r="PNC214" s="206"/>
      <c r="PND214" s="248"/>
      <c r="PNE214" s="206" t="s">
        <v>27</v>
      </c>
      <c r="PNF214" s="202"/>
      <c r="PNG214" s="202"/>
      <c r="PNH214" s="202"/>
      <c r="PNI214" s="22"/>
      <c r="PNJ214" s="22"/>
      <c r="PNK214" s="22"/>
      <c r="PNL214" s="22">
        <v>105.7</v>
      </c>
      <c r="PNM214" s="38">
        <v>105.6</v>
      </c>
      <c r="PNN214" s="38">
        <v>105.3</v>
      </c>
      <c r="PNO214" s="38">
        <v>105.2</v>
      </c>
      <c r="PNP214" s="39">
        <v>105.1</v>
      </c>
      <c r="PNQ214" s="202"/>
      <c r="PNR214" s="7"/>
      <c r="PNS214" s="206"/>
      <c r="PNT214" s="248"/>
      <c r="PNU214" s="206" t="s">
        <v>27</v>
      </c>
      <c r="PNV214" s="202"/>
      <c r="PNW214" s="202"/>
      <c r="PNX214" s="202"/>
      <c r="PNY214" s="22"/>
      <c r="PNZ214" s="22"/>
      <c r="POA214" s="22"/>
      <c r="POB214" s="22">
        <v>105.7</v>
      </c>
      <c r="POC214" s="38">
        <v>105.6</v>
      </c>
      <c r="POD214" s="38">
        <v>105.3</v>
      </c>
      <c r="POE214" s="38">
        <v>105.2</v>
      </c>
      <c r="POF214" s="39">
        <v>105.1</v>
      </c>
      <c r="POG214" s="202"/>
      <c r="POH214" s="7"/>
      <c r="POI214" s="206"/>
      <c r="POJ214" s="248"/>
      <c r="POK214" s="206" t="s">
        <v>27</v>
      </c>
      <c r="POL214" s="202"/>
      <c r="POM214" s="202"/>
      <c r="PON214" s="202"/>
      <c r="POO214" s="22"/>
      <c r="POP214" s="22"/>
      <c r="POQ214" s="22"/>
      <c r="POR214" s="22">
        <v>105.7</v>
      </c>
      <c r="POS214" s="38">
        <v>105.6</v>
      </c>
      <c r="POT214" s="38">
        <v>105.3</v>
      </c>
      <c r="POU214" s="38">
        <v>105.2</v>
      </c>
      <c r="POV214" s="39">
        <v>105.1</v>
      </c>
      <c r="POW214" s="202"/>
      <c r="POX214" s="7"/>
      <c r="POY214" s="206"/>
      <c r="POZ214" s="248"/>
      <c r="PPA214" s="206" t="s">
        <v>27</v>
      </c>
      <c r="PPB214" s="202"/>
      <c r="PPC214" s="202"/>
      <c r="PPD214" s="202"/>
      <c r="PPE214" s="22"/>
      <c r="PPF214" s="22"/>
      <c r="PPG214" s="22"/>
      <c r="PPH214" s="22">
        <v>105.7</v>
      </c>
      <c r="PPI214" s="38">
        <v>105.6</v>
      </c>
      <c r="PPJ214" s="38">
        <v>105.3</v>
      </c>
      <c r="PPK214" s="38">
        <v>105.2</v>
      </c>
      <c r="PPL214" s="39">
        <v>105.1</v>
      </c>
      <c r="PPM214" s="202"/>
      <c r="PPN214" s="7"/>
      <c r="PPO214" s="206"/>
      <c r="PPP214" s="248"/>
      <c r="PPQ214" s="206" t="s">
        <v>27</v>
      </c>
      <c r="PPR214" s="202"/>
      <c r="PPS214" s="202"/>
      <c r="PPT214" s="202"/>
      <c r="PPU214" s="22"/>
      <c r="PPV214" s="22"/>
      <c r="PPW214" s="22"/>
      <c r="PPX214" s="22">
        <v>105.7</v>
      </c>
      <c r="PPY214" s="38">
        <v>105.6</v>
      </c>
      <c r="PPZ214" s="38">
        <v>105.3</v>
      </c>
      <c r="PQA214" s="38">
        <v>105.2</v>
      </c>
      <c r="PQB214" s="39">
        <v>105.1</v>
      </c>
      <c r="PQC214" s="202"/>
      <c r="PQD214" s="7"/>
      <c r="PQE214" s="206"/>
      <c r="PQF214" s="248"/>
      <c r="PQG214" s="206" t="s">
        <v>27</v>
      </c>
      <c r="PQH214" s="202"/>
      <c r="PQI214" s="202"/>
      <c r="PQJ214" s="202"/>
      <c r="PQK214" s="22"/>
      <c r="PQL214" s="22"/>
      <c r="PQM214" s="22"/>
      <c r="PQN214" s="22">
        <v>105.7</v>
      </c>
      <c r="PQO214" s="38">
        <v>105.6</v>
      </c>
      <c r="PQP214" s="38">
        <v>105.3</v>
      </c>
      <c r="PQQ214" s="38">
        <v>105.2</v>
      </c>
      <c r="PQR214" s="39">
        <v>105.1</v>
      </c>
      <c r="PQS214" s="202"/>
      <c r="PQT214" s="7"/>
      <c r="PQU214" s="206"/>
      <c r="PQV214" s="248"/>
      <c r="PQW214" s="206" t="s">
        <v>27</v>
      </c>
      <c r="PQX214" s="202"/>
      <c r="PQY214" s="202"/>
      <c r="PQZ214" s="202"/>
      <c r="PRA214" s="22"/>
      <c r="PRB214" s="22"/>
      <c r="PRC214" s="22"/>
      <c r="PRD214" s="22">
        <v>105.7</v>
      </c>
      <c r="PRE214" s="38">
        <v>105.6</v>
      </c>
      <c r="PRF214" s="38">
        <v>105.3</v>
      </c>
      <c r="PRG214" s="38">
        <v>105.2</v>
      </c>
      <c r="PRH214" s="39">
        <v>105.1</v>
      </c>
      <c r="PRI214" s="202"/>
      <c r="PRJ214" s="7"/>
      <c r="PRK214" s="206"/>
      <c r="PRL214" s="248"/>
      <c r="PRM214" s="206" t="s">
        <v>27</v>
      </c>
      <c r="PRN214" s="202"/>
      <c r="PRO214" s="202"/>
      <c r="PRP214" s="202"/>
      <c r="PRQ214" s="22"/>
      <c r="PRR214" s="22"/>
      <c r="PRS214" s="22"/>
      <c r="PRT214" s="22">
        <v>105.7</v>
      </c>
      <c r="PRU214" s="38">
        <v>105.6</v>
      </c>
      <c r="PRV214" s="38">
        <v>105.3</v>
      </c>
      <c r="PRW214" s="38">
        <v>105.2</v>
      </c>
      <c r="PRX214" s="39">
        <v>105.1</v>
      </c>
      <c r="PRY214" s="202"/>
      <c r="PRZ214" s="7"/>
      <c r="PSA214" s="206"/>
      <c r="PSB214" s="248"/>
      <c r="PSC214" s="206" t="s">
        <v>27</v>
      </c>
      <c r="PSD214" s="202"/>
      <c r="PSE214" s="202"/>
      <c r="PSF214" s="202"/>
      <c r="PSG214" s="22"/>
      <c r="PSH214" s="22"/>
      <c r="PSI214" s="22"/>
      <c r="PSJ214" s="22">
        <v>105.7</v>
      </c>
      <c r="PSK214" s="38">
        <v>105.6</v>
      </c>
      <c r="PSL214" s="38">
        <v>105.3</v>
      </c>
      <c r="PSM214" s="38">
        <v>105.2</v>
      </c>
      <c r="PSN214" s="39">
        <v>105.1</v>
      </c>
      <c r="PSO214" s="202"/>
      <c r="PSP214" s="7"/>
      <c r="PSQ214" s="206"/>
      <c r="PSR214" s="248"/>
      <c r="PSS214" s="206" t="s">
        <v>27</v>
      </c>
      <c r="PST214" s="202"/>
      <c r="PSU214" s="202"/>
      <c r="PSV214" s="202"/>
      <c r="PSW214" s="22"/>
      <c r="PSX214" s="22"/>
      <c r="PSY214" s="22"/>
      <c r="PSZ214" s="22">
        <v>105.7</v>
      </c>
      <c r="PTA214" s="38">
        <v>105.6</v>
      </c>
      <c r="PTB214" s="38">
        <v>105.3</v>
      </c>
      <c r="PTC214" s="38">
        <v>105.2</v>
      </c>
      <c r="PTD214" s="39">
        <v>105.1</v>
      </c>
      <c r="PTE214" s="202"/>
      <c r="PTF214" s="7"/>
      <c r="PTG214" s="206"/>
      <c r="PTH214" s="248"/>
      <c r="PTI214" s="206" t="s">
        <v>27</v>
      </c>
      <c r="PTJ214" s="202"/>
      <c r="PTK214" s="202"/>
      <c r="PTL214" s="202"/>
      <c r="PTM214" s="22"/>
      <c r="PTN214" s="22"/>
      <c r="PTO214" s="22"/>
      <c r="PTP214" s="22">
        <v>105.7</v>
      </c>
      <c r="PTQ214" s="38">
        <v>105.6</v>
      </c>
      <c r="PTR214" s="38">
        <v>105.3</v>
      </c>
      <c r="PTS214" s="38">
        <v>105.2</v>
      </c>
      <c r="PTT214" s="39">
        <v>105.1</v>
      </c>
      <c r="PTU214" s="202"/>
      <c r="PTV214" s="7"/>
      <c r="PTW214" s="206"/>
      <c r="PTX214" s="248"/>
      <c r="PTY214" s="206" t="s">
        <v>27</v>
      </c>
      <c r="PTZ214" s="202"/>
      <c r="PUA214" s="202"/>
      <c r="PUB214" s="202"/>
      <c r="PUC214" s="22"/>
      <c r="PUD214" s="22"/>
      <c r="PUE214" s="22"/>
      <c r="PUF214" s="22">
        <v>105.7</v>
      </c>
      <c r="PUG214" s="38">
        <v>105.6</v>
      </c>
      <c r="PUH214" s="38">
        <v>105.3</v>
      </c>
      <c r="PUI214" s="38">
        <v>105.2</v>
      </c>
      <c r="PUJ214" s="39">
        <v>105.1</v>
      </c>
      <c r="PUK214" s="202"/>
      <c r="PUL214" s="7"/>
      <c r="PUM214" s="206"/>
      <c r="PUN214" s="248"/>
      <c r="PUO214" s="206" t="s">
        <v>27</v>
      </c>
      <c r="PUP214" s="202"/>
      <c r="PUQ214" s="202"/>
      <c r="PUR214" s="202"/>
      <c r="PUS214" s="22"/>
      <c r="PUT214" s="22"/>
      <c r="PUU214" s="22"/>
      <c r="PUV214" s="22">
        <v>105.7</v>
      </c>
      <c r="PUW214" s="38">
        <v>105.6</v>
      </c>
      <c r="PUX214" s="38">
        <v>105.3</v>
      </c>
      <c r="PUY214" s="38">
        <v>105.2</v>
      </c>
      <c r="PUZ214" s="39">
        <v>105.1</v>
      </c>
      <c r="PVA214" s="202"/>
      <c r="PVB214" s="7"/>
      <c r="PVC214" s="206"/>
      <c r="PVD214" s="248"/>
      <c r="PVE214" s="206" t="s">
        <v>27</v>
      </c>
      <c r="PVF214" s="202"/>
      <c r="PVG214" s="202"/>
      <c r="PVH214" s="202"/>
      <c r="PVI214" s="22"/>
      <c r="PVJ214" s="22"/>
      <c r="PVK214" s="22"/>
      <c r="PVL214" s="22">
        <v>105.7</v>
      </c>
      <c r="PVM214" s="38">
        <v>105.6</v>
      </c>
      <c r="PVN214" s="38">
        <v>105.3</v>
      </c>
      <c r="PVO214" s="38">
        <v>105.2</v>
      </c>
      <c r="PVP214" s="39">
        <v>105.1</v>
      </c>
      <c r="PVQ214" s="202"/>
      <c r="PVR214" s="7"/>
      <c r="PVS214" s="206"/>
      <c r="PVT214" s="248"/>
      <c r="PVU214" s="206" t="s">
        <v>27</v>
      </c>
      <c r="PVV214" s="202"/>
      <c r="PVW214" s="202"/>
      <c r="PVX214" s="202"/>
      <c r="PVY214" s="22"/>
      <c r="PVZ214" s="22"/>
      <c r="PWA214" s="22"/>
      <c r="PWB214" s="22">
        <v>105.7</v>
      </c>
      <c r="PWC214" s="38">
        <v>105.6</v>
      </c>
      <c r="PWD214" s="38">
        <v>105.3</v>
      </c>
      <c r="PWE214" s="38">
        <v>105.2</v>
      </c>
      <c r="PWF214" s="39">
        <v>105.1</v>
      </c>
      <c r="PWG214" s="202"/>
      <c r="PWH214" s="7"/>
      <c r="PWI214" s="206"/>
      <c r="PWJ214" s="248"/>
      <c r="PWK214" s="206" t="s">
        <v>27</v>
      </c>
      <c r="PWL214" s="202"/>
      <c r="PWM214" s="202"/>
      <c r="PWN214" s="202"/>
      <c r="PWO214" s="22"/>
      <c r="PWP214" s="22"/>
      <c r="PWQ214" s="22"/>
      <c r="PWR214" s="22">
        <v>105.7</v>
      </c>
      <c r="PWS214" s="38">
        <v>105.6</v>
      </c>
      <c r="PWT214" s="38">
        <v>105.3</v>
      </c>
      <c r="PWU214" s="38">
        <v>105.2</v>
      </c>
      <c r="PWV214" s="39">
        <v>105.1</v>
      </c>
      <c r="PWW214" s="202"/>
      <c r="PWX214" s="7"/>
      <c r="PWY214" s="206"/>
      <c r="PWZ214" s="248"/>
      <c r="PXA214" s="206" t="s">
        <v>27</v>
      </c>
      <c r="PXB214" s="202"/>
      <c r="PXC214" s="202"/>
      <c r="PXD214" s="202"/>
      <c r="PXE214" s="22"/>
      <c r="PXF214" s="22"/>
      <c r="PXG214" s="22"/>
      <c r="PXH214" s="22">
        <v>105.7</v>
      </c>
      <c r="PXI214" s="38">
        <v>105.6</v>
      </c>
      <c r="PXJ214" s="38">
        <v>105.3</v>
      </c>
      <c r="PXK214" s="38">
        <v>105.2</v>
      </c>
      <c r="PXL214" s="39">
        <v>105.1</v>
      </c>
      <c r="PXM214" s="202"/>
      <c r="PXN214" s="7"/>
      <c r="PXO214" s="206"/>
      <c r="PXP214" s="248"/>
      <c r="PXQ214" s="206" t="s">
        <v>27</v>
      </c>
      <c r="PXR214" s="202"/>
      <c r="PXS214" s="202"/>
      <c r="PXT214" s="202"/>
      <c r="PXU214" s="22"/>
      <c r="PXV214" s="22"/>
      <c r="PXW214" s="22"/>
      <c r="PXX214" s="22">
        <v>105.7</v>
      </c>
      <c r="PXY214" s="38">
        <v>105.6</v>
      </c>
      <c r="PXZ214" s="38">
        <v>105.3</v>
      </c>
      <c r="PYA214" s="38">
        <v>105.2</v>
      </c>
      <c r="PYB214" s="39">
        <v>105.1</v>
      </c>
      <c r="PYC214" s="202"/>
      <c r="PYD214" s="7"/>
      <c r="PYE214" s="206"/>
      <c r="PYF214" s="248"/>
      <c r="PYG214" s="206" t="s">
        <v>27</v>
      </c>
      <c r="PYH214" s="202"/>
      <c r="PYI214" s="202"/>
      <c r="PYJ214" s="202"/>
      <c r="PYK214" s="22"/>
      <c r="PYL214" s="22"/>
      <c r="PYM214" s="22"/>
      <c r="PYN214" s="22">
        <v>105.7</v>
      </c>
      <c r="PYO214" s="38">
        <v>105.6</v>
      </c>
      <c r="PYP214" s="38">
        <v>105.3</v>
      </c>
      <c r="PYQ214" s="38">
        <v>105.2</v>
      </c>
      <c r="PYR214" s="39">
        <v>105.1</v>
      </c>
      <c r="PYS214" s="202"/>
      <c r="PYT214" s="7"/>
      <c r="PYU214" s="206"/>
      <c r="PYV214" s="248"/>
      <c r="PYW214" s="206" t="s">
        <v>27</v>
      </c>
      <c r="PYX214" s="202"/>
      <c r="PYY214" s="202"/>
      <c r="PYZ214" s="202"/>
      <c r="PZA214" s="22"/>
      <c r="PZB214" s="22"/>
      <c r="PZC214" s="22"/>
      <c r="PZD214" s="22">
        <v>105.7</v>
      </c>
      <c r="PZE214" s="38">
        <v>105.6</v>
      </c>
      <c r="PZF214" s="38">
        <v>105.3</v>
      </c>
      <c r="PZG214" s="38">
        <v>105.2</v>
      </c>
      <c r="PZH214" s="39">
        <v>105.1</v>
      </c>
      <c r="PZI214" s="202"/>
      <c r="PZJ214" s="7"/>
      <c r="PZK214" s="206"/>
      <c r="PZL214" s="248"/>
      <c r="PZM214" s="206" t="s">
        <v>27</v>
      </c>
      <c r="PZN214" s="202"/>
      <c r="PZO214" s="202"/>
      <c r="PZP214" s="202"/>
      <c r="PZQ214" s="22"/>
      <c r="PZR214" s="22"/>
      <c r="PZS214" s="22"/>
      <c r="PZT214" s="22">
        <v>105.7</v>
      </c>
      <c r="PZU214" s="38">
        <v>105.6</v>
      </c>
      <c r="PZV214" s="38">
        <v>105.3</v>
      </c>
      <c r="PZW214" s="38">
        <v>105.2</v>
      </c>
      <c r="PZX214" s="39">
        <v>105.1</v>
      </c>
      <c r="PZY214" s="202"/>
      <c r="PZZ214" s="7"/>
      <c r="QAA214" s="206"/>
      <c r="QAB214" s="248"/>
      <c r="QAC214" s="206" t="s">
        <v>27</v>
      </c>
      <c r="QAD214" s="202"/>
      <c r="QAE214" s="202"/>
      <c r="QAF214" s="202"/>
      <c r="QAG214" s="22"/>
      <c r="QAH214" s="22"/>
      <c r="QAI214" s="22"/>
      <c r="QAJ214" s="22">
        <v>105.7</v>
      </c>
      <c r="QAK214" s="38">
        <v>105.6</v>
      </c>
      <c r="QAL214" s="38">
        <v>105.3</v>
      </c>
      <c r="QAM214" s="38">
        <v>105.2</v>
      </c>
      <c r="QAN214" s="39">
        <v>105.1</v>
      </c>
      <c r="QAO214" s="202"/>
      <c r="QAP214" s="7"/>
      <c r="QAQ214" s="206"/>
      <c r="QAR214" s="248"/>
      <c r="QAS214" s="206" t="s">
        <v>27</v>
      </c>
      <c r="QAT214" s="202"/>
      <c r="QAU214" s="202"/>
      <c r="QAV214" s="202"/>
      <c r="QAW214" s="22"/>
      <c r="QAX214" s="22"/>
      <c r="QAY214" s="22"/>
      <c r="QAZ214" s="22">
        <v>105.7</v>
      </c>
      <c r="QBA214" s="38">
        <v>105.6</v>
      </c>
      <c r="QBB214" s="38">
        <v>105.3</v>
      </c>
      <c r="QBC214" s="38">
        <v>105.2</v>
      </c>
      <c r="QBD214" s="39">
        <v>105.1</v>
      </c>
      <c r="QBE214" s="202"/>
      <c r="QBF214" s="7"/>
      <c r="QBG214" s="206"/>
      <c r="QBH214" s="248"/>
      <c r="QBI214" s="206" t="s">
        <v>27</v>
      </c>
      <c r="QBJ214" s="202"/>
      <c r="QBK214" s="202"/>
      <c r="QBL214" s="202"/>
      <c r="QBM214" s="22"/>
      <c r="QBN214" s="22"/>
      <c r="QBO214" s="22"/>
      <c r="QBP214" s="22">
        <v>105.7</v>
      </c>
      <c r="QBQ214" s="38">
        <v>105.6</v>
      </c>
      <c r="QBR214" s="38">
        <v>105.3</v>
      </c>
      <c r="QBS214" s="38">
        <v>105.2</v>
      </c>
      <c r="QBT214" s="39">
        <v>105.1</v>
      </c>
      <c r="QBU214" s="202"/>
      <c r="QBV214" s="7"/>
      <c r="QBW214" s="206"/>
      <c r="QBX214" s="248"/>
      <c r="QBY214" s="206" t="s">
        <v>27</v>
      </c>
      <c r="QBZ214" s="202"/>
      <c r="QCA214" s="202"/>
      <c r="QCB214" s="202"/>
      <c r="QCC214" s="22"/>
      <c r="QCD214" s="22"/>
      <c r="QCE214" s="22"/>
      <c r="QCF214" s="22">
        <v>105.7</v>
      </c>
      <c r="QCG214" s="38">
        <v>105.6</v>
      </c>
      <c r="QCH214" s="38">
        <v>105.3</v>
      </c>
      <c r="QCI214" s="38">
        <v>105.2</v>
      </c>
      <c r="QCJ214" s="39">
        <v>105.1</v>
      </c>
      <c r="QCK214" s="202"/>
      <c r="QCL214" s="7"/>
      <c r="QCM214" s="206"/>
      <c r="QCN214" s="248"/>
      <c r="QCO214" s="206" t="s">
        <v>27</v>
      </c>
      <c r="QCP214" s="202"/>
      <c r="QCQ214" s="202"/>
      <c r="QCR214" s="202"/>
      <c r="QCS214" s="22"/>
      <c r="QCT214" s="22"/>
      <c r="QCU214" s="22"/>
      <c r="QCV214" s="22">
        <v>105.7</v>
      </c>
      <c r="QCW214" s="38">
        <v>105.6</v>
      </c>
      <c r="QCX214" s="38">
        <v>105.3</v>
      </c>
      <c r="QCY214" s="38">
        <v>105.2</v>
      </c>
      <c r="QCZ214" s="39">
        <v>105.1</v>
      </c>
      <c r="QDA214" s="202"/>
      <c r="QDB214" s="7"/>
      <c r="QDC214" s="206"/>
      <c r="QDD214" s="248"/>
      <c r="QDE214" s="206" t="s">
        <v>27</v>
      </c>
      <c r="QDF214" s="202"/>
      <c r="QDG214" s="202"/>
      <c r="QDH214" s="202"/>
      <c r="QDI214" s="22"/>
      <c r="QDJ214" s="22"/>
      <c r="QDK214" s="22"/>
      <c r="QDL214" s="22">
        <v>105.7</v>
      </c>
      <c r="QDM214" s="38">
        <v>105.6</v>
      </c>
      <c r="QDN214" s="38">
        <v>105.3</v>
      </c>
      <c r="QDO214" s="38">
        <v>105.2</v>
      </c>
      <c r="QDP214" s="39">
        <v>105.1</v>
      </c>
      <c r="QDQ214" s="202"/>
      <c r="QDR214" s="7"/>
      <c r="QDS214" s="206"/>
      <c r="QDT214" s="248"/>
      <c r="QDU214" s="206" t="s">
        <v>27</v>
      </c>
      <c r="QDV214" s="202"/>
      <c r="QDW214" s="202"/>
      <c r="QDX214" s="202"/>
      <c r="QDY214" s="22"/>
      <c r="QDZ214" s="22"/>
      <c r="QEA214" s="22"/>
      <c r="QEB214" s="22">
        <v>105.7</v>
      </c>
      <c r="QEC214" s="38">
        <v>105.6</v>
      </c>
      <c r="QED214" s="38">
        <v>105.3</v>
      </c>
      <c r="QEE214" s="38">
        <v>105.2</v>
      </c>
      <c r="QEF214" s="39">
        <v>105.1</v>
      </c>
      <c r="QEG214" s="202"/>
      <c r="QEH214" s="7"/>
      <c r="QEI214" s="206"/>
      <c r="QEJ214" s="248"/>
      <c r="QEK214" s="206" t="s">
        <v>27</v>
      </c>
      <c r="QEL214" s="202"/>
      <c r="QEM214" s="202"/>
      <c r="QEN214" s="202"/>
      <c r="QEO214" s="22"/>
      <c r="QEP214" s="22"/>
      <c r="QEQ214" s="22"/>
      <c r="QER214" s="22">
        <v>105.7</v>
      </c>
      <c r="QES214" s="38">
        <v>105.6</v>
      </c>
      <c r="QET214" s="38">
        <v>105.3</v>
      </c>
      <c r="QEU214" s="38">
        <v>105.2</v>
      </c>
      <c r="QEV214" s="39">
        <v>105.1</v>
      </c>
      <c r="QEW214" s="202"/>
      <c r="QEX214" s="7"/>
      <c r="QEY214" s="206"/>
      <c r="QEZ214" s="248"/>
      <c r="QFA214" s="206" t="s">
        <v>27</v>
      </c>
      <c r="QFB214" s="202"/>
      <c r="QFC214" s="202"/>
      <c r="QFD214" s="202"/>
      <c r="QFE214" s="22"/>
      <c r="QFF214" s="22"/>
      <c r="QFG214" s="22"/>
      <c r="QFH214" s="22">
        <v>105.7</v>
      </c>
      <c r="QFI214" s="38">
        <v>105.6</v>
      </c>
      <c r="QFJ214" s="38">
        <v>105.3</v>
      </c>
      <c r="QFK214" s="38">
        <v>105.2</v>
      </c>
      <c r="QFL214" s="39">
        <v>105.1</v>
      </c>
      <c r="QFM214" s="202"/>
      <c r="QFN214" s="7"/>
      <c r="QFO214" s="206"/>
      <c r="QFP214" s="248"/>
      <c r="QFQ214" s="206" t="s">
        <v>27</v>
      </c>
      <c r="QFR214" s="202"/>
      <c r="QFS214" s="202"/>
      <c r="QFT214" s="202"/>
      <c r="QFU214" s="22"/>
      <c r="QFV214" s="22"/>
      <c r="QFW214" s="22"/>
      <c r="QFX214" s="22">
        <v>105.7</v>
      </c>
      <c r="QFY214" s="38">
        <v>105.6</v>
      </c>
      <c r="QFZ214" s="38">
        <v>105.3</v>
      </c>
      <c r="QGA214" s="38">
        <v>105.2</v>
      </c>
      <c r="QGB214" s="39">
        <v>105.1</v>
      </c>
      <c r="QGC214" s="202"/>
      <c r="QGD214" s="7"/>
      <c r="QGE214" s="206"/>
      <c r="QGF214" s="248"/>
      <c r="QGG214" s="206" t="s">
        <v>27</v>
      </c>
      <c r="QGH214" s="202"/>
      <c r="QGI214" s="202"/>
      <c r="QGJ214" s="202"/>
      <c r="QGK214" s="22"/>
      <c r="QGL214" s="22"/>
      <c r="QGM214" s="22"/>
      <c r="QGN214" s="22">
        <v>105.7</v>
      </c>
      <c r="QGO214" s="38">
        <v>105.6</v>
      </c>
      <c r="QGP214" s="38">
        <v>105.3</v>
      </c>
      <c r="QGQ214" s="38">
        <v>105.2</v>
      </c>
      <c r="QGR214" s="39">
        <v>105.1</v>
      </c>
      <c r="QGS214" s="202"/>
      <c r="QGT214" s="7"/>
      <c r="QGU214" s="206"/>
      <c r="QGV214" s="248"/>
      <c r="QGW214" s="206" t="s">
        <v>27</v>
      </c>
      <c r="QGX214" s="202"/>
      <c r="QGY214" s="202"/>
      <c r="QGZ214" s="202"/>
      <c r="QHA214" s="22"/>
      <c r="QHB214" s="22"/>
      <c r="QHC214" s="22"/>
      <c r="QHD214" s="22">
        <v>105.7</v>
      </c>
      <c r="QHE214" s="38">
        <v>105.6</v>
      </c>
      <c r="QHF214" s="38">
        <v>105.3</v>
      </c>
      <c r="QHG214" s="38">
        <v>105.2</v>
      </c>
      <c r="QHH214" s="39">
        <v>105.1</v>
      </c>
      <c r="QHI214" s="202"/>
      <c r="QHJ214" s="7"/>
      <c r="QHK214" s="206"/>
      <c r="QHL214" s="248"/>
      <c r="QHM214" s="206" t="s">
        <v>27</v>
      </c>
      <c r="QHN214" s="202"/>
      <c r="QHO214" s="202"/>
      <c r="QHP214" s="202"/>
      <c r="QHQ214" s="22"/>
      <c r="QHR214" s="22"/>
      <c r="QHS214" s="22"/>
      <c r="QHT214" s="22">
        <v>105.7</v>
      </c>
      <c r="QHU214" s="38">
        <v>105.6</v>
      </c>
      <c r="QHV214" s="38">
        <v>105.3</v>
      </c>
      <c r="QHW214" s="38">
        <v>105.2</v>
      </c>
      <c r="QHX214" s="39">
        <v>105.1</v>
      </c>
      <c r="QHY214" s="202"/>
      <c r="QHZ214" s="7"/>
      <c r="QIA214" s="206"/>
      <c r="QIB214" s="248"/>
      <c r="QIC214" s="206" t="s">
        <v>27</v>
      </c>
      <c r="QID214" s="202"/>
      <c r="QIE214" s="202"/>
      <c r="QIF214" s="202"/>
      <c r="QIG214" s="22"/>
      <c r="QIH214" s="22"/>
      <c r="QII214" s="22"/>
      <c r="QIJ214" s="22">
        <v>105.7</v>
      </c>
      <c r="QIK214" s="38">
        <v>105.6</v>
      </c>
      <c r="QIL214" s="38">
        <v>105.3</v>
      </c>
      <c r="QIM214" s="38">
        <v>105.2</v>
      </c>
      <c r="QIN214" s="39">
        <v>105.1</v>
      </c>
      <c r="QIO214" s="202"/>
      <c r="QIP214" s="7"/>
      <c r="QIQ214" s="206"/>
      <c r="QIR214" s="248"/>
      <c r="QIS214" s="206" t="s">
        <v>27</v>
      </c>
      <c r="QIT214" s="202"/>
      <c r="QIU214" s="202"/>
      <c r="QIV214" s="202"/>
      <c r="QIW214" s="22"/>
      <c r="QIX214" s="22"/>
      <c r="QIY214" s="22"/>
      <c r="QIZ214" s="22">
        <v>105.7</v>
      </c>
      <c r="QJA214" s="38">
        <v>105.6</v>
      </c>
      <c r="QJB214" s="38">
        <v>105.3</v>
      </c>
      <c r="QJC214" s="38">
        <v>105.2</v>
      </c>
      <c r="QJD214" s="39">
        <v>105.1</v>
      </c>
      <c r="QJE214" s="202"/>
      <c r="QJF214" s="7"/>
      <c r="QJG214" s="206"/>
      <c r="QJH214" s="248"/>
      <c r="QJI214" s="206" t="s">
        <v>27</v>
      </c>
      <c r="QJJ214" s="202"/>
      <c r="QJK214" s="202"/>
      <c r="QJL214" s="202"/>
      <c r="QJM214" s="22"/>
      <c r="QJN214" s="22"/>
      <c r="QJO214" s="22"/>
      <c r="QJP214" s="22">
        <v>105.7</v>
      </c>
      <c r="QJQ214" s="38">
        <v>105.6</v>
      </c>
      <c r="QJR214" s="38">
        <v>105.3</v>
      </c>
      <c r="QJS214" s="38">
        <v>105.2</v>
      </c>
      <c r="QJT214" s="39">
        <v>105.1</v>
      </c>
      <c r="QJU214" s="202"/>
      <c r="QJV214" s="7"/>
      <c r="QJW214" s="206"/>
      <c r="QJX214" s="248"/>
      <c r="QJY214" s="206" t="s">
        <v>27</v>
      </c>
      <c r="QJZ214" s="202"/>
      <c r="QKA214" s="202"/>
      <c r="QKB214" s="202"/>
      <c r="QKC214" s="22"/>
      <c r="QKD214" s="22"/>
      <c r="QKE214" s="22"/>
      <c r="QKF214" s="22">
        <v>105.7</v>
      </c>
      <c r="QKG214" s="38">
        <v>105.6</v>
      </c>
      <c r="QKH214" s="38">
        <v>105.3</v>
      </c>
      <c r="QKI214" s="38">
        <v>105.2</v>
      </c>
      <c r="QKJ214" s="39">
        <v>105.1</v>
      </c>
      <c r="QKK214" s="202"/>
      <c r="QKL214" s="7"/>
      <c r="QKM214" s="206"/>
      <c r="QKN214" s="248"/>
      <c r="QKO214" s="206" t="s">
        <v>27</v>
      </c>
      <c r="QKP214" s="202"/>
      <c r="QKQ214" s="202"/>
      <c r="QKR214" s="202"/>
      <c r="QKS214" s="22"/>
      <c r="QKT214" s="22"/>
      <c r="QKU214" s="22"/>
      <c r="QKV214" s="22">
        <v>105.7</v>
      </c>
      <c r="QKW214" s="38">
        <v>105.6</v>
      </c>
      <c r="QKX214" s="38">
        <v>105.3</v>
      </c>
      <c r="QKY214" s="38">
        <v>105.2</v>
      </c>
      <c r="QKZ214" s="39">
        <v>105.1</v>
      </c>
      <c r="QLA214" s="202"/>
      <c r="QLB214" s="7"/>
      <c r="QLC214" s="206"/>
      <c r="QLD214" s="248"/>
      <c r="QLE214" s="206" t="s">
        <v>27</v>
      </c>
      <c r="QLF214" s="202"/>
      <c r="QLG214" s="202"/>
      <c r="QLH214" s="202"/>
      <c r="QLI214" s="22"/>
      <c r="QLJ214" s="22"/>
      <c r="QLK214" s="22"/>
      <c r="QLL214" s="22">
        <v>105.7</v>
      </c>
      <c r="QLM214" s="38">
        <v>105.6</v>
      </c>
      <c r="QLN214" s="38">
        <v>105.3</v>
      </c>
      <c r="QLO214" s="38">
        <v>105.2</v>
      </c>
      <c r="QLP214" s="39">
        <v>105.1</v>
      </c>
      <c r="QLQ214" s="202"/>
      <c r="QLR214" s="7"/>
      <c r="QLS214" s="206"/>
      <c r="QLT214" s="248"/>
      <c r="QLU214" s="206" t="s">
        <v>27</v>
      </c>
      <c r="QLV214" s="202"/>
      <c r="QLW214" s="202"/>
      <c r="QLX214" s="202"/>
      <c r="QLY214" s="22"/>
      <c r="QLZ214" s="22"/>
      <c r="QMA214" s="22"/>
      <c r="QMB214" s="22">
        <v>105.7</v>
      </c>
      <c r="QMC214" s="38">
        <v>105.6</v>
      </c>
      <c r="QMD214" s="38">
        <v>105.3</v>
      </c>
      <c r="QME214" s="38">
        <v>105.2</v>
      </c>
      <c r="QMF214" s="39">
        <v>105.1</v>
      </c>
      <c r="QMG214" s="202"/>
      <c r="QMH214" s="7"/>
      <c r="QMI214" s="206"/>
      <c r="QMJ214" s="248"/>
      <c r="QMK214" s="206" t="s">
        <v>27</v>
      </c>
      <c r="QML214" s="202"/>
      <c r="QMM214" s="202"/>
      <c r="QMN214" s="202"/>
      <c r="QMO214" s="22"/>
      <c r="QMP214" s="22"/>
      <c r="QMQ214" s="22"/>
      <c r="QMR214" s="22">
        <v>105.7</v>
      </c>
      <c r="QMS214" s="38">
        <v>105.6</v>
      </c>
      <c r="QMT214" s="38">
        <v>105.3</v>
      </c>
      <c r="QMU214" s="38">
        <v>105.2</v>
      </c>
      <c r="QMV214" s="39">
        <v>105.1</v>
      </c>
      <c r="QMW214" s="202"/>
      <c r="QMX214" s="7"/>
      <c r="QMY214" s="206"/>
      <c r="QMZ214" s="248"/>
      <c r="QNA214" s="206" t="s">
        <v>27</v>
      </c>
      <c r="QNB214" s="202"/>
      <c r="QNC214" s="202"/>
      <c r="QND214" s="202"/>
      <c r="QNE214" s="22"/>
      <c r="QNF214" s="22"/>
      <c r="QNG214" s="22"/>
      <c r="QNH214" s="22">
        <v>105.7</v>
      </c>
      <c r="QNI214" s="38">
        <v>105.6</v>
      </c>
      <c r="QNJ214" s="38">
        <v>105.3</v>
      </c>
      <c r="QNK214" s="38">
        <v>105.2</v>
      </c>
      <c r="QNL214" s="39">
        <v>105.1</v>
      </c>
      <c r="QNM214" s="202"/>
      <c r="QNN214" s="7"/>
      <c r="QNO214" s="206"/>
      <c r="QNP214" s="248"/>
      <c r="QNQ214" s="206" t="s">
        <v>27</v>
      </c>
      <c r="QNR214" s="202"/>
      <c r="QNS214" s="202"/>
      <c r="QNT214" s="202"/>
      <c r="QNU214" s="22"/>
      <c r="QNV214" s="22"/>
      <c r="QNW214" s="22"/>
      <c r="QNX214" s="22">
        <v>105.7</v>
      </c>
      <c r="QNY214" s="38">
        <v>105.6</v>
      </c>
      <c r="QNZ214" s="38">
        <v>105.3</v>
      </c>
      <c r="QOA214" s="38">
        <v>105.2</v>
      </c>
      <c r="QOB214" s="39">
        <v>105.1</v>
      </c>
      <c r="QOC214" s="202"/>
      <c r="QOD214" s="7"/>
      <c r="QOE214" s="206"/>
      <c r="QOF214" s="248"/>
      <c r="QOG214" s="206" t="s">
        <v>27</v>
      </c>
      <c r="QOH214" s="202"/>
      <c r="QOI214" s="202"/>
      <c r="QOJ214" s="202"/>
      <c r="QOK214" s="22"/>
      <c r="QOL214" s="22"/>
      <c r="QOM214" s="22"/>
      <c r="QON214" s="22">
        <v>105.7</v>
      </c>
      <c r="QOO214" s="38">
        <v>105.6</v>
      </c>
      <c r="QOP214" s="38">
        <v>105.3</v>
      </c>
      <c r="QOQ214" s="38">
        <v>105.2</v>
      </c>
      <c r="QOR214" s="39">
        <v>105.1</v>
      </c>
      <c r="QOS214" s="202"/>
      <c r="QOT214" s="7"/>
      <c r="QOU214" s="206"/>
      <c r="QOV214" s="248"/>
      <c r="QOW214" s="206" t="s">
        <v>27</v>
      </c>
      <c r="QOX214" s="202"/>
      <c r="QOY214" s="202"/>
      <c r="QOZ214" s="202"/>
      <c r="QPA214" s="22"/>
      <c r="QPB214" s="22"/>
      <c r="QPC214" s="22"/>
      <c r="QPD214" s="22">
        <v>105.7</v>
      </c>
      <c r="QPE214" s="38">
        <v>105.6</v>
      </c>
      <c r="QPF214" s="38">
        <v>105.3</v>
      </c>
      <c r="QPG214" s="38">
        <v>105.2</v>
      </c>
      <c r="QPH214" s="39">
        <v>105.1</v>
      </c>
      <c r="QPI214" s="202"/>
      <c r="QPJ214" s="7"/>
      <c r="QPK214" s="206"/>
      <c r="QPL214" s="248"/>
      <c r="QPM214" s="206" t="s">
        <v>27</v>
      </c>
      <c r="QPN214" s="202"/>
      <c r="QPO214" s="202"/>
      <c r="QPP214" s="202"/>
      <c r="QPQ214" s="22"/>
      <c r="QPR214" s="22"/>
      <c r="QPS214" s="22"/>
      <c r="QPT214" s="22">
        <v>105.7</v>
      </c>
      <c r="QPU214" s="38">
        <v>105.6</v>
      </c>
      <c r="QPV214" s="38">
        <v>105.3</v>
      </c>
      <c r="QPW214" s="38">
        <v>105.2</v>
      </c>
      <c r="QPX214" s="39">
        <v>105.1</v>
      </c>
      <c r="QPY214" s="202"/>
      <c r="QPZ214" s="7"/>
      <c r="QQA214" s="206"/>
      <c r="QQB214" s="248"/>
      <c r="QQC214" s="206" t="s">
        <v>27</v>
      </c>
      <c r="QQD214" s="202"/>
      <c r="QQE214" s="202"/>
      <c r="QQF214" s="202"/>
      <c r="QQG214" s="22"/>
      <c r="QQH214" s="22"/>
      <c r="QQI214" s="22"/>
      <c r="QQJ214" s="22">
        <v>105.7</v>
      </c>
      <c r="QQK214" s="38">
        <v>105.6</v>
      </c>
      <c r="QQL214" s="38">
        <v>105.3</v>
      </c>
      <c r="QQM214" s="38">
        <v>105.2</v>
      </c>
      <c r="QQN214" s="39">
        <v>105.1</v>
      </c>
      <c r="QQO214" s="202"/>
      <c r="QQP214" s="7"/>
      <c r="QQQ214" s="206"/>
      <c r="QQR214" s="248"/>
      <c r="QQS214" s="206" t="s">
        <v>27</v>
      </c>
      <c r="QQT214" s="202"/>
      <c r="QQU214" s="202"/>
      <c r="QQV214" s="202"/>
      <c r="QQW214" s="22"/>
      <c r="QQX214" s="22"/>
      <c r="QQY214" s="22"/>
      <c r="QQZ214" s="22">
        <v>105.7</v>
      </c>
      <c r="QRA214" s="38">
        <v>105.6</v>
      </c>
      <c r="QRB214" s="38">
        <v>105.3</v>
      </c>
      <c r="QRC214" s="38">
        <v>105.2</v>
      </c>
      <c r="QRD214" s="39">
        <v>105.1</v>
      </c>
      <c r="QRE214" s="202"/>
      <c r="QRF214" s="7"/>
      <c r="QRG214" s="206"/>
      <c r="QRH214" s="248"/>
      <c r="QRI214" s="206" t="s">
        <v>27</v>
      </c>
      <c r="QRJ214" s="202"/>
      <c r="QRK214" s="202"/>
      <c r="QRL214" s="202"/>
      <c r="QRM214" s="22"/>
      <c r="QRN214" s="22"/>
      <c r="QRO214" s="22"/>
      <c r="QRP214" s="22">
        <v>105.7</v>
      </c>
      <c r="QRQ214" s="38">
        <v>105.6</v>
      </c>
      <c r="QRR214" s="38">
        <v>105.3</v>
      </c>
      <c r="QRS214" s="38">
        <v>105.2</v>
      </c>
      <c r="QRT214" s="39">
        <v>105.1</v>
      </c>
      <c r="QRU214" s="202"/>
      <c r="QRV214" s="7"/>
      <c r="QRW214" s="206"/>
      <c r="QRX214" s="248"/>
      <c r="QRY214" s="206" t="s">
        <v>27</v>
      </c>
      <c r="QRZ214" s="202"/>
      <c r="QSA214" s="202"/>
      <c r="QSB214" s="202"/>
      <c r="QSC214" s="22"/>
      <c r="QSD214" s="22"/>
      <c r="QSE214" s="22"/>
      <c r="QSF214" s="22">
        <v>105.7</v>
      </c>
      <c r="QSG214" s="38">
        <v>105.6</v>
      </c>
      <c r="QSH214" s="38">
        <v>105.3</v>
      </c>
      <c r="QSI214" s="38">
        <v>105.2</v>
      </c>
      <c r="QSJ214" s="39">
        <v>105.1</v>
      </c>
      <c r="QSK214" s="202"/>
      <c r="QSL214" s="7"/>
      <c r="QSM214" s="206"/>
      <c r="QSN214" s="248"/>
      <c r="QSO214" s="206" t="s">
        <v>27</v>
      </c>
      <c r="QSP214" s="202"/>
      <c r="QSQ214" s="202"/>
      <c r="QSR214" s="202"/>
      <c r="QSS214" s="22"/>
      <c r="QST214" s="22"/>
      <c r="QSU214" s="22"/>
      <c r="QSV214" s="22">
        <v>105.7</v>
      </c>
      <c r="QSW214" s="38">
        <v>105.6</v>
      </c>
      <c r="QSX214" s="38">
        <v>105.3</v>
      </c>
      <c r="QSY214" s="38">
        <v>105.2</v>
      </c>
      <c r="QSZ214" s="39">
        <v>105.1</v>
      </c>
      <c r="QTA214" s="202"/>
      <c r="QTB214" s="7"/>
      <c r="QTC214" s="206"/>
      <c r="QTD214" s="248"/>
      <c r="QTE214" s="206" t="s">
        <v>27</v>
      </c>
      <c r="QTF214" s="202"/>
      <c r="QTG214" s="202"/>
      <c r="QTH214" s="202"/>
      <c r="QTI214" s="22"/>
      <c r="QTJ214" s="22"/>
      <c r="QTK214" s="22"/>
      <c r="QTL214" s="22">
        <v>105.7</v>
      </c>
      <c r="QTM214" s="38">
        <v>105.6</v>
      </c>
      <c r="QTN214" s="38">
        <v>105.3</v>
      </c>
      <c r="QTO214" s="38">
        <v>105.2</v>
      </c>
      <c r="QTP214" s="39">
        <v>105.1</v>
      </c>
      <c r="QTQ214" s="202"/>
      <c r="QTR214" s="7"/>
      <c r="QTS214" s="206"/>
      <c r="QTT214" s="248"/>
      <c r="QTU214" s="206" t="s">
        <v>27</v>
      </c>
      <c r="QTV214" s="202"/>
      <c r="QTW214" s="202"/>
      <c r="QTX214" s="202"/>
      <c r="QTY214" s="22"/>
      <c r="QTZ214" s="22"/>
      <c r="QUA214" s="22"/>
      <c r="QUB214" s="22">
        <v>105.7</v>
      </c>
      <c r="QUC214" s="38">
        <v>105.6</v>
      </c>
      <c r="QUD214" s="38">
        <v>105.3</v>
      </c>
      <c r="QUE214" s="38">
        <v>105.2</v>
      </c>
      <c r="QUF214" s="39">
        <v>105.1</v>
      </c>
      <c r="QUG214" s="202"/>
      <c r="QUH214" s="7"/>
      <c r="QUI214" s="206"/>
      <c r="QUJ214" s="248"/>
      <c r="QUK214" s="206" t="s">
        <v>27</v>
      </c>
      <c r="QUL214" s="202"/>
      <c r="QUM214" s="202"/>
      <c r="QUN214" s="202"/>
      <c r="QUO214" s="22"/>
      <c r="QUP214" s="22"/>
      <c r="QUQ214" s="22"/>
      <c r="QUR214" s="22">
        <v>105.7</v>
      </c>
      <c r="QUS214" s="38">
        <v>105.6</v>
      </c>
      <c r="QUT214" s="38">
        <v>105.3</v>
      </c>
      <c r="QUU214" s="38">
        <v>105.2</v>
      </c>
      <c r="QUV214" s="39">
        <v>105.1</v>
      </c>
      <c r="QUW214" s="202"/>
      <c r="QUX214" s="7"/>
      <c r="QUY214" s="206"/>
      <c r="QUZ214" s="248"/>
      <c r="QVA214" s="206" t="s">
        <v>27</v>
      </c>
      <c r="QVB214" s="202"/>
      <c r="QVC214" s="202"/>
      <c r="QVD214" s="202"/>
      <c r="QVE214" s="22"/>
      <c r="QVF214" s="22"/>
      <c r="QVG214" s="22"/>
      <c r="QVH214" s="22">
        <v>105.7</v>
      </c>
      <c r="QVI214" s="38">
        <v>105.6</v>
      </c>
      <c r="QVJ214" s="38">
        <v>105.3</v>
      </c>
      <c r="QVK214" s="38">
        <v>105.2</v>
      </c>
      <c r="QVL214" s="39">
        <v>105.1</v>
      </c>
      <c r="QVM214" s="202"/>
      <c r="QVN214" s="7"/>
      <c r="QVO214" s="206"/>
      <c r="QVP214" s="248"/>
      <c r="QVQ214" s="206" t="s">
        <v>27</v>
      </c>
      <c r="QVR214" s="202"/>
      <c r="QVS214" s="202"/>
      <c r="QVT214" s="202"/>
      <c r="QVU214" s="22"/>
      <c r="QVV214" s="22"/>
      <c r="QVW214" s="22"/>
      <c r="QVX214" s="22">
        <v>105.7</v>
      </c>
      <c r="QVY214" s="38">
        <v>105.6</v>
      </c>
      <c r="QVZ214" s="38">
        <v>105.3</v>
      </c>
      <c r="QWA214" s="38">
        <v>105.2</v>
      </c>
      <c r="QWB214" s="39">
        <v>105.1</v>
      </c>
      <c r="QWC214" s="202"/>
      <c r="QWD214" s="7"/>
      <c r="QWE214" s="206"/>
      <c r="QWF214" s="248"/>
      <c r="QWG214" s="206" t="s">
        <v>27</v>
      </c>
      <c r="QWH214" s="202"/>
      <c r="QWI214" s="202"/>
      <c r="QWJ214" s="202"/>
      <c r="QWK214" s="22"/>
      <c r="QWL214" s="22"/>
      <c r="QWM214" s="22"/>
      <c r="QWN214" s="22">
        <v>105.7</v>
      </c>
      <c r="QWO214" s="38">
        <v>105.6</v>
      </c>
      <c r="QWP214" s="38">
        <v>105.3</v>
      </c>
      <c r="QWQ214" s="38">
        <v>105.2</v>
      </c>
      <c r="QWR214" s="39">
        <v>105.1</v>
      </c>
      <c r="QWS214" s="202"/>
      <c r="QWT214" s="7"/>
      <c r="QWU214" s="206"/>
      <c r="QWV214" s="248"/>
      <c r="QWW214" s="206" t="s">
        <v>27</v>
      </c>
      <c r="QWX214" s="202"/>
      <c r="QWY214" s="202"/>
      <c r="QWZ214" s="202"/>
      <c r="QXA214" s="22"/>
      <c r="QXB214" s="22"/>
      <c r="QXC214" s="22"/>
      <c r="QXD214" s="22">
        <v>105.7</v>
      </c>
      <c r="QXE214" s="38">
        <v>105.6</v>
      </c>
      <c r="QXF214" s="38">
        <v>105.3</v>
      </c>
      <c r="QXG214" s="38">
        <v>105.2</v>
      </c>
      <c r="QXH214" s="39">
        <v>105.1</v>
      </c>
      <c r="QXI214" s="202"/>
      <c r="QXJ214" s="7"/>
      <c r="QXK214" s="206"/>
      <c r="QXL214" s="248"/>
      <c r="QXM214" s="206" t="s">
        <v>27</v>
      </c>
      <c r="QXN214" s="202"/>
      <c r="QXO214" s="202"/>
      <c r="QXP214" s="202"/>
      <c r="QXQ214" s="22"/>
      <c r="QXR214" s="22"/>
      <c r="QXS214" s="22"/>
      <c r="QXT214" s="22">
        <v>105.7</v>
      </c>
      <c r="QXU214" s="38">
        <v>105.6</v>
      </c>
      <c r="QXV214" s="38">
        <v>105.3</v>
      </c>
      <c r="QXW214" s="38">
        <v>105.2</v>
      </c>
      <c r="QXX214" s="39">
        <v>105.1</v>
      </c>
      <c r="QXY214" s="202"/>
      <c r="QXZ214" s="7"/>
      <c r="QYA214" s="206"/>
      <c r="QYB214" s="248"/>
      <c r="QYC214" s="206" t="s">
        <v>27</v>
      </c>
      <c r="QYD214" s="202"/>
      <c r="QYE214" s="202"/>
      <c r="QYF214" s="202"/>
      <c r="QYG214" s="22"/>
      <c r="QYH214" s="22"/>
      <c r="QYI214" s="22"/>
      <c r="QYJ214" s="22">
        <v>105.7</v>
      </c>
      <c r="QYK214" s="38">
        <v>105.6</v>
      </c>
      <c r="QYL214" s="38">
        <v>105.3</v>
      </c>
      <c r="QYM214" s="38">
        <v>105.2</v>
      </c>
      <c r="QYN214" s="39">
        <v>105.1</v>
      </c>
      <c r="QYO214" s="202"/>
      <c r="QYP214" s="7"/>
      <c r="QYQ214" s="206"/>
      <c r="QYR214" s="248"/>
      <c r="QYS214" s="206" t="s">
        <v>27</v>
      </c>
      <c r="QYT214" s="202"/>
      <c r="QYU214" s="202"/>
      <c r="QYV214" s="202"/>
      <c r="QYW214" s="22"/>
      <c r="QYX214" s="22"/>
      <c r="QYY214" s="22"/>
      <c r="QYZ214" s="22">
        <v>105.7</v>
      </c>
      <c r="QZA214" s="38">
        <v>105.6</v>
      </c>
      <c r="QZB214" s="38">
        <v>105.3</v>
      </c>
      <c r="QZC214" s="38">
        <v>105.2</v>
      </c>
      <c r="QZD214" s="39">
        <v>105.1</v>
      </c>
      <c r="QZE214" s="202"/>
      <c r="QZF214" s="7"/>
      <c r="QZG214" s="206"/>
      <c r="QZH214" s="248"/>
      <c r="QZI214" s="206" t="s">
        <v>27</v>
      </c>
      <c r="QZJ214" s="202"/>
      <c r="QZK214" s="202"/>
      <c r="QZL214" s="202"/>
      <c r="QZM214" s="22"/>
      <c r="QZN214" s="22"/>
      <c r="QZO214" s="22"/>
      <c r="QZP214" s="22">
        <v>105.7</v>
      </c>
      <c r="QZQ214" s="38">
        <v>105.6</v>
      </c>
      <c r="QZR214" s="38">
        <v>105.3</v>
      </c>
      <c r="QZS214" s="38">
        <v>105.2</v>
      </c>
      <c r="QZT214" s="39">
        <v>105.1</v>
      </c>
      <c r="QZU214" s="202"/>
      <c r="QZV214" s="7"/>
      <c r="QZW214" s="206"/>
      <c r="QZX214" s="248"/>
      <c r="QZY214" s="206" t="s">
        <v>27</v>
      </c>
      <c r="QZZ214" s="202"/>
      <c r="RAA214" s="202"/>
      <c r="RAB214" s="202"/>
      <c r="RAC214" s="22"/>
      <c r="RAD214" s="22"/>
      <c r="RAE214" s="22"/>
      <c r="RAF214" s="22">
        <v>105.7</v>
      </c>
      <c r="RAG214" s="38">
        <v>105.6</v>
      </c>
      <c r="RAH214" s="38">
        <v>105.3</v>
      </c>
      <c r="RAI214" s="38">
        <v>105.2</v>
      </c>
      <c r="RAJ214" s="39">
        <v>105.1</v>
      </c>
      <c r="RAK214" s="202"/>
      <c r="RAL214" s="7"/>
      <c r="RAM214" s="206"/>
      <c r="RAN214" s="248"/>
      <c r="RAO214" s="206" t="s">
        <v>27</v>
      </c>
      <c r="RAP214" s="202"/>
      <c r="RAQ214" s="202"/>
      <c r="RAR214" s="202"/>
      <c r="RAS214" s="22"/>
      <c r="RAT214" s="22"/>
      <c r="RAU214" s="22"/>
      <c r="RAV214" s="22">
        <v>105.7</v>
      </c>
      <c r="RAW214" s="38">
        <v>105.6</v>
      </c>
      <c r="RAX214" s="38">
        <v>105.3</v>
      </c>
      <c r="RAY214" s="38">
        <v>105.2</v>
      </c>
      <c r="RAZ214" s="39">
        <v>105.1</v>
      </c>
      <c r="RBA214" s="202"/>
      <c r="RBB214" s="7"/>
      <c r="RBC214" s="206"/>
      <c r="RBD214" s="248"/>
      <c r="RBE214" s="206" t="s">
        <v>27</v>
      </c>
      <c r="RBF214" s="202"/>
      <c r="RBG214" s="202"/>
      <c r="RBH214" s="202"/>
      <c r="RBI214" s="22"/>
      <c r="RBJ214" s="22"/>
      <c r="RBK214" s="22"/>
      <c r="RBL214" s="22">
        <v>105.7</v>
      </c>
      <c r="RBM214" s="38">
        <v>105.6</v>
      </c>
      <c r="RBN214" s="38">
        <v>105.3</v>
      </c>
      <c r="RBO214" s="38">
        <v>105.2</v>
      </c>
      <c r="RBP214" s="39">
        <v>105.1</v>
      </c>
      <c r="RBQ214" s="202"/>
      <c r="RBR214" s="7"/>
      <c r="RBS214" s="206"/>
      <c r="RBT214" s="248"/>
      <c r="RBU214" s="206" t="s">
        <v>27</v>
      </c>
      <c r="RBV214" s="202"/>
      <c r="RBW214" s="202"/>
      <c r="RBX214" s="202"/>
      <c r="RBY214" s="22"/>
      <c r="RBZ214" s="22"/>
      <c r="RCA214" s="22"/>
      <c r="RCB214" s="22">
        <v>105.7</v>
      </c>
      <c r="RCC214" s="38">
        <v>105.6</v>
      </c>
      <c r="RCD214" s="38">
        <v>105.3</v>
      </c>
      <c r="RCE214" s="38">
        <v>105.2</v>
      </c>
      <c r="RCF214" s="39">
        <v>105.1</v>
      </c>
      <c r="RCG214" s="202"/>
      <c r="RCH214" s="7"/>
      <c r="RCI214" s="206"/>
      <c r="RCJ214" s="248"/>
      <c r="RCK214" s="206" t="s">
        <v>27</v>
      </c>
      <c r="RCL214" s="202"/>
      <c r="RCM214" s="202"/>
      <c r="RCN214" s="202"/>
      <c r="RCO214" s="22"/>
      <c r="RCP214" s="22"/>
      <c r="RCQ214" s="22"/>
      <c r="RCR214" s="22">
        <v>105.7</v>
      </c>
      <c r="RCS214" s="38">
        <v>105.6</v>
      </c>
      <c r="RCT214" s="38">
        <v>105.3</v>
      </c>
      <c r="RCU214" s="38">
        <v>105.2</v>
      </c>
      <c r="RCV214" s="39">
        <v>105.1</v>
      </c>
      <c r="RCW214" s="202"/>
      <c r="RCX214" s="7"/>
      <c r="RCY214" s="206"/>
      <c r="RCZ214" s="248"/>
      <c r="RDA214" s="206" t="s">
        <v>27</v>
      </c>
      <c r="RDB214" s="202"/>
      <c r="RDC214" s="202"/>
      <c r="RDD214" s="202"/>
      <c r="RDE214" s="22"/>
      <c r="RDF214" s="22"/>
      <c r="RDG214" s="22"/>
      <c r="RDH214" s="22">
        <v>105.7</v>
      </c>
      <c r="RDI214" s="38">
        <v>105.6</v>
      </c>
      <c r="RDJ214" s="38">
        <v>105.3</v>
      </c>
      <c r="RDK214" s="38">
        <v>105.2</v>
      </c>
      <c r="RDL214" s="39">
        <v>105.1</v>
      </c>
      <c r="RDM214" s="202"/>
      <c r="RDN214" s="7"/>
      <c r="RDO214" s="206"/>
      <c r="RDP214" s="248"/>
      <c r="RDQ214" s="206" t="s">
        <v>27</v>
      </c>
      <c r="RDR214" s="202"/>
      <c r="RDS214" s="202"/>
      <c r="RDT214" s="202"/>
      <c r="RDU214" s="22"/>
      <c r="RDV214" s="22"/>
      <c r="RDW214" s="22"/>
      <c r="RDX214" s="22">
        <v>105.7</v>
      </c>
      <c r="RDY214" s="38">
        <v>105.6</v>
      </c>
      <c r="RDZ214" s="38">
        <v>105.3</v>
      </c>
      <c r="REA214" s="38">
        <v>105.2</v>
      </c>
      <c r="REB214" s="39">
        <v>105.1</v>
      </c>
      <c r="REC214" s="202"/>
      <c r="RED214" s="7"/>
      <c r="REE214" s="206"/>
      <c r="REF214" s="248"/>
      <c r="REG214" s="206" t="s">
        <v>27</v>
      </c>
      <c r="REH214" s="202"/>
      <c r="REI214" s="202"/>
      <c r="REJ214" s="202"/>
      <c r="REK214" s="22"/>
      <c r="REL214" s="22"/>
      <c r="REM214" s="22"/>
      <c r="REN214" s="22">
        <v>105.7</v>
      </c>
      <c r="REO214" s="38">
        <v>105.6</v>
      </c>
      <c r="REP214" s="38">
        <v>105.3</v>
      </c>
      <c r="REQ214" s="38">
        <v>105.2</v>
      </c>
      <c r="RER214" s="39">
        <v>105.1</v>
      </c>
      <c r="RES214" s="202"/>
      <c r="RET214" s="7"/>
      <c r="REU214" s="206"/>
      <c r="REV214" s="248"/>
      <c r="REW214" s="206" t="s">
        <v>27</v>
      </c>
      <c r="REX214" s="202"/>
      <c r="REY214" s="202"/>
      <c r="REZ214" s="202"/>
      <c r="RFA214" s="22"/>
      <c r="RFB214" s="22"/>
      <c r="RFC214" s="22"/>
      <c r="RFD214" s="22">
        <v>105.7</v>
      </c>
      <c r="RFE214" s="38">
        <v>105.6</v>
      </c>
      <c r="RFF214" s="38">
        <v>105.3</v>
      </c>
      <c r="RFG214" s="38">
        <v>105.2</v>
      </c>
      <c r="RFH214" s="39">
        <v>105.1</v>
      </c>
      <c r="RFI214" s="202"/>
      <c r="RFJ214" s="7"/>
      <c r="RFK214" s="206"/>
      <c r="RFL214" s="248"/>
      <c r="RFM214" s="206" t="s">
        <v>27</v>
      </c>
      <c r="RFN214" s="202"/>
      <c r="RFO214" s="202"/>
      <c r="RFP214" s="202"/>
      <c r="RFQ214" s="22"/>
      <c r="RFR214" s="22"/>
      <c r="RFS214" s="22"/>
      <c r="RFT214" s="22">
        <v>105.7</v>
      </c>
      <c r="RFU214" s="38">
        <v>105.6</v>
      </c>
      <c r="RFV214" s="38">
        <v>105.3</v>
      </c>
      <c r="RFW214" s="38">
        <v>105.2</v>
      </c>
      <c r="RFX214" s="39">
        <v>105.1</v>
      </c>
      <c r="RFY214" s="202"/>
      <c r="RFZ214" s="7"/>
      <c r="RGA214" s="206"/>
      <c r="RGB214" s="248"/>
      <c r="RGC214" s="206" t="s">
        <v>27</v>
      </c>
      <c r="RGD214" s="202"/>
      <c r="RGE214" s="202"/>
      <c r="RGF214" s="202"/>
      <c r="RGG214" s="22"/>
      <c r="RGH214" s="22"/>
      <c r="RGI214" s="22"/>
      <c r="RGJ214" s="22">
        <v>105.7</v>
      </c>
      <c r="RGK214" s="38">
        <v>105.6</v>
      </c>
      <c r="RGL214" s="38">
        <v>105.3</v>
      </c>
      <c r="RGM214" s="38">
        <v>105.2</v>
      </c>
      <c r="RGN214" s="39">
        <v>105.1</v>
      </c>
      <c r="RGO214" s="202"/>
      <c r="RGP214" s="7"/>
      <c r="RGQ214" s="206"/>
      <c r="RGR214" s="248"/>
      <c r="RGS214" s="206" t="s">
        <v>27</v>
      </c>
      <c r="RGT214" s="202"/>
      <c r="RGU214" s="202"/>
      <c r="RGV214" s="202"/>
      <c r="RGW214" s="22"/>
      <c r="RGX214" s="22"/>
      <c r="RGY214" s="22"/>
      <c r="RGZ214" s="22">
        <v>105.7</v>
      </c>
      <c r="RHA214" s="38">
        <v>105.6</v>
      </c>
      <c r="RHB214" s="38">
        <v>105.3</v>
      </c>
      <c r="RHC214" s="38">
        <v>105.2</v>
      </c>
      <c r="RHD214" s="39">
        <v>105.1</v>
      </c>
      <c r="RHE214" s="202"/>
      <c r="RHF214" s="7"/>
      <c r="RHG214" s="206"/>
      <c r="RHH214" s="248"/>
      <c r="RHI214" s="206" t="s">
        <v>27</v>
      </c>
      <c r="RHJ214" s="202"/>
      <c r="RHK214" s="202"/>
      <c r="RHL214" s="202"/>
      <c r="RHM214" s="22"/>
      <c r="RHN214" s="22"/>
      <c r="RHO214" s="22"/>
      <c r="RHP214" s="22">
        <v>105.7</v>
      </c>
      <c r="RHQ214" s="38">
        <v>105.6</v>
      </c>
      <c r="RHR214" s="38">
        <v>105.3</v>
      </c>
      <c r="RHS214" s="38">
        <v>105.2</v>
      </c>
      <c r="RHT214" s="39">
        <v>105.1</v>
      </c>
      <c r="RHU214" s="202"/>
      <c r="RHV214" s="7"/>
      <c r="RHW214" s="206"/>
      <c r="RHX214" s="248"/>
      <c r="RHY214" s="206" t="s">
        <v>27</v>
      </c>
      <c r="RHZ214" s="202"/>
      <c r="RIA214" s="202"/>
      <c r="RIB214" s="202"/>
      <c r="RIC214" s="22"/>
      <c r="RID214" s="22"/>
      <c r="RIE214" s="22"/>
      <c r="RIF214" s="22">
        <v>105.7</v>
      </c>
      <c r="RIG214" s="38">
        <v>105.6</v>
      </c>
      <c r="RIH214" s="38">
        <v>105.3</v>
      </c>
      <c r="RII214" s="38">
        <v>105.2</v>
      </c>
      <c r="RIJ214" s="39">
        <v>105.1</v>
      </c>
      <c r="RIK214" s="202"/>
      <c r="RIL214" s="7"/>
      <c r="RIM214" s="206"/>
      <c r="RIN214" s="248"/>
      <c r="RIO214" s="206" t="s">
        <v>27</v>
      </c>
      <c r="RIP214" s="202"/>
      <c r="RIQ214" s="202"/>
      <c r="RIR214" s="202"/>
      <c r="RIS214" s="22"/>
      <c r="RIT214" s="22"/>
      <c r="RIU214" s="22"/>
      <c r="RIV214" s="22">
        <v>105.7</v>
      </c>
      <c r="RIW214" s="38">
        <v>105.6</v>
      </c>
      <c r="RIX214" s="38">
        <v>105.3</v>
      </c>
      <c r="RIY214" s="38">
        <v>105.2</v>
      </c>
      <c r="RIZ214" s="39">
        <v>105.1</v>
      </c>
      <c r="RJA214" s="202"/>
      <c r="RJB214" s="7"/>
      <c r="RJC214" s="206"/>
      <c r="RJD214" s="248"/>
      <c r="RJE214" s="206" t="s">
        <v>27</v>
      </c>
      <c r="RJF214" s="202"/>
      <c r="RJG214" s="202"/>
      <c r="RJH214" s="202"/>
      <c r="RJI214" s="22"/>
      <c r="RJJ214" s="22"/>
      <c r="RJK214" s="22"/>
      <c r="RJL214" s="22">
        <v>105.7</v>
      </c>
      <c r="RJM214" s="38">
        <v>105.6</v>
      </c>
      <c r="RJN214" s="38">
        <v>105.3</v>
      </c>
      <c r="RJO214" s="38">
        <v>105.2</v>
      </c>
      <c r="RJP214" s="39">
        <v>105.1</v>
      </c>
      <c r="RJQ214" s="202"/>
      <c r="RJR214" s="7"/>
      <c r="RJS214" s="206"/>
      <c r="RJT214" s="248"/>
      <c r="RJU214" s="206" t="s">
        <v>27</v>
      </c>
      <c r="RJV214" s="202"/>
      <c r="RJW214" s="202"/>
      <c r="RJX214" s="202"/>
      <c r="RJY214" s="22"/>
      <c r="RJZ214" s="22"/>
      <c r="RKA214" s="22"/>
      <c r="RKB214" s="22">
        <v>105.7</v>
      </c>
      <c r="RKC214" s="38">
        <v>105.6</v>
      </c>
      <c r="RKD214" s="38">
        <v>105.3</v>
      </c>
      <c r="RKE214" s="38">
        <v>105.2</v>
      </c>
      <c r="RKF214" s="39">
        <v>105.1</v>
      </c>
      <c r="RKG214" s="202"/>
      <c r="RKH214" s="7"/>
      <c r="RKI214" s="206"/>
      <c r="RKJ214" s="248"/>
      <c r="RKK214" s="206" t="s">
        <v>27</v>
      </c>
      <c r="RKL214" s="202"/>
      <c r="RKM214" s="202"/>
      <c r="RKN214" s="202"/>
      <c r="RKO214" s="22"/>
      <c r="RKP214" s="22"/>
      <c r="RKQ214" s="22"/>
      <c r="RKR214" s="22">
        <v>105.7</v>
      </c>
      <c r="RKS214" s="38">
        <v>105.6</v>
      </c>
      <c r="RKT214" s="38">
        <v>105.3</v>
      </c>
      <c r="RKU214" s="38">
        <v>105.2</v>
      </c>
      <c r="RKV214" s="39">
        <v>105.1</v>
      </c>
      <c r="RKW214" s="202"/>
      <c r="RKX214" s="7"/>
      <c r="RKY214" s="206"/>
      <c r="RKZ214" s="248"/>
      <c r="RLA214" s="206" t="s">
        <v>27</v>
      </c>
      <c r="RLB214" s="202"/>
      <c r="RLC214" s="202"/>
      <c r="RLD214" s="202"/>
      <c r="RLE214" s="22"/>
      <c r="RLF214" s="22"/>
      <c r="RLG214" s="22"/>
      <c r="RLH214" s="22">
        <v>105.7</v>
      </c>
      <c r="RLI214" s="38">
        <v>105.6</v>
      </c>
      <c r="RLJ214" s="38">
        <v>105.3</v>
      </c>
      <c r="RLK214" s="38">
        <v>105.2</v>
      </c>
      <c r="RLL214" s="39">
        <v>105.1</v>
      </c>
      <c r="RLM214" s="202"/>
      <c r="RLN214" s="7"/>
      <c r="RLO214" s="206"/>
      <c r="RLP214" s="248"/>
      <c r="RLQ214" s="206" t="s">
        <v>27</v>
      </c>
      <c r="RLR214" s="202"/>
      <c r="RLS214" s="202"/>
      <c r="RLT214" s="202"/>
      <c r="RLU214" s="22"/>
      <c r="RLV214" s="22"/>
      <c r="RLW214" s="22"/>
      <c r="RLX214" s="22">
        <v>105.7</v>
      </c>
      <c r="RLY214" s="38">
        <v>105.6</v>
      </c>
      <c r="RLZ214" s="38">
        <v>105.3</v>
      </c>
      <c r="RMA214" s="38">
        <v>105.2</v>
      </c>
      <c r="RMB214" s="39">
        <v>105.1</v>
      </c>
      <c r="RMC214" s="202"/>
      <c r="RMD214" s="7"/>
      <c r="RME214" s="206"/>
      <c r="RMF214" s="248"/>
      <c r="RMG214" s="206" t="s">
        <v>27</v>
      </c>
      <c r="RMH214" s="202"/>
      <c r="RMI214" s="202"/>
      <c r="RMJ214" s="202"/>
      <c r="RMK214" s="22"/>
      <c r="RML214" s="22"/>
      <c r="RMM214" s="22"/>
      <c r="RMN214" s="22">
        <v>105.7</v>
      </c>
      <c r="RMO214" s="38">
        <v>105.6</v>
      </c>
      <c r="RMP214" s="38">
        <v>105.3</v>
      </c>
      <c r="RMQ214" s="38">
        <v>105.2</v>
      </c>
      <c r="RMR214" s="39">
        <v>105.1</v>
      </c>
      <c r="RMS214" s="202"/>
      <c r="RMT214" s="7"/>
      <c r="RMU214" s="206"/>
      <c r="RMV214" s="248"/>
      <c r="RMW214" s="206" t="s">
        <v>27</v>
      </c>
      <c r="RMX214" s="202"/>
      <c r="RMY214" s="202"/>
      <c r="RMZ214" s="202"/>
      <c r="RNA214" s="22"/>
      <c r="RNB214" s="22"/>
      <c r="RNC214" s="22"/>
      <c r="RND214" s="22">
        <v>105.7</v>
      </c>
      <c r="RNE214" s="38">
        <v>105.6</v>
      </c>
      <c r="RNF214" s="38">
        <v>105.3</v>
      </c>
      <c r="RNG214" s="38">
        <v>105.2</v>
      </c>
      <c r="RNH214" s="39">
        <v>105.1</v>
      </c>
      <c r="RNI214" s="202"/>
      <c r="RNJ214" s="7"/>
      <c r="RNK214" s="206"/>
      <c r="RNL214" s="248"/>
      <c r="RNM214" s="206" t="s">
        <v>27</v>
      </c>
      <c r="RNN214" s="202"/>
      <c r="RNO214" s="202"/>
      <c r="RNP214" s="202"/>
      <c r="RNQ214" s="22"/>
      <c r="RNR214" s="22"/>
      <c r="RNS214" s="22"/>
      <c r="RNT214" s="22">
        <v>105.7</v>
      </c>
      <c r="RNU214" s="38">
        <v>105.6</v>
      </c>
      <c r="RNV214" s="38">
        <v>105.3</v>
      </c>
      <c r="RNW214" s="38">
        <v>105.2</v>
      </c>
      <c r="RNX214" s="39">
        <v>105.1</v>
      </c>
      <c r="RNY214" s="202"/>
      <c r="RNZ214" s="7"/>
      <c r="ROA214" s="206"/>
      <c r="ROB214" s="248"/>
      <c r="ROC214" s="206" t="s">
        <v>27</v>
      </c>
      <c r="ROD214" s="202"/>
      <c r="ROE214" s="202"/>
      <c r="ROF214" s="202"/>
      <c r="ROG214" s="22"/>
      <c r="ROH214" s="22"/>
      <c r="ROI214" s="22"/>
      <c r="ROJ214" s="22">
        <v>105.7</v>
      </c>
      <c r="ROK214" s="38">
        <v>105.6</v>
      </c>
      <c r="ROL214" s="38">
        <v>105.3</v>
      </c>
      <c r="ROM214" s="38">
        <v>105.2</v>
      </c>
      <c r="RON214" s="39">
        <v>105.1</v>
      </c>
      <c r="ROO214" s="202"/>
      <c r="ROP214" s="7"/>
      <c r="ROQ214" s="206"/>
      <c r="ROR214" s="248"/>
      <c r="ROS214" s="206" t="s">
        <v>27</v>
      </c>
      <c r="ROT214" s="202"/>
      <c r="ROU214" s="202"/>
      <c r="ROV214" s="202"/>
      <c r="ROW214" s="22"/>
      <c r="ROX214" s="22"/>
      <c r="ROY214" s="22"/>
      <c r="ROZ214" s="22">
        <v>105.7</v>
      </c>
      <c r="RPA214" s="38">
        <v>105.6</v>
      </c>
      <c r="RPB214" s="38">
        <v>105.3</v>
      </c>
      <c r="RPC214" s="38">
        <v>105.2</v>
      </c>
      <c r="RPD214" s="39">
        <v>105.1</v>
      </c>
      <c r="RPE214" s="202"/>
      <c r="RPF214" s="7"/>
      <c r="RPG214" s="206"/>
      <c r="RPH214" s="248"/>
      <c r="RPI214" s="206" t="s">
        <v>27</v>
      </c>
      <c r="RPJ214" s="202"/>
      <c r="RPK214" s="202"/>
      <c r="RPL214" s="202"/>
      <c r="RPM214" s="22"/>
      <c r="RPN214" s="22"/>
      <c r="RPO214" s="22"/>
      <c r="RPP214" s="22">
        <v>105.7</v>
      </c>
      <c r="RPQ214" s="38">
        <v>105.6</v>
      </c>
      <c r="RPR214" s="38">
        <v>105.3</v>
      </c>
      <c r="RPS214" s="38">
        <v>105.2</v>
      </c>
      <c r="RPT214" s="39">
        <v>105.1</v>
      </c>
      <c r="RPU214" s="202"/>
      <c r="RPV214" s="7"/>
      <c r="RPW214" s="206"/>
      <c r="RPX214" s="248"/>
      <c r="RPY214" s="206" t="s">
        <v>27</v>
      </c>
      <c r="RPZ214" s="202"/>
      <c r="RQA214" s="202"/>
      <c r="RQB214" s="202"/>
      <c r="RQC214" s="22"/>
      <c r="RQD214" s="22"/>
      <c r="RQE214" s="22"/>
      <c r="RQF214" s="22">
        <v>105.7</v>
      </c>
      <c r="RQG214" s="38">
        <v>105.6</v>
      </c>
      <c r="RQH214" s="38">
        <v>105.3</v>
      </c>
      <c r="RQI214" s="38">
        <v>105.2</v>
      </c>
      <c r="RQJ214" s="39">
        <v>105.1</v>
      </c>
      <c r="RQK214" s="202"/>
      <c r="RQL214" s="7"/>
      <c r="RQM214" s="206"/>
      <c r="RQN214" s="248"/>
      <c r="RQO214" s="206" t="s">
        <v>27</v>
      </c>
      <c r="RQP214" s="202"/>
      <c r="RQQ214" s="202"/>
      <c r="RQR214" s="202"/>
      <c r="RQS214" s="22"/>
      <c r="RQT214" s="22"/>
      <c r="RQU214" s="22"/>
      <c r="RQV214" s="22">
        <v>105.7</v>
      </c>
      <c r="RQW214" s="38">
        <v>105.6</v>
      </c>
      <c r="RQX214" s="38">
        <v>105.3</v>
      </c>
      <c r="RQY214" s="38">
        <v>105.2</v>
      </c>
      <c r="RQZ214" s="39">
        <v>105.1</v>
      </c>
      <c r="RRA214" s="202"/>
      <c r="RRB214" s="7"/>
      <c r="RRC214" s="206"/>
      <c r="RRD214" s="248"/>
      <c r="RRE214" s="206" t="s">
        <v>27</v>
      </c>
      <c r="RRF214" s="202"/>
      <c r="RRG214" s="202"/>
      <c r="RRH214" s="202"/>
      <c r="RRI214" s="22"/>
      <c r="RRJ214" s="22"/>
      <c r="RRK214" s="22"/>
      <c r="RRL214" s="22">
        <v>105.7</v>
      </c>
      <c r="RRM214" s="38">
        <v>105.6</v>
      </c>
      <c r="RRN214" s="38">
        <v>105.3</v>
      </c>
      <c r="RRO214" s="38">
        <v>105.2</v>
      </c>
      <c r="RRP214" s="39">
        <v>105.1</v>
      </c>
      <c r="RRQ214" s="202"/>
      <c r="RRR214" s="7"/>
      <c r="RRS214" s="206"/>
      <c r="RRT214" s="248"/>
      <c r="RRU214" s="206" t="s">
        <v>27</v>
      </c>
      <c r="RRV214" s="202"/>
      <c r="RRW214" s="202"/>
      <c r="RRX214" s="202"/>
      <c r="RRY214" s="22"/>
      <c r="RRZ214" s="22"/>
      <c r="RSA214" s="22"/>
      <c r="RSB214" s="22">
        <v>105.7</v>
      </c>
      <c r="RSC214" s="38">
        <v>105.6</v>
      </c>
      <c r="RSD214" s="38">
        <v>105.3</v>
      </c>
      <c r="RSE214" s="38">
        <v>105.2</v>
      </c>
      <c r="RSF214" s="39">
        <v>105.1</v>
      </c>
      <c r="RSG214" s="202"/>
      <c r="RSH214" s="7"/>
      <c r="RSI214" s="206"/>
      <c r="RSJ214" s="248"/>
      <c r="RSK214" s="206" t="s">
        <v>27</v>
      </c>
      <c r="RSL214" s="202"/>
      <c r="RSM214" s="202"/>
      <c r="RSN214" s="202"/>
      <c r="RSO214" s="22"/>
      <c r="RSP214" s="22"/>
      <c r="RSQ214" s="22"/>
      <c r="RSR214" s="22">
        <v>105.7</v>
      </c>
      <c r="RSS214" s="38">
        <v>105.6</v>
      </c>
      <c r="RST214" s="38">
        <v>105.3</v>
      </c>
      <c r="RSU214" s="38">
        <v>105.2</v>
      </c>
      <c r="RSV214" s="39">
        <v>105.1</v>
      </c>
      <c r="RSW214" s="202"/>
      <c r="RSX214" s="7"/>
      <c r="RSY214" s="206"/>
      <c r="RSZ214" s="248"/>
      <c r="RTA214" s="206" t="s">
        <v>27</v>
      </c>
      <c r="RTB214" s="202"/>
      <c r="RTC214" s="202"/>
      <c r="RTD214" s="202"/>
      <c r="RTE214" s="22"/>
      <c r="RTF214" s="22"/>
      <c r="RTG214" s="22"/>
      <c r="RTH214" s="22">
        <v>105.7</v>
      </c>
      <c r="RTI214" s="38">
        <v>105.6</v>
      </c>
      <c r="RTJ214" s="38">
        <v>105.3</v>
      </c>
      <c r="RTK214" s="38">
        <v>105.2</v>
      </c>
      <c r="RTL214" s="39">
        <v>105.1</v>
      </c>
      <c r="RTM214" s="202"/>
      <c r="RTN214" s="7"/>
      <c r="RTO214" s="206"/>
      <c r="RTP214" s="248"/>
      <c r="RTQ214" s="206" t="s">
        <v>27</v>
      </c>
      <c r="RTR214" s="202"/>
      <c r="RTS214" s="202"/>
      <c r="RTT214" s="202"/>
      <c r="RTU214" s="22"/>
      <c r="RTV214" s="22"/>
      <c r="RTW214" s="22"/>
      <c r="RTX214" s="22">
        <v>105.7</v>
      </c>
      <c r="RTY214" s="38">
        <v>105.6</v>
      </c>
      <c r="RTZ214" s="38">
        <v>105.3</v>
      </c>
      <c r="RUA214" s="38">
        <v>105.2</v>
      </c>
      <c r="RUB214" s="39">
        <v>105.1</v>
      </c>
      <c r="RUC214" s="202"/>
      <c r="RUD214" s="7"/>
      <c r="RUE214" s="206"/>
      <c r="RUF214" s="248"/>
      <c r="RUG214" s="206" t="s">
        <v>27</v>
      </c>
      <c r="RUH214" s="202"/>
      <c r="RUI214" s="202"/>
      <c r="RUJ214" s="202"/>
      <c r="RUK214" s="22"/>
      <c r="RUL214" s="22"/>
      <c r="RUM214" s="22"/>
      <c r="RUN214" s="22">
        <v>105.7</v>
      </c>
      <c r="RUO214" s="38">
        <v>105.6</v>
      </c>
      <c r="RUP214" s="38">
        <v>105.3</v>
      </c>
      <c r="RUQ214" s="38">
        <v>105.2</v>
      </c>
      <c r="RUR214" s="39">
        <v>105.1</v>
      </c>
      <c r="RUS214" s="202"/>
      <c r="RUT214" s="7"/>
      <c r="RUU214" s="206"/>
      <c r="RUV214" s="248"/>
      <c r="RUW214" s="206" t="s">
        <v>27</v>
      </c>
      <c r="RUX214" s="202"/>
      <c r="RUY214" s="202"/>
      <c r="RUZ214" s="202"/>
      <c r="RVA214" s="22"/>
      <c r="RVB214" s="22"/>
      <c r="RVC214" s="22"/>
      <c r="RVD214" s="22">
        <v>105.7</v>
      </c>
      <c r="RVE214" s="38">
        <v>105.6</v>
      </c>
      <c r="RVF214" s="38">
        <v>105.3</v>
      </c>
      <c r="RVG214" s="38">
        <v>105.2</v>
      </c>
      <c r="RVH214" s="39">
        <v>105.1</v>
      </c>
      <c r="RVI214" s="202"/>
      <c r="RVJ214" s="7"/>
      <c r="RVK214" s="206"/>
      <c r="RVL214" s="248"/>
      <c r="RVM214" s="206" t="s">
        <v>27</v>
      </c>
      <c r="RVN214" s="202"/>
      <c r="RVO214" s="202"/>
      <c r="RVP214" s="202"/>
      <c r="RVQ214" s="22"/>
      <c r="RVR214" s="22"/>
      <c r="RVS214" s="22"/>
      <c r="RVT214" s="22">
        <v>105.7</v>
      </c>
      <c r="RVU214" s="38">
        <v>105.6</v>
      </c>
      <c r="RVV214" s="38">
        <v>105.3</v>
      </c>
      <c r="RVW214" s="38">
        <v>105.2</v>
      </c>
      <c r="RVX214" s="39">
        <v>105.1</v>
      </c>
      <c r="RVY214" s="202"/>
      <c r="RVZ214" s="7"/>
      <c r="RWA214" s="206"/>
      <c r="RWB214" s="248"/>
      <c r="RWC214" s="206" t="s">
        <v>27</v>
      </c>
      <c r="RWD214" s="202"/>
      <c r="RWE214" s="202"/>
      <c r="RWF214" s="202"/>
      <c r="RWG214" s="22"/>
      <c r="RWH214" s="22"/>
      <c r="RWI214" s="22"/>
      <c r="RWJ214" s="22">
        <v>105.7</v>
      </c>
      <c r="RWK214" s="38">
        <v>105.6</v>
      </c>
      <c r="RWL214" s="38">
        <v>105.3</v>
      </c>
      <c r="RWM214" s="38">
        <v>105.2</v>
      </c>
      <c r="RWN214" s="39">
        <v>105.1</v>
      </c>
      <c r="RWO214" s="202"/>
      <c r="RWP214" s="7"/>
      <c r="RWQ214" s="206"/>
      <c r="RWR214" s="248"/>
      <c r="RWS214" s="206" t="s">
        <v>27</v>
      </c>
      <c r="RWT214" s="202"/>
      <c r="RWU214" s="202"/>
      <c r="RWV214" s="202"/>
      <c r="RWW214" s="22"/>
      <c r="RWX214" s="22"/>
      <c r="RWY214" s="22"/>
      <c r="RWZ214" s="22">
        <v>105.7</v>
      </c>
      <c r="RXA214" s="38">
        <v>105.6</v>
      </c>
      <c r="RXB214" s="38">
        <v>105.3</v>
      </c>
      <c r="RXC214" s="38">
        <v>105.2</v>
      </c>
      <c r="RXD214" s="39">
        <v>105.1</v>
      </c>
      <c r="RXE214" s="202"/>
      <c r="RXF214" s="7"/>
      <c r="RXG214" s="206"/>
      <c r="RXH214" s="248"/>
      <c r="RXI214" s="206" t="s">
        <v>27</v>
      </c>
      <c r="RXJ214" s="202"/>
      <c r="RXK214" s="202"/>
      <c r="RXL214" s="202"/>
      <c r="RXM214" s="22"/>
      <c r="RXN214" s="22"/>
      <c r="RXO214" s="22"/>
      <c r="RXP214" s="22">
        <v>105.7</v>
      </c>
      <c r="RXQ214" s="38">
        <v>105.6</v>
      </c>
      <c r="RXR214" s="38">
        <v>105.3</v>
      </c>
      <c r="RXS214" s="38">
        <v>105.2</v>
      </c>
      <c r="RXT214" s="39">
        <v>105.1</v>
      </c>
      <c r="RXU214" s="202"/>
      <c r="RXV214" s="7"/>
      <c r="RXW214" s="206"/>
      <c r="RXX214" s="248"/>
      <c r="RXY214" s="206" t="s">
        <v>27</v>
      </c>
      <c r="RXZ214" s="202"/>
      <c r="RYA214" s="202"/>
      <c r="RYB214" s="202"/>
      <c r="RYC214" s="22"/>
      <c r="RYD214" s="22"/>
      <c r="RYE214" s="22"/>
      <c r="RYF214" s="22">
        <v>105.7</v>
      </c>
      <c r="RYG214" s="38">
        <v>105.6</v>
      </c>
      <c r="RYH214" s="38">
        <v>105.3</v>
      </c>
      <c r="RYI214" s="38">
        <v>105.2</v>
      </c>
      <c r="RYJ214" s="39">
        <v>105.1</v>
      </c>
      <c r="RYK214" s="202"/>
      <c r="RYL214" s="7"/>
      <c r="RYM214" s="206"/>
      <c r="RYN214" s="248"/>
      <c r="RYO214" s="206" t="s">
        <v>27</v>
      </c>
      <c r="RYP214" s="202"/>
      <c r="RYQ214" s="202"/>
      <c r="RYR214" s="202"/>
      <c r="RYS214" s="22"/>
      <c r="RYT214" s="22"/>
      <c r="RYU214" s="22"/>
      <c r="RYV214" s="22">
        <v>105.7</v>
      </c>
      <c r="RYW214" s="38">
        <v>105.6</v>
      </c>
      <c r="RYX214" s="38">
        <v>105.3</v>
      </c>
      <c r="RYY214" s="38">
        <v>105.2</v>
      </c>
      <c r="RYZ214" s="39">
        <v>105.1</v>
      </c>
      <c r="RZA214" s="202"/>
      <c r="RZB214" s="7"/>
      <c r="RZC214" s="206"/>
      <c r="RZD214" s="248"/>
      <c r="RZE214" s="206" t="s">
        <v>27</v>
      </c>
      <c r="RZF214" s="202"/>
      <c r="RZG214" s="202"/>
      <c r="RZH214" s="202"/>
      <c r="RZI214" s="22"/>
      <c r="RZJ214" s="22"/>
      <c r="RZK214" s="22"/>
      <c r="RZL214" s="22">
        <v>105.7</v>
      </c>
      <c r="RZM214" s="38">
        <v>105.6</v>
      </c>
      <c r="RZN214" s="38">
        <v>105.3</v>
      </c>
      <c r="RZO214" s="38">
        <v>105.2</v>
      </c>
      <c r="RZP214" s="39">
        <v>105.1</v>
      </c>
      <c r="RZQ214" s="202"/>
      <c r="RZR214" s="7"/>
      <c r="RZS214" s="206"/>
      <c r="RZT214" s="248"/>
      <c r="RZU214" s="206" t="s">
        <v>27</v>
      </c>
      <c r="RZV214" s="202"/>
      <c r="RZW214" s="202"/>
      <c r="RZX214" s="202"/>
      <c r="RZY214" s="22"/>
      <c r="RZZ214" s="22"/>
      <c r="SAA214" s="22"/>
      <c r="SAB214" s="22">
        <v>105.7</v>
      </c>
      <c r="SAC214" s="38">
        <v>105.6</v>
      </c>
      <c r="SAD214" s="38">
        <v>105.3</v>
      </c>
      <c r="SAE214" s="38">
        <v>105.2</v>
      </c>
      <c r="SAF214" s="39">
        <v>105.1</v>
      </c>
      <c r="SAG214" s="202"/>
      <c r="SAH214" s="7"/>
      <c r="SAI214" s="206"/>
      <c r="SAJ214" s="248"/>
      <c r="SAK214" s="206" t="s">
        <v>27</v>
      </c>
      <c r="SAL214" s="202"/>
      <c r="SAM214" s="202"/>
      <c r="SAN214" s="202"/>
      <c r="SAO214" s="22"/>
      <c r="SAP214" s="22"/>
      <c r="SAQ214" s="22"/>
      <c r="SAR214" s="22">
        <v>105.7</v>
      </c>
      <c r="SAS214" s="38">
        <v>105.6</v>
      </c>
      <c r="SAT214" s="38">
        <v>105.3</v>
      </c>
      <c r="SAU214" s="38">
        <v>105.2</v>
      </c>
      <c r="SAV214" s="39">
        <v>105.1</v>
      </c>
      <c r="SAW214" s="202"/>
      <c r="SAX214" s="7"/>
      <c r="SAY214" s="206"/>
      <c r="SAZ214" s="248"/>
      <c r="SBA214" s="206" t="s">
        <v>27</v>
      </c>
      <c r="SBB214" s="202"/>
      <c r="SBC214" s="202"/>
      <c r="SBD214" s="202"/>
      <c r="SBE214" s="22"/>
      <c r="SBF214" s="22"/>
      <c r="SBG214" s="22"/>
      <c r="SBH214" s="22">
        <v>105.7</v>
      </c>
      <c r="SBI214" s="38">
        <v>105.6</v>
      </c>
      <c r="SBJ214" s="38">
        <v>105.3</v>
      </c>
      <c r="SBK214" s="38">
        <v>105.2</v>
      </c>
      <c r="SBL214" s="39">
        <v>105.1</v>
      </c>
      <c r="SBM214" s="202"/>
      <c r="SBN214" s="7"/>
      <c r="SBO214" s="206"/>
      <c r="SBP214" s="248"/>
      <c r="SBQ214" s="206" t="s">
        <v>27</v>
      </c>
      <c r="SBR214" s="202"/>
      <c r="SBS214" s="202"/>
      <c r="SBT214" s="202"/>
      <c r="SBU214" s="22"/>
      <c r="SBV214" s="22"/>
      <c r="SBW214" s="22"/>
      <c r="SBX214" s="22">
        <v>105.7</v>
      </c>
      <c r="SBY214" s="38">
        <v>105.6</v>
      </c>
      <c r="SBZ214" s="38">
        <v>105.3</v>
      </c>
      <c r="SCA214" s="38">
        <v>105.2</v>
      </c>
      <c r="SCB214" s="39">
        <v>105.1</v>
      </c>
      <c r="SCC214" s="202"/>
      <c r="SCD214" s="7"/>
      <c r="SCE214" s="206"/>
      <c r="SCF214" s="248"/>
      <c r="SCG214" s="206" t="s">
        <v>27</v>
      </c>
      <c r="SCH214" s="202"/>
      <c r="SCI214" s="202"/>
      <c r="SCJ214" s="202"/>
      <c r="SCK214" s="22"/>
      <c r="SCL214" s="22"/>
      <c r="SCM214" s="22"/>
      <c r="SCN214" s="22">
        <v>105.7</v>
      </c>
      <c r="SCO214" s="38">
        <v>105.6</v>
      </c>
      <c r="SCP214" s="38">
        <v>105.3</v>
      </c>
      <c r="SCQ214" s="38">
        <v>105.2</v>
      </c>
      <c r="SCR214" s="39">
        <v>105.1</v>
      </c>
      <c r="SCS214" s="202"/>
      <c r="SCT214" s="7"/>
      <c r="SCU214" s="206"/>
      <c r="SCV214" s="248"/>
      <c r="SCW214" s="206" t="s">
        <v>27</v>
      </c>
      <c r="SCX214" s="202"/>
      <c r="SCY214" s="202"/>
      <c r="SCZ214" s="202"/>
      <c r="SDA214" s="22"/>
      <c r="SDB214" s="22"/>
      <c r="SDC214" s="22"/>
      <c r="SDD214" s="22">
        <v>105.7</v>
      </c>
      <c r="SDE214" s="38">
        <v>105.6</v>
      </c>
      <c r="SDF214" s="38">
        <v>105.3</v>
      </c>
      <c r="SDG214" s="38">
        <v>105.2</v>
      </c>
      <c r="SDH214" s="39">
        <v>105.1</v>
      </c>
      <c r="SDI214" s="202"/>
      <c r="SDJ214" s="7"/>
      <c r="SDK214" s="206"/>
      <c r="SDL214" s="248"/>
      <c r="SDM214" s="206" t="s">
        <v>27</v>
      </c>
      <c r="SDN214" s="202"/>
      <c r="SDO214" s="202"/>
      <c r="SDP214" s="202"/>
      <c r="SDQ214" s="22"/>
      <c r="SDR214" s="22"/>
      <c r="SDS214" s="22"/>
      <c r="SDT214" s="22">
        <v>105.7</v>
      </c>
      <c r="SDU214" s="38">
        <v>105.6</v>
      </c>
      <c r="SDV214" s="38">
        <v>105.3</v>
      </c>
      <c r="SDW214" s="38">
        <v>105.2</v>
      </c>
      <c r="SDX214" s="39">
        <v>105.1</v>
      </c>
      <c r="SDY214" s="202"/>
      <c r="SDZ214" s="7"/>
      <c r="SEA214" s="206"/>
      <c r="SEB214" s="248"/>
      <c r="SEC214" s="206" t="s">
        <v>27</v>
      </c>
      <c r="SED214" s="202"/>
      <c r="SEE214" s="202"/>
      <c r="SEF214" s="202"/>
      <c r="SEG214" s="22"/>
      <c r="SEH214" s="22"/>
      <c r="SEI214" s="22"/>
      <c r="SEJ214" s="22">
        <v>105.7</v>
      </c>
      <c r="SEK214" s="38">
        <v>105.6</v>
      </c>
      <c r="SEL214" s="38">
        <v>105.3</v>
      </c>
      <c r="SEM214" s="38">
        <v>105.2</v>
      </c>
      <c r="SEN214" s="39">
        <v>105.1</v>
      </c>
      <c r="SEO214" s="202"/>
      <c r="SEP214" s="7"/>
      <c r="SEQ214" s="206"/>
      <c r="SER214" s="248"/>
      <c r="SES214" s="206" t="s">
        <v>27</v>
      </c>
      <c r="SET214" s="202"/>
      <c r="SEU214" s="202"/>
      <c r="SEV214" s="202"/>
      <c r="SEW214" s="22"/>
      <c r="SEX214" s="22"/>
      <c r="SEY214" s="22"/>
      <c r="SEZ214" s="22">
        <v>105.7</v>
      </c>
      <c r="SFA214" s="38">
        <v>105.6</v>
      </c>
      <c r="SFB214" s="38">
        <v>105.3</v>
      </c>
      <c r="SFC214" s="38">
        <v>105.2</v>
      </c>
      <c r="SFD214" s="39">
        <v>105.1</v>
      </c>
      <c r="SFE214" s="202"/>
      <c r="SFF214" s="7"/>
      <c r="SFG214" s="206"/>
      <c r="SFH214" s="248"/>
      <c r="SFI214" s="206" t="s">
        <v>27</v>
      </c>
      <c r="SFJ214" s="202"/>
      <c r="SFK214" s="202"/>
      <c r="SFL214" s="202"/>
      <c r="SFM214" s="22"/>
      <c r="SFN214" s="22"/>
      <c r="SFO214" s="22"/>
      <c r="SFP214" s="22">
        <v>105.7</v>
      </c>
      <c r="SFQ214" s="38">
        <v>105.6</v>
      </c>
      <c r="SFR214" s="38">
        <v>105.3</v>
      </c>
      <c r="SFS214" s="38">
        <v>105.2</v>
      </c>
      <c r="SFT214" s="39">
        <v>105.1</v>
      </c>
      <c r="SFU214" s="202"/>
      <c r="SFV214" s="7"/>
      <c r="SFW214" s="206"/>
      <c r="SFX214" s="248"/>
      <c r="SFY214" s="206" t="s">
        <v>27</v>
      </c>
      <c r="SFZ214" s="202"/>
      <c r="SGA214" s="202"/>
      <c r="SGB214" s="202"/>
      <c r="SGC214" s="22"/>
      <c r="SGD214" s="22"/>
      <c r="SGE214" s="22"/>
      <c r="SGF214" s="22">
        <v>105.7</v>
      </c>
      <c r="SGG214" s="38">
        <v>105.6</v>
      </c>
      <c r="SGH214" s="38">
        <v>105.3</v>
      </c>
      <c r="SGI214" s="38">
        <v>105.2</v>
      </c>
      <c r="SGJ214" s="39">
        <v>105.1</v>
      </c>
      <c r="SGK214" s="202"/>
      <c r="SGL214" s="7"/>
      <c r="SGM214" s="206"/>
      <c r="SGN214" s="248"/>
      <c r="SGO214" s="206" t="s">
        <v>27</v>
      </c>
      <c r="SGP214" s="202"/>
      <c r="SGQ214" s="202"/>
      <c r="SGR214" s="202"/>
      <c r="SGS214" s="22"/>
      <c r="SGT214" s="22"/>
      <c r="SGU214" s="22"/>
      <c r="SGV214" s="22">
        <v>105.7</v>
      </c>
      <c r="SGW214" s="38">
        <v>105.6</v>
      </c>
      <c r="SGX214" s="38">
        <v>105.3</v>
      </c>
      <c r="SGY214" s="38">
        <v>105.2</v>
      </c>
      <c r="SGZ214" s="39">
        <v>105.1</v>
      </c>
      <c r="SHA214" s="202"/>
      <c r="SHB214" s="7"/>
      <c r="SHC214" s="206"/>
      <c r="SHD214" s="248"/>
      <c r="SHE214" s="206" t="s">
        <v>27</v>
      </c>
      <c r="SHF214" s="202"/>
      <c r="SHG214" s="202"/>
      <c r="SHH214" s="202"/>
      <c r="SHI214" s="22"/>
      <c r="SHJ214" s="22"/>
      <c r="SHK214" s="22"/>
      <c r="SHL214" s="22">
        <v>105.7</v>
      </c>
      <c r="SHM214" s="38">
        <v>105.6</v>
      </c>
      <c r="SHN214" s="38">
        <v>105.3</v>
      </c>
      <c r="SHO214" s="38">
        <v>105.2</v>
      </c>
      <c r="SHP214" s="39">
        <v>105.1</v>
      </c>
      <c r="SHQ214" s="202"/>
      <c r="SHR214" s="7"/>
      <c r="SHS214" s="206"/>
      <c r="SHT214" s="248"/>
      <c r="SHU214" s="206" t="s">
        <v>27</v>
      </c>
      <c r="SHV214" s="202"/>
      <c r="SHW214" s="202"/>
      <c r="SHX214" s="202"/>
      <c r="SHY214" s="22"/>
      <c r="SHZ214" s="22"/>
      <c r="SIA214" s="22"/>
      <c r="SIB214" s="22">
        <v>105.7</v>
      </c>
      <c r="SIC214" s="38">
        <v>105.6</v>
      </c>
      <c r="SID214" s="38">
        <v>105.3</v>
      </c>
      <c r="SIE214" s="38">
        <v>105.2</v>
      </c>
      <c r="SIF214" s="39">
        <v>105.1</v>
      </c>
      <c r="SIG214" s="202"/>
      <c r="SIH214" s="7"/>
      <c r="SII214" s="206"/>
      <c r="SIJ214" s="248"/>
      <c r="SIK214" s="206" t="s">
        <v>27</v>
      </c>
      <c r="SIL214" s="202"/>
      <c r="SIM214" s="202"/>
      <c r="SIN214" s="202"/>
      <c r="SIO214" s="22"/>
      <c r="SIP214" s="22"/>
      <c r="SIQ214" s="22"/>
      <c r="SIR214" s="22">
        <v>105.7</v>
      </c>
      <c r="SIS214" s="38">
        <v>105.6</v>
      </c>
      <c r="SIT214" s="38">
        <v>105.3</v>
      </c>
      <c r="SIU214" s="38">
        <v>105.2</v>
      </c>
      <c r="SIV214" s="39">
        <v>105.1</v>
      </c>
      <c r="SIW214" s="202"/>
      <c r="SIX214" s="7"/>
      <c r="SIY214" s="206"/>
      <c r="SIZ214" s="248"/>
      <c r="SJA214" s="206" t="s">
        <v>27</v>
      </c>
      <c r="SJB214" s="202"/>
      <c r="SJC214" s="202"/>
      <c r="SJD214" s="202"/>
      <c r="SJE214" s="22"/>
      <c r="SJF214" s="22"/>
      <c r="SJG214" s="22"/>
      <c r="SJH214" s="22">
        <v>105.7</v>
      </c>
      <c r="SJI214" s="38">
        <v>105.6</v>
      </c>
      <c r="SJJ214" s="38">
        <v>105.3</v>
      </c>
      <c r="SJK214" s="38">
        <v>105.2</v>
      </c>
      <c r="SJL214" s="39">
        <v>105.1</v>
      </c>
      <c r="SJM214" s="202"/>
      <c r="SJN214" s="7"/>
      <c r="SJO214" s="206"/>
      <c r="SJP214" s="248"/>
      <c r="SJQ214" s="206" t="s">
        <v>27</v>
      </c>
      <c r="SJR214" s="202"/>
      <c r="SJS214" s="202"/>
      <c r="SJT214" s="202"/>
      <c r="SJU214" s="22"/>
      <c r="SJV214" s="22"/>
      <c r="SJW214" s="22"/>
      <c r="SJX214" s="22">
        <v>105.7</v>
      </c>
      <c r="SJY214" s="38">
        <v>105.6</v>
      </c>
      <c r="SJZ214" s="38">
        <v>105.3</v>
      </c>
      <c r="SKA214" s="38">
        <v>105.2</v>
      </c>
      <c r="SKB214" s="39">
        <v>105.1</v>
      </c>
      <c r="SKC214" s="202"/>
      <c r="SKD214" s="7"/>
      <c r="SKE214" s="206"/>
      <c r="SKF214" s="248"/>
      <c r="SKG214" s="206" t="s">
        <v>27</v>
      </c>
      <c r="SKH214" s="202"/>
      <c r="SKI214" s="202"/>
      <c r="SKJ214" s="202"/>
      <c r="SKK214" s="22"/>
      <c r="SKL214" s="22"/>
      <c r="SKM214" s="22"/>
      <c r="SKN214" s="22">
        <v>105.7</v>
      </c>
      <c r="SKO214" s="38">
        <v>105.6</v>
      </c>
      <c r="SKP214" s="38">
        <v>105.3</v>
      </c>
      <c r="SKQ214" s="38">
        <v>105.2</v>
      </c>
      <c r="SKR214" s="39">
        <v>105.1</v>
      </c>
      <c r="SKS214" s="202"/>
      <c r="SKT214" s="7"/>
      <c r="SKU214" s="206"/>
      <c r="SKV214" s="248"/>
      <c r="SKW214" s="206" t="s">
        <v>27</v>
      </c>
      <c r="SKX214" s="202"/>
      <c r="SKY214" s="202"/>
      <c r="SKZ214" s="202"/>
      <c r="SLA214" s="22"/>
      <c r="SLB214" s="22"/>
      <c r="SLC214" s="22"/>
      <c r="SLD214" s="22">
        <v>105.7</v>
      </c>
      <c r="SLE214" s="38">
        <v>105.6</v>
      </c>
      <c r="SLF214" s="38">
        <v>105.3</v>
      </c>
      <c r="SLG214" s="38">
        <v>105.2</v>
      </c>
      <c r="SLH214" s="39">
        <v>105.1</v>
      </c>
      <c r="SLI214" s="202"/>
      <c r="SLJ214" s="7"/>
      <c r="SLK214" s="206"/>
      <c r="SLL214" s="248"/>
      <c r="SLM214" s="206" t="s">
        <v>27</v>
      </c>
      <c r="SLN214" s="202"/>
      <c r="SLO214" s="202"/>
      <c r="SLP214" s="202"/>
      <c r="SLQ214" s="22"/>
      <c r="SLR214" s="22"/>
      <c r="SLS214" s="22"/>
      <c r="SLT214" s="22">
        <v>105.7</v>
      </c>
      <c r="SLU214" s="38">
        <v>105.6</v>
      </c>
      <c r="SLV214" s="38">
        <v>105.3</v>
      </c>
      <c r="SLW214" s="38">
        <v>105.2</v>
      </c>
      <c r="SLX214" s="39">
        <v>105.1</v>
      </c>
      <c r="SLY214" s="202"/>
      <c r="SLZ214" s="7"/>
      <c r="SMA214" s="206"/>
      <c r="SMB214" s="248"/>
      <c r="SMC214" s="206" t="s">
        <v>27</v>
      </c>
      <c r="SMD214" s="202"/>
      <c r="SME214" s="202"/>
      <c r="SMF214" s="202"/>
      <c r="SMG214" s="22"/>
      <c r="SMH214" s="22"/>
      <c r="SMI214" s="22"/>
      <c r="SMJ214" s="22">
        <v>105.7</v>
      </c>
      <c r="SMK214" s="38">
        <v>105.6</v>
      </c>
      <c r="SML214" s="38">
        <v>105.3</v>
      </c>
      <c r="SMM214" s="38">
        <v>105.2</v>
      </c>
      <c r="SMN214" s="39">
        <v>105.1</v>
      </c>
      <c r="SMO214" s="202"/>
      <c r="SMP214" s="7"/>
      <c r="SMQ214" s="206"/>
      <c r="SMR214" s="248"/>
      <c r="SMS214" s="206" t="s">
        <v>27</v>
      </c>
      <c r="SMT214" s="202"/>
      <c r="SMU214" s="202"/>
      <c r="SMV214" s="202"/>
      <c r="SMW214" s="22"/>
      <c r="SMX214" s="22"/>
      <c r="SMY214" s="22"/>
      <c r="SMZ214" s="22">
        <v>105.7</v>
      </c>
      <c r="SNA214" s="38">
        <v>105.6</v>
      </c>
      <c r="SNB214" s="38">
        <v>105.3</v>
      </c>
      <c r="SNC214" s="38">
        <v>105.2</v>
      </c>
      <c r="SND214" s="39">
        <v>105.1</v>
      </c>
      <c r="SNE214" s="202"/>
      <c r="SNF214" s="7"/>
      <c r="SNG214" s="206"/>
      <c r="SNH214" s="248"/>
      <c r="SNI214" s="206" t="s">
        <v>27</v>
      </c>
      <c r="SNJ214" s="202"/>
      <c r="SNK214" s="202"/>
      <c r="SNL214" s="202"/>
      <c r="SNM214" s="22"/>
      <c r="SNN214" s="22"/>
      <c r="SNO214" s="22"/>
      <c r="SNP214" s="22">
        <v>105.7</v>
      </c>
      <c r="SNQ214" s="38">
        <v>105.6</v>
      </c>
      <c r="SNR214" s="38">
        <v>105.3</v>
      </c>
      <c r="SNS214" s="38">
        <v>105.2</v>
      </c>
      <c r="SNT214" s="39">
        <v>105.1</v>
      </c>
      <c r="SNU214" s="202"/>
      <c r="SNV214" s="7"/>
      <c r="SNW214" s="206"/>
      <c r="SNX214" s="248"/>
      <c r="SNY214" s="206" t="s">
        <v>27</v>
      </c>
      <c r="SNZ214" s="202"/>
      <c r="SOA214" s="202"/>
      <c r="SOB214" s="202"/>
      <c r="SOC214" s="22"/>
      <c r="SOD214" s="22"/>
      <c r="SOE214" s="22"/>
      <c r="SOF214" s="22">
        <v>105.7</v>
      </c>
      <c r="SOG214" s="38">
        <v>105.6</v>
      </c>
      <c r="SOH214" s="38">
        <v>105.3</v>
      </c>
      <c r="SOI214" s="38">
        <v>105.2</v>
      </c>
      <c r="SOJ214" s="39">
        <v>105.1</v>
      </c>
      <c r="SOK214" s="202"/>
      <c r="SOL214" s="7"/>
      <c r="SOM214" s="206"/>
      <c r="SON214" s="248"/>
      <c r="SOO214" s="206" t="s">
        <v>27</v>
      </c>
      <c r="SOP214" s="202"/>
      <c r="SOQ214" s="202"/>
      <c r="SOR214" s="202"/>
      <c r="SOS214" s="22"/>
      <c r="SOT214" s="22"/>
      <c r="SOU214" s="22"/>
      <c r="SOV214" s="22">
        <v>105.7</v>
      </c>
      <c r="SOW214" s="38">
        <v>105.6</v>
      </c>
      <c r="SOX214" s="38">
        <v>105.3</v>
      </c>
      <c r="SOY214" s="38">
        <v>105.2</v>
      </c>
      <c r="SOZ214" s="39">
        <v>105.1</v>
      </c>
      <c r="SPA214" s="202"/>
      <c r="SPB214" s="7"/>
      <c r="SPC214" s="206"/>
      <c r="SPD214" s="248"/>
      <c r="SPE214" s="206" t="s">
        <v>27</v>
      </c>
      <c r="SPF214" s="202"/>
      <c r="SPG214" s="202"/>
      <c r="SPH214" s="202"/>
      <c r="SPI214" s="22"/>
      <c r="SPJ214" s="22"/>
      <c r="SPK214" s="22"/>
      <c r="SPL214" s="22">
        <v>105.7</v>
      </c>
      <c r="SPM214" s="38">
        <v>105.6</v>
      </c>
      <c r="SPN214" s="38">
        <v>105.3</v>
      </c>
      <c r="SPO214" s="38">
        <v>105.2</v>
      </c>
      <c r="SPP214" s="39">
        <v>105.1</v>
      </c>
      <c r="SPQ214" s="202"/>
      <c r="SPR214" s="7"/>
      <c r="SPS214" s="206"/>
      <c r="SPT214" s="248"/>
      <c r="SPU214" s="206" t="s">
        <v>27</v>
      </c>
      <c r="SPV214" s="202"/>
      <c r="SPW214" s="202"/>
      <c r="SPX214" s="202"/>
      <c r="SPY214" s="22"/>
      <c r="SPZ214" s="22"/>
      <c r="SQA214" s="22"/>
      <c r="SQB214" s="22">
        <v>105.7</v>
      </c>
      <c r="SQC214" s="38">
        <v>105.6</v>
      </c>
      <c r="SQD214" s="38">
        <v>105.3</v>
      </c>
      <c r="SQE214" s="38">
        <v>105.2</v>
      </c>
      <c r="SQF214" s="39">
        <v>105.1</v>
      </c>
      <c r="SQG214" s="202"/>
      <c r="SQH214" s="7"/>
      <c r="SQI214" s="206"/>
      <c r="SQJ214" s="248"/>
      <c r="SQK214" s="206" t="s">
        <v>27</v>
      </c>
      <c r="SQL214" s="202"/>
      <c r="SQM214" s="202"/>
      <c r="SQN214" s="202"/>
      <c r="SQO214" s="22"/>
      <c r="SQP214" s="22"/>
      <c r="SQQ214" s="22"/>
      <c r="SQR214" s="22">
        <v>105.7</v>
      </c>
      <c r="SQS214" s="38">
        <v>105.6</v>
      </c>
      <c r="SQT214" s="38">
        <v>105.3</v>
      </c>
      <c r="SQU214" s="38">
        <v>105.2</v>
      </c>
      <c r="SQV214" s="39">
        <v>105.1</v>
      </c>
      <c r="SQW214" s="202"/>
      <c r="SQX214" s="7"/>
      <c r="SQY214" s="206"/>
      <c r="SQZ214" s="248"/>
      <c r="SRA214" s="206" t="s">
        <v>27</v>
      </c>
      <c r="SRB214" s="202"/>
      <c r="SRC214" s="202"/>
      <c r="SRD214" s="202"/>
      <c r="SRE214" s="22"/>
      <c r="SRF214" s="22"/>
      <c r="SRG214" s="22"/>
      <c r="SRH214" s="22">
        <v>105.7</v>
      </c>
      <c r="SRI214" s="38">
        <v>105.6</v>
      </c>
      <c r="SRJ214" s="38">
        <v>105.3</v>
      </c>
      <c r="SRK214" s="38">
        <v>105.2</v>
      </c>
      <c r="SRL214" s="39">
        <v>105.1</v>
      </c>
      <c r="SRM214" s="202"/>
      <c r="SRN214" s="7"/>
      <c r="SRO214" s="206"/>
      <c r="SRP214" s="248"/>
      <c r="SRQ214" s="206" t="s">
        <v>27</v>
      </c>
      <c r="SRR214" s="202"/>
      <c r="SRS214" s="202"/>
      <c r="SRT214" s="202"/>
      <c r="SRU214" s="22"/>
      <c r="SRV214" s="22"/>
      <c r="SRW214" s="22"/>
      <c r="SRX214" s="22">
        <v>105.7</v>
      </c>
      <c r="SRY214" s="38">
        <v>105.6</v>
      </c>
      <c r="SRZ214" s="38">
        <v>105.3</v>
      </c>
      <c r="SSA214" s="38">
        <v>105.2</v>
      </c>
      <c r="SSB214" s="39">
        <v>105.1</v>
      </c>
      <c r="SSC214" s="202"/>
      <c r="SSD214" s="7"/>
      <c r="SSE214" s="206"/>
      <c r="SSF214" s="248"/>
      <c r="SSG214" s="206" t="s">
        <v>27</v>
      </c>
      <c r="SSH214" s="202"/>
      <c r="SSI214" s="202"/>
      <c r="SSJ214" s="202"/>
      <c r="SSK214" s="22"/>
      <c r="SSL214" s="22"/>
      <c r="SSM214" s="22"/>
      <c r="SSN214" s="22">
        <v>105.7</v>
      </c>
      <c r="SSO214" s="38">
        <v>105.6</v>
      </c>
      <c r="SSP214" s="38">
        <v>105.3</v>
      </c>
      <c r="SSQ214" s="38">
        <v>105.2</v>
      </c>
      <c r="SSR214" s="39">
        <v>105.1</v>
      </c>
      <c r="SSS214" s="202"/>
      <c r="SST214" s="7"/>
      <c r="SSU214" s="206"/>
      <c r="SSV214" s="248"/>
      <c r="SSW214" s="206" t="s">
        <v>27</v>
      </c>
      <c r="SSX214" s="202"/>
      <c r="SSY214" s="202"/>
      <c r="SSZ214" s="202"/>
      <c r="STA214" s="22"/>
      <c r="STB214" s="22"/>
      <c r="STC214" s="22"/>
      <c r="STD214" s="22">
        <v>105.7</v>
      </c>
      <c r="STE214" s="38">
        <v>105.6</v>
      </c>
      <c r="STF214" s="38">
        <v>105.3</v>
      </c>
      <c r="STG214" s="38">
        <v>105.2</v>
      </c>
      <c r="STH214" s="39">
        <v>105.1</v>
      </c>
      <c r="STI214" s="202"/>
      <c r="STJ214" s="7"/>
      <c r="STK214" s="206"/>
      <c r="STL214" s="248"/>
      <c r="STM214" s="206" t="s">
        <v>27</v>
      </c>
      <c r="STN214" s="202"/>
      <c r="STO214" s="202"/>
      <c r="STP214" s="202"/>
      <c r="STQ214" s="22"/>
      <c r="STR214" s="22"/>
      <c r="STS214" s="22"/>
      <c r="STT214" s="22">
        <v>105.7</v>
      </c>
      <c r="STU214" s="38">
        <v>105.6</v>
      </c>
      <c r="STV214" s="38">
        <v>105.3</v>
      </c>
      <c r="STW214" s="38">
        <v>105.2</v>
      </c>
      <c r="STX214" s="39">
        <v>105.1</v>
      </c>
      <c r="STY214" s="202"/>
      <c r="STZ214" s="7"/>
      <c r="SUA214" s="206"/>
      <c r="SUB214" s="248"/>
      <c r="SUC214" s="206" t="s">
        <v>27</v>
      </c>
      <c r="SUD214" s="202"/>
      <c r="SUE214" s="202"/>
      <c r="SUF214" s="202"/>
      <c r="SUG214" s="22"/>
      <c r="SUH214" s="22"/>
      <c r="SUI214" s="22"/>
      <c r="SUJ214" s="22">
        <v>105.7</v>
      </c>
      <c r="SUK214" s="38">
        <v>105.6</v>
      </c>
      <c r="SUL214" s="38">
        <v>105.3</v>
      </c>
      <c r="SUM214" s="38">
        <v>105.2</v>
      </c>
      <c r="SUN214" s="39">
        <v>105.1</v>
      </c>
      <c r="SUO214" s="202"/>
      <c r="SUP214" s="7"/>
      <c r="SUQ214" s="206"/>
      <c r="SUR214" s="248"/>
      <c r="SUS214" s="206" t="s">
        <v>27</v>
      </c>
      <c r="SUT214" s="202"/>
      <c r="SUU214" s="202"/>
      <c r="SUV214" s="202"/>
      <c r="SUW214" s="22"/>
      <c r="SUX214" s="22"/>
      <c r="SUY214" s="22"/>
      <c r="SUZ214" s="22">
        <v>105.7</v>
      </c>
      <c r="SVA214" s="38">
        <v>105.6</v>
      </c>
      <c r="SVB214" s="38">
        <v>105.3</v>
      </c>
      <c r="SVC214" s="38">
        <v>105.2</v>
      </c>
      <c r="SVD214" s="39">
        <v>105.1</v>
      </c>
      <c r="SVE214" s="202"/>
      <c r="SVF214" s="7"/>
      <c r="SVG214" s="206"/>
      <c r="SVH214" s="248"/>
      <c r="SVI214" s="206" t="s">
        <v>27</v>
      </c>
      <c r="SVJ214" s="202"/>
      <c r="SVK214" s="202"/>
      <c r="SVL214" s="202"/>
      <c r="SVM214" s="22"/>
      <c r="SVN214" s="22"/>
      <c r="SVO214" s="22"/>
      <c r="SVP214" s="22">
        <v>105.7</v>
      </c>
      <c r="SVQ214" s="38">
        <v>105.6</v>
      </c>
      <c r="SVR214" s="38">
        <v>105.3</v>
      </c>
      <c r="SVS214" s="38">
        <v>105.2</v>
      </c>
      <c r="SVT214" s="39">
        <v>105.1</v>
      </c>
      <c r="SVU214" s="202"/>
      <c r="SVV214" s="7"/>
      <c r="SVW214" s="206"/>
      <c r="SVX214" s="248"/>
      <c r="SVY214" s="206" t="s">
        <v>27</v>
      </c>
      <c r="SVZ214" s="202"/>
      <c r="SWA214" s="202"/>
      <c r="SWB214" s="202"/>
      <c r="SWC214" s="22"/>
      <c r="SWD214" s="22"/>
      <c r="SWE214" s="22"/>
      <c r="SWF214" s="22">
        <v>105.7</v>
      </c>
      <c r="SWG214" s="38">
        <v>105.6</v>
      </c>
      <c r="SWH214" s="38">
        <v>105.3</v>
      </c>
      <c r="SWI214" s="38">
        <v>105.2</v>
      </c>
      <c r="SWJ214" s="39">
        <v>105.1</v>
      </c>
      <c r="SWK214" s="202"/>
      <c r="SWL214" s="7"/>
      <c r="SWM214" s="206"/>
      <c r="SWN214" s="248"/>
      <c r="SWO214" s="206" t="s">
        <v>27</v>
      </c>
      <c r="SWP214" s="202"/>
      <c r="SWQ214" s="202"/>
      <c r="SWR214" s="202"/>
      <c r="SWS214" s="22"/>
      <c r="SWT214" s="22"/>
      <c r="SWU214" s="22"/>
      <c r="SWV214" s="22">
        <v>105.7</v>
      </c>
      <c r="SWW214" s="38">
        <v>105.6</v>
      </c>
      <c r="SWX214" s="38">
        <v>105.3</v>
      </c>
      <c r="SWY214" s="38">
        <v>105.2</v>
      </c>
      <c r="SWZ214" s="39">
        <v>105.1</v>
      </c>
      <c r="SXA214" s="202"/>
      <c r="SXB214" s="7"/>
      <c r="SXC214" s="206"/>
      <c r="SXD214" s="248"/>
      <c r="SXE214" s="206" t="s">
        <v>27</v>
      </c>
      <c r="SXF214" s="202"/>
      <c r="SXG214" s="202"/>
      <c r="SXH214" s="202"/>
      <c r="SXI214" s="22"/>
      <c r="SXJ214" s="22"/>
      <c r="SXK214" s="22"/>
      <c r="SXL214" s="22">
        <v>105.7</v>
      </c>
      <c r="SXM214" s="38">
        <v>105.6</v>
      </c>
      <c r="SXN214" s="38">
        <v>105.3</v>
      </c>
      <c r="SXO214" s="38">
        <v>105.2</v>
      </c>
      <c r="SXP214" s="39">
        <v>105.1</v>
      </c>
      <c r="SXQ214" s="202"/>
      <c r="SXR214" s="7"/>
      <c r="SXS214" s="206"/>
      <c r="SXT214" s="248"/>
      <c r="SXU214" s="206" t="s">
        <v>27</v>
      </c>
      <c r="SXV214" s="202"/>
      <c r="SXW214" s="202"/>
      <c r="SXX214" s="202"/>
      <c r="SXY214" s="22"/>
      <c r="SXZ214" s="22"/>
      <c r="SYA214" s="22"/>
      <c r="SYB214" s="22">
        <v>105.7</v>
      </c>
      <c r="SYC214" s="38">
        <v>105.6</v>
      </c>
      <c r="SYD214" s="38">
        <v>105.3</v>
      </c>
      <c r="SYE214" s="38">
        <v>105.2</v>
      </c>
      <c r="SYF214" s="39">
        <v>105.1</v>
      </c>
      <c r="SYG214" s="202"/>
      <c r="SYH214" s="7"/>
      <c r="SYI214" s="206"/>
      <c r="SYJ214" s="248"/>
      <c r="SYK214" s="206" t="s">
        <v>27</v>
      </c>
      <c r="SYL214" s="202"/>
      <c r="SYM214" s="202"/>
      <c r="SYN214" s="202"/>
      <c r="SYO214" s="22"/>
      <c r="SYP214" s="22"/>
      <c r="SYQ214" s="22"/>
      <c r="SYR214" s="22">
        <v>105.7</v>
      </c>
      <c r="SYS214" s="38">
        <v>105.6</v>
      </c>
      <c r="SYT214" s="38">
        <v>105.3</v>
      </c>
      <c r="SYU214" s="38">
        <v>105.2</v>
      </c>
      <c r="SYV214" s="39">
        <v>105.1</v>
      </c>
      <c r="SYW214" s="202"/>
      <c r="SYX214" s="7"/>
      <c r="SYY214" s="206"/>
      <c r="SYZ214" s="248"/>
      <c r="SZA214" s="206" t="s">
        <v>27</v>
      </c>
      <c r="SZB214" s="202"/>
      <c r="SZC214" s="202"/>
      <c r="SZD214" s="202"/>
      <c r="SZE214" s="22"/>
      <c r="SZF214" s="22"/>
      <c r="SZG214" s="22"/>
      <c r="SZH214" s="22">
        <v>105.7</v>
      </c>
      <c r="SZI214" s="38">
        <v>105.6</v>
      </c>
      <c r="SZJ214" s="38">
        <v>105.3</v>
      </c>
      <c r="SZK214" s="38">
        <v>105.2</v>
      </c>
      <c r="SZL214" s="39">
        <v>105.1</v>
      </c>
      <c r="SZM214" s="202"/>
      <c r="SZN214" s="7"/>
      <c r="SZO214" s="206"/>
      <c r="SZP214" s="248"/>
      <c r="SZQ214" s="206" t="s">
        <v>27</v>
      </c>
      <c r="SZR214" s="202"/>
      <c r="SZS214" s="202"/>
      <c r="SZT214" s="202"/>
      <c r="SZU214" s="22"/>
      <c r="SZV214" s="22"/>
      <c r="SZW214" s="22"/>
      <c r="SZX214" s="22">
        <v>105.7</v>
      </c>
      <c r="SZY214" s="38">
        <v>105.6</v>
      </c>
      <c r="SZZ214" s="38">
        <v>105.3</v>
      </c>
      <c r="TAA214" s="38">
        <v>105.2</v>
      </c>
      <c r="TAB214" s="39">
        <v>105.1</v>
      </c>
      <c r="TAC214" s="202"/>
      <c r="TAD214" s="7"/>
      <c r="TAE214" s="206"/>
      <c r="TAF214" s="248"/>
      <c r="TAG214" s="206" t="s">
        <v>27</v>
      </c>
      <c r="TAH214" s="202"/>
      <c r="TAI214" s="202"/>
      <c r="TAJ214" s="202"/>
      <c r="TAK214" s="22"/>
      <c r="TAL214" s="22"/>
      <c r="TAM214" s="22"/>
      <c r="TAN214" s="22">
        <v>105.7</v>
      </c>
      <c r="TAO214" s="38">
        <v>105.6</v>
      </c>
      <c r="TAP214" s="38">
        <v>105.3</v>
      </c>
      <c r="TAQ214" s="38">
        <v>105.2</v>
      </c>
      <c r="TAR214" s="39">
        <v>105.1</v>
      </c>
      <c r="TAS214" s="202"/>
      <c r="TAT214" s="7"/>
      <c r="TAU214" s="206"/>
      <c r="TAV214" s="248"/>
      <c r="TAW214" s="206" t="s">
        <v>27</v>
      </c>
      <c r="TAX214" s="202"/>
      <c r="TAY214" s="202"/>
      <c r="TAZ214" s="202"/>
      <c r="TBA214" s="22"/>
      <c r="TBB214" s="22"/>
      <c r="TBC214" s="22"/>
      <c r="TBD214" s="22">
        <v>105.7</v>
      </c>
      <c r="TBE214" s="38">
        <v>105.6</v>
      </c>
      <c r="TBF214" s="38">
        <v>105.3</v>
      </c>
      <c r="TBG214" s="38">
        <v>105.2</v>
      </c>
      <c r="TBH214" s="39">
        <v>105.1</v>
      </c>
      <c r="TBI214" s="202"/>
      <c r="TBJ214" s="7"/>
      <c r="TBK214" s="206"/>
      <c r="TBL214" s="248"/>
      <c r="TBM214" s="206" t="s">
        <v>27</v>
      </c>
      <c r="TBN214" s="202"/>
      <c r="TBO214" s="202"/>
      <c r="TBP214" s="202"/>
      <c r="TBQ214" s="22"/>
      <c r="TBR214" s="22"/>
      <c r="TBS214" s="22"/>
      <c r="TBT214" s="22">
        <v>105.7</v>
      </c>
      <c r="TBU214" s="38">
        <v>105.6</v>
      </c>
      <c r="TBV214" s="38">
        <v>105.3</v>
      </c>
      <c r="TBW214" s="38">
        <v>105.2</v>
      </c>
      <c r="TBX214" s="39">
        <v>105.1</v>
      </c>
      <c r="TBY214" s="202"/>
      <c r="TBZ214" s="7"/>
      <c r="TCA214" s="206"/>
      <c r="TCB214" s="248"/>
      <c r="TCC214" s="206" t="s">
        <v>27</v>
      </c>
      <c r="TCD214" s="202"/>
      <c r="TCE214" s="202"/>
      <c r="TCF214" s="202"/>
      <c r="TCG214" s="22"/>
      <c r="TCH214" s="22"/>
      <c r="TCI214" s="22"/>
      <c r="TCJ214" s="22">
        <v>105.7</v>
      </c>
      <c r="TCK214" s="38">
        <v>105.6</v>
      </c>
      <c r="TCL214" s="38">
        <v>105.3</v>
      </c>
      <c r="TCM214" s="38">
        <v>105.2</v>
      </c>
      <c r="TCN214" s="39">
        <v>105.1</v>
      </c>
      <c r="TCO214" s="202"/>
      <c r="TCP214" s="7"/>
      <c r="TCQ214" s="206"/>
      <c r="TCR214" s="248"/>
      <c r="TCS214" s="206" t="s">
        <v>27</v>
      </c>
      <c r="TCT214" s="202"/>
      <c r="TCU214" s="202"/>
      <c r="TCV214" s="202"/>
      <c r="TCW214" s="22"/>
      <c r="TCX214" s="22"/>
      <c r="TCY214" s="22"/>
      <c r="TCZ214" s="22">
        <v>105.7</v>
      </c>
      <c r="TDA214" s="38">
        <v>105.6</v>
      </c>
      <c r="TDB214" s="38">
        <v>105.3</v>
      </c>
      <c r="TDC214" s="38">
        <v>105.2</v>
      </c>
      <c r="TDD214" s="39">
        <v>105.1</v>
      </c>
      <c r="TDE214" s="202"/>
      <c r="TDF214" s="7"/>
      <c r="TDG214" s="206"/>
      <c r="TDH214" s="248"/>
      <c r="TDI214" s="206" t="s">
        <v>27</v>
      </c>
      <c r="TDJ214" s="202"/>
      <c r="TDK214" s="202"/>
      <c r="TDL214" s="202"/>
      <c r="TDM214" s="22"/>
      <c r="TDN214" s="22"/>
      <c r="TDO214" s="22"/>
      <c r="TDP214" s="22">
        <v>105.7</v>
      </c>
      <c r="TDQ214" s="38">
        <v>105.6</v>
      </c>
      <c r="TDR214" s="38">
        <v>105.3</v>
      </c>
      <c r="TDS214" s="38">
        <v>105.2</v>
      </c>
      <c r="TDT214" s="39">
        <v>105.1</v>
      </c>
      <c r="TDU214" s="202"/>
      <c r="TDV214" s="7"/>
      <c r="TDW214" s="206"/>
      <c r="TDX214" s="248"/>
      <c r="TDY214" s="206" t="s">
        <v>27</v>
      </c>
      <c r="TDZ214" s="202"/>
      <c r="TEA214" s="202"/>
      <c r="TEB214" s="202"/>
      <c r="TEC214" s="22"/>
      <c r="TED214" s="22"/>
      <c r="TEE214" s="22"/>
      <c r="TEF214" s="22">
        <v>105.7</v>
      </c>
      <c r="TEG214" s="38">
        <v>105.6</v>
      </c>
      <c r="TEH214" s="38">
        <v>105.3</v>
      </c>
      <c r="TEI214" s="38">
        <v>105.2</v>
      </c>
      <c r="TEJ214" s="39">
        <v>105.1</v>
      </c>
      <c r="TEK214" s="202"/>
      <c r="TEL214" s="7"/>
      <c r="TEM214" s="206"/>
      <c r="TEN214" s="248"/>
      <c r="TEO214" s="206" t="s">
        <v>27</v>
      </c>
      <c r="TEP214" s="202"/>
      <c r="TEQ214" s="202"/>
      <c r="TER214" s="202"/>
      <c r="TES214" s="22"/>
      <c r="TET214" s="22"/>
      <c r="TEU214" s="22"/>
      <c r="TEV214" s="22">
        <v>105.7</v>
      </c>
      <c r="TEW214" s="38">
        <v>105.6</v>
      </c>
      <c r="TEX214" s="38">
        <v>105.3</v>
      </c>
      <c r="TEY214" s="38">
        <v>105.2</v>
      </c>
      <c r="TEZ214" s="39">
        <v>105.1</v>
      </c>
      <c r="TFA214" s="202"/>
      <c r="TFB214" s="7"/>
      <c r="TFC214" s="206"/>
      <c r="TFD214" s="248"/>
      <c r="TFE214" s="206" t="s">
        <v>27</v>
      </c>
      <c r="TFF214" s="202"/>
      <c r="TFG214" s="202"/>
      <c r="TFH214" s="202"/>
      <c r="TFI214" s="22"/>
      <c r="TFJ214" s="22"/>
      <c r="TFK214" s="22"/>
      <c r="TFL214" s="22">
        <v>105.7</v>
      </c>
      <c r="TFM214" s="38">
        <v>105.6</v>
      </c>
      <c r="TFN214" s="38">
        <v>105.3</v>
      </c>
      <c r="TFO214" s="38">
        <v>105.2</v>
      </c>
      <c r="TFP214" s="39">
        <v>105.1</v>
      </c>
      <c r="TFQ214" s="202"/>
      <c r="TFR214" s="7"/>
      <c r="TFS214" s="206"/>
      <c r="TFT214" s="248"/>
      <c r="TFU214" s="206" t="s">
        <v>27</v>
      </c>
      <c r="TFV214" s="202"/>
      <c r="TFW214" s="202"/>
      <c r="TFX214" s="202"/>
      <c r="TFY214" s="22"/>
      <c r="TFZ214" s="22"/>
      <c r="TGA214" s="22"/>
      <c r="TGB214" s="22">
        <v>105.7</v>
      </c>
      <c r="TGC214" s="38">
        <v>105.6</v>
      </c>
      <c r="TGD214" s="38">
        <v>105.3</v>
      </c>
      <c r="TGE214" s="38">
        <v>105.2</v>
      </c>
      <c r="TGF214" s="39">
        <v>105.1</v>
      </c>
      <c r="TGG214" s="202"/>
      <c r="TGH214" s="7"/>
      <c r="TGI214" s="206"/>
      <c r="TGJ214" s="248"/>
      <c r="TGK214" s="206" t="s">
        <v>27</v>
      </c>
      <c r="TGL214" s="202"/>
      <c r="TGM214" s="202"/>
      <c r="TGN214" s="202"/>
      <c r="TGO214" s="22"/>
      <c r="TGP214" s="22"/>
      <c r="TGQ214" s="22"/>
      <c r="TGR214" s="22">
        <v>105.7</v>
      </c>
      <c r="TGS214" s="38">
        <v>105.6</v>
      </c>
      <c r="TGT214" s="38">
        <v>105.3</v>
      </c>
      <c r="TGU214" s="38">
        <v>105.2</v>
      </c>
      <c r="TGV214" s="39">
        <v>105.1</v>
      </c>
      <c r="TGW214" s="202"/>
      <c r="TGX214" s="7"/>
      <c r="TGY214" s="206"/>
      <c r="TGZ214" s="248"/>
      <c r="THA214" s="206" t="s">
        <v>27</v>
      </c>
      <c r="THB214" s="202"/>
      <c r="THC214" s="202"/>
      <c r="THD214" s="202"/>
      <c r="THE214" s="22"/>
      <c r="THF214" s="22"/>
      <c r="THG214" s="22"/>
      <c r="THH214" s="22">
        <v>105.7</v>
      </c>
      <c r="THI214" s="38">
        <v>105.6</v>
      </c>
      <c r="THJ214" s="38">
        <v>105.3</v>
      </c>
      <c r="THK214" s="38">
        <v>105.2</v>
      </c>
      <c r="THL214" s="39">
        <v>105.1</v>
      </c>
      <c r="THM214" s="202"/>
      <c r="THN214" s="7"/>
      <c r="THO214" s="206"/>
      <c r="THP214" s="248"/>
      <c r="THQ214" s="206" t="s">
        <v>27</v>
      </c>
      <c r="THR214" s="202"/>
      <c r="THS214" s="202"/>
      <c r="THT214" s="202"/>
      <c r="THU214" s="22"/>
      <c r="THV214" s="22"/>
      <c r="THW214" s="22"/>
      <c r="THX214" s="22">
        <v>105.7</v>
      </c>
      <c r="THY214" s="38">
        <v>105.6</v>
      </c>
      <c r="THZ214" s="38">
        <v>105.3</v>
      </c>
      <c r="TIA214" s="38">
        <v>105.2</v>
      </c>
      <c r="TIB214" s="39">
        <v>105.1</v>
      </c>
      <c r="TIC214" s="202"/>
      <c r="TID214" s="7"/>
      <c r="TIE214" s="206"/>
      <c r="TIF214" s="248"/>
      <c r="TIG214" s="206" t="s">
        <v>27</v>
      </c>
      <c r="TIH214" s="202"/>
      <c r="TII214" s="202"/>
      <c r="TIJ214" s="202"/>
      <c r="TIK214" s="22"/>
      <c r="TIL214" s="22"/>
      <c r="TIM214" s="22"/>
      <c r="TIN214" s="22">
        <v>105.7</v>
      </c>
      <c r="TIO214" s="38">
        <v>105.6</v>
      </c>
      <c r="TIP214" s="38">
        <v>105.3</v>
      </c>
      <c r="TIQ214" s="38">
        <v>105.2</v>
      </c>
      <c r="TIR214" s="39">
        <v>105.1</v>
      </c>
      <c r="TIS214" s="202"/>
      <c r="TIT214" s="7"/>
      <c r="TIU214" s="206"/>
      <c r="TIV214" s="248"/>
      <c r="TIW214" s="206" t="s">
        <v>27</v>
      </c>
      <c r="TIX214" s="202"/>
      <c r="TIY214" s="202"/>
      <c r="TIZ214" s="202"/>
      <c r="TJA214" s="22"/>
      <c r="TJB214" s="22"/>
      <c r="TJC214" s="22"/>
      <c r="TJD214" s="22">
        <v>105.7</v>
      </c>
      <c r="TJE214" s="38">
        <v>105.6</v>
      </c>
      <c r="TJF214" s="38">
        <v>105.3</v>
      </c>
      <c r="TJG214" s="38">
        <v>105.2</v>
      </c>
      <c r="TJH214" s="39">
        <v>105.1</v>
      </c>
      <c r="TJI214" s="202"/>
      <c r="TJJ214" s="7"/>
      <c r="TJK214" s="206"/>
      <c r="TJL214" s="248"/>
      <c r="TJM214" s="206" t="s">
        <v>27</v>
      </c>
      <c r="TJN214" s="202"/>
      <c r="TJO214" s="202"/>
      <c r="TJP214" s="202"/>
      <c r="TJQ214" s="22"/>
      <c r="TJR214" s="22"/>
      <c r="TJS214" s="22"/>
      <c r="TJT214" s="22">
        <v>105.7</v>
      </c>
      <c r="TJU214" s="38">
        <v>105.6</v>
      </c>
      <c r="TJV214" s="38">
        <v>105.3</v>
      </c>
      <c r="TJW214" s="38">
        <v>105.2</v>
      </c>
      <c r="TJX214" s="39">
        <v>105.1</v>
      </c>
      <c r="TJY214" s="202"/>
      <c r="TJZ214" s="7"/>
      <c r="TKA214" s="206"/>
      <c r="TKB214" s="248"/>
      <c r="TKC214" s="206" t="s">
        <v>27</v>
      </c>
      <c r="TKD214" s="202"/>
      <c r="TKE214" s="202"/>
      <c r="TKF214" s="202"/>
      <c r="TKG214" s="22"/>
      <c r="TKH214" s="22"/>
      <c r="TKI214" s="22"/>
      <c r="TKJ214" s="22">
        <v>105.7</v>
      </c>
      <c r="TKK214" s="38">
        <v>105.6</v>
      </c>
      <c r="TKL214" s="38">
        <v>105.3</v>
      </c>
      <c r="TKM214" s="38">
        <v>105.2</v>
      </c>
      <c r="TKN214" s="39">
        <v>105.1</v>
      </c>
      <c r="TKO214" s="202"/>
      <c r="TKP214" s="7"/>
      <c r="TKQ214" s="206"/>
      <c r="TKR214" s="248"/>
      <c r="TKS214" s="206" t="s">
        <v>27</v>
      </c>
      <c r="TKT214" s="202"/>
      <c r="TKU214" s="202"/>
      <c r="TKV214" s="202"/>
      <c r="TKW214" s="22"/>
      <c r="TKX214" s="22"/>
      <c r="TKY214" s="22"/>
      <c r="TKZ214" s="22">
        <v>105.7</v>
      </c>
      <c r="TLA214" s="38">
        <v>105.6</v>
      </c>
      <c r="TLB214" s="38">
        <v>105.3</v>
      </c>
      <c r="TLC214" s="38">
        <v>105.2</v>
      </c>
      <c r="TLD214" s="39">
        <v>105.1</v>
      </c>
      <c r="TLE214" s="202"/>
      <c r="TLF214" s="7"/>
      <c r="TLG214" s="206"/>
      <c r="TLH214" s="248"/>
      <c r="TLI214" s="206" t="s">
        <v>27</v>
      </c>
      <c r="TLJ214" s="202"/>
      <c r="TLK214" s="202"/>
      <c r="TLL214" s="202"/>
      <c r="TLM214" s="22"/>
      <c r="TLN214" s="22"/>
      <c r="TLO214" s="22"/>
      <c r="TLP214" s="22">
        <v>105.7</v>
      </c>
      <c r="TLQ214" s="38">
        <v>105.6</v>
      </c>
      <c r="TLR214" s="38">
        <v>105.3</v>
      </c>
      <c r="TLS214" s="38">
        <v>105.2</v>
      </c>
      <c r="TLT214" s="39">
        <v>105.1</v>
      </c>
      <c r="TLU214" s="202"/>
      <c r="TLV214" s="7"/>
      <c r="TLW214" s="206"/>
      <c r="TLX214" s="248"/>
      <c r="TLY214" s="206" t="s">
        <v>27</v>
      </c>
      <c r="TLZ214" s="202"/>
      <c r="TMA214" s="202"/>
      <c r="TMB214" s="202"/>
      <c r="TMC214" s="22"/>
      <c r="TMD214" s="22"/>
      <c r="TME214" s="22"/>
      <c r="TMF214" s="22">
        <v>105.7</v>
      </c>
      <c r="TMG214" s="38">
        <v>105.6</v>
      </c>
      <c r="TMH214" s="38">
        <v>105.3</v>
      </c>
      <c r="TMI214" s="38">
        <v>105.2</v>
      </c>
      <c r="TMJ214" s="39">
        <v>105.1</v>
      </c>
      <c r="TMK214" s="202"/>
      <c r="TML214" s="7"/>
      <c r="TMM214" s="206"/>
      <c r="TMN214" s="248"/>
      <c r="TMO214" s="206" t="s">
        <v>27</v>
      </c>
      <c r="TMP214" s="202"/>
      <c r="TMQ214" s="202"/>
      <c r="TMR214" s="202"/>
      <c r="TMS214" s="22"/>
      <c r="TMT214" s="22"/>
      <c r="TMU214" s="22"/>
      <c r="TMV214" s="22">
        <v>105.7</v>
      </c>
      <c r="TMW214" s="38">
        <v>105.6</v>
      </c>
      <c r="TMX214" s="38">
        <v>105.3</v>
      </c>
      <c r="TMY214" s="38">
        <v>105.2</v>
      </c>
      <c r="TMZ214" s="39">
        <v>105.1</v>
      </c>
      <c r="TNA214" s="202"/>
      <c r="TNB214" s="7"/>
      <c r="TNC214" s="206"/>
      <c r="TND214" s="248"/>
      <c r="TNE214" s="206" t="s">
        <v>27</v>
      </c>
      <c r="TNF214" s="202"/>
      <c r="TNG214" s="202"/>
      <c r="TNH214" s="202"/>
      <c r="TNI214" s="22"/>
      <c r="TNJ214" s="22"/>
      <c r="TNK214" s="22"/>
      <c r="TNL214" s="22">
        <v>105.7</v>
      </c>
      <c r="TNM214" s="38">
        <v>105.6</v>
      </c>
      <c r="TNN214" s="38">
        <v>105.3</v>
      </c>
      <c r="TNO214" s="38">
        <v>105.2</v>
      </c>
      <c r="TNP214" s="39">
        <v>105.1</v>
      </c>
      <c r="TNQ214" s="202"/>
      <c r="TNR214" s="7"/>
      <c r="TNS214" s="206"/>
      <c r="TNT214" s="248"/>
      <c r="TNU214" s="206" t="s">
        <v>27</v>
      </c>
      <c r="TNV214" s="202"/>
      <c r="TNW214" s="202"/>
      <c r="TNX214" s="202"/>
      <c r="TNY214" s="22"/>
      <c r="TNZ214" s="22"/>
      <c r="TOA214" s="22"/>
      <c r="TOB214" s="22">
        <v>105.7</v>
      </c>
      <c r="TOC214" s="38">
        <v>105.6</v>
      </c>
      <c r="TOD214" s="38">
        <v>105.3</v>
      </c>
      <c r="TOE214" s="38">
        <v>105.2</v>
      </c>
      <c r="TOF214" s="39">
        <v>105.1</v>
      </c>
      <c r="TOG214" s="202"/>
      <c r="TOH214" s="7"/>
      <c r="TOI214" s="206"/>
      <c r="TOJ214" s="248"/>
      <c r="TOK214" s="206" t="s">
        <v>27</v>
      </c>
      <c r="TOL214" s="202"/>
      <c r="TOM214" s="202"/>
      <c r="TON214" s="202"/>
      <c r="TOO214" s="22"/>
      <c r="TOP214" s="22"/>
      <c r="TOQ214" s="22"/>
      <c r="TOR214" s="22">
        <v>105.7</v>
      </c>
      <c r="TOS214" s="38">
        <v>105.6</v>
      </c>
      <c r="TOT214" s="38">
        <v>105.3</v>
      </c>
      <c r="TOU214" s="38">
        <v>105.2</v>
      </c>
      <c r="TOV214" s="39">
        <v>105.1</v>
      </c>
      <c r="TOW214" s="202"/>
      <c r="TOX214" s="7"/>
      <c r="TOY214" s="206"/>
      <c r="TOZ214" s="248"/>
      <c r="TPA214" s="206" t="s">
        <v>27</v>
      </c>
      <c r="TPB214" s="202"/>
      <c r="TPC214" s="202"/>
      <c r="TPD214" s="202"/>
      <c r="TPE214" s="22"/>
      <c r="TPF214" s="22"/>
      <c r="TPG214" s="22"/>
      <c r="TPH214" s="22">
        <v>105.7</v>
      </c>
      <c r="TPI214" s="38">
        <v>105.6</v>
      </c>
      <c r="TPJ214" s="38">
        <v>105.3</v>
      </c>
      <c r="TPK214" s="38">
        <v>105.2</v>
      </c>
      <c r="TPL214" s="39">
        <v>105.1</v>
      </c>
      <c r="TPM214" s="202"/>
      <c r="TPN214" s="7"/>
      <c r="TPO214" s="206"/>
      <c r="TPP214" s="248"/>
      <c r="TPQ214" s="206" t="s">
        <v>27</v>
      </c>
      <c r="TPR214" s="202"/>
      <c r="TPS214" s="202"/>
      <c r="TPT214" s="202"/>
      <c r="TPU214" s="22"/>
      <c r="TPV214" s="22"/>
      <c r="TPW214" s="22"/>
      <c r="TPX214" s="22">
        <v>105.7</v>
      </c>
      <c r="TPY214" s="38">
        <v>105.6</v>
      </c>
      <c r="TPZ214" s="38">
        <v>105.3</v>
      </c>
      <c r="TQA214" s="38">
        <v>105.2</v>
      </c>
      <c r="TQB214" s="39">
        <v>105.1</v>
      </c>
      <c r="TQC214" s="202"/>
      <c r="TQD214" s="7"/>
      <c r="TQE214" s="206"/>
      <c r="TQF214" s="248"/>
      <c r="TQG214" s="206" t="s">
        <v>27</v>
      </c>
      <c r="TQH214" s="202"/>
      <c r="TQI214" s="202"/>
      <c r="TQJ214" s="202"/>
      <c r="TQK214" s="22"/>
      <c r="TQL214" s="22"/>
      <c r="TQM214" s="22"/>
      <c r="TQN214" s="22">
        <v>105.7</v>
      </c>
      <c r="TQO214" s="38">
        <v>105.6</v>
      </c>
      <c r="TQP214" s="38">
        <v>105.3</v>
      </c>
      <c r="TQQ214" s="38">
        <v>105.2</v>
      </c>
      <c r="TQR214" s="39">
        <v>105.1</v>
      </c>
      <c r="TQS214" s="202"/>
      <c r="TQT214" s="7"/>
      <c r="TQU214" s="206"/>
      <c r="TQV214" s="248"/>
      <c r="TQW214" s="206" t="s">
        <v>27</v>
      </c>
      <c r="TQX214" s="202"/>
      <c r="TQY214" s="202"/>
      <c r="TQZ214" s="202"/>
      <c r="TRA214" s="22"/>
      <c r="TRB214" s="22"/>
      <c r="TRC214" s="22"/>
      <c r="TRD214" s="22">
        <v>105.7</v>
      </c>
      <c r="TRE214" s="38">
        <v>105.6</v>
      </c>
      <c r="TRF214" s="38">
        <v>105.3</v>
      </c>
      <c r="TRG214" s="38">
        <v>105.2</v>
      </c>
      <c r="TRH214" s="39">
        <v>105.1</v>
      </c>
      <c r="TRI214" s="202"/>
      <c r="TRJ214" s="7"/>
      <c r="TRK214" s="206"/>
      <c r="TRL214" s="248"/>
      <c r="TRM214" s="206" t="s">
        <v>27</v>
      </c>
      <c r="TRN214" s="202"/>
      <c r="TRO214" s="202"/>
      <c r="TRP214" s="202"/>
      <c r="TRQ214" s="22"/>
      <c r="TRR214" s="22"/>
      <c r="TRS214" s="22"/>
      <c r="TRT214" s="22">
        <v>105.7</v>
      </c>
      <c r="TRU214" s="38">
        <v>105.6</v>
      </c>
      <c r="TRV214" s="38">
        <v>105.3</v>
      </c>
      <c r="TRW214" s="38">
        <v>105.2</v>
      </c>
      <c r="TRX214" s="39">
        <v>105.1</v>
      </c>
      <c r="TRY214" s="202"/>
      <c r="TRZ214" s="7"/>
      <c r="TSA214" s="206"/>
      <c r="TSB214" s="248"/>
      <c r="TSC214" s="206" t="s">
        <v>27</v>
      </c>
      <c r="TSD214" s="202"/>
      <c r="TSE214" s="202"/>
      <c r="TSF214" s="202"/>
      <c r="TSG214" s="22"/>
      <c r="TSH214" s="22"/>
      <c r="TSI214" s="22"/>
      <c r="TSJ214" s="22">
        <v>105.7</v>
      </c>
      <c r="TSK214" s="38">
        <v>105.6</v>
      </c>
      <c r="TSL214" s="38">
        <v>105.3</v>
      </c>
      <c r="TSM214" s="38">
        <v>105.2</v>
      </c>
      <c r="TSN214" s="39">
        <v>105.1</v>
      </c>
      <c r="TSO214" s="202"/>
      <c r="TSP214" s="7"/>
      <c r="TSQ214" s="206"/>
      <c r="TSR214" s="248"/>
      <c r="TSS214" s="206" t="s">
        <v>27</v>
      </c>
      <c r="TST214" s="202"/>
      <c r="TSU214" s="202"/>
      <c r="TSV214" s="202"/>
      <c r="TSW214" s="22"/>
      <c r="TSX214" s="22"/>
      <c r="TSY214" s="22"/>
      <c r="TSZ214" s="22">
        <v>105.7</v>
      </c>
      <c r="TTA214" s="38">
        <v>105.6</v>
      </c>
      <c r="TTB214" s="38">
        <v>105.3</v>
      </c>
      <c r="TTC214" s="38">
        <v>105.2</v>
      </c>
      <c r="TTD214" s="39">
        <v>105.1</v>
      </c>
      <c r="TTE214" s="202"/>
      <c r="TTF214" s="7"/>
      <c r="TTG214" s="206"/>
      <c r="TTH214" s="248"/>
      <c r="TTI214" s="206" t="s">
        <v>27</v>
      </c>
      <c r="TTJ214" s="202"/>
      <c r="TTK214" s="202"/>
      <c r="TTL214" s="202"/>
      <c r="TTM214" s="22"/>
      <c r="TTN214" s="22"/>
      <c r="TTO214" s="22"/>
      <c r="TTP214" s="22">
        <v>105.7</v>
      </c>
      <c r="TTQ214" s="38">
        <v>105.6</v>
      </c>
      <c r="TTR214" s="38">
        <v>105.3</v>
      </c>
      <c r="TTS214" s="38">
        <v>105.2</v>
      </c>
      <c r="TTT214" s="39">
        <v>105.1</v>
      </c>
      <c r="TTU214" s="202"/>
      <c r="TTV214" s="7"/>
      <c r="TTW214" s="206"/>
      <c r="TTX214" s="248"/>
      <c r="TTY214" s="206" t="s">
        <v>27</v>
      </c>
      <c r="TTZ214" s="202"/>
      <c r="TUA214" s="202"/>
      <c r="TUB214" s="202"/>
      <c r="TUC214" s="22"/>
      <c r="TUD214" s="22"/>
      <c r="TUE214" s="22"/>
      <c r="TUF214" s="22">
        <v>105.7</v>
      </c>
      <c r="TUG214" s="38">
        <v>105.6</v>
      </c>
      <c r="TUH214" s="38">
        <v>105.3</v>
      </c>
      <c r="TUI214" s="38">
        <v>105.2</v>
      </c>
      <c r="TUJ214" s="39">
        <v>105.1</v>
      </c>
      <c r="TUK214" s="202"/>
      <c r="TUL214" s="7"/>
      <c r="TUM214" s="206"/>
      <c r="TUN214" s="248"/>
      <c r="TUO214" s="206" t="s">
        <v>27</v>
      </c>
      <c r="TUP214" s="202"/>
      <c r="TUQ214" s="202"/>
      <c r="TUR214" s="202"/>
      <c r="TUS214" s="22"/>
      <c r="TUT214" s="22"/>
      <c r="TUU214" s="22"/>
      <c r="TUV214" s="22">
        <v>105.7</v>
      </c>
      <c r="TUW214" s="38">
        <v>105.6</v>
      </c>
      <c r="TUX214" s="38">
        <v>105.3</v>
      </c>
      <c r="TUY214" s="38">
        <v>105.2</v>
      </c>
      <c r="TUZ214" s="39">
        <v>105.1</v>
      </c>
      <c r="TVA214" s="202"/>
      <c r="TVB214" s="7"/>
      <c r="TVC214" s="206"/>
      <c r="TVD214" s="248"/>
      <c r="TVE214" s="206" t="s">
        <v>27</v>
      </c>
      <c r="TVF214" s="202"/>
      <c r="TVG214" s="202"/>
      <c r="TVH214" s="202"/>
      <c r="TVI214" s="22"/>
      <c r="TVJ214" s="22"/>
      <c r="TVK214" s="22"/>
      <c r="TVL214" s="22">
        <v>105.7</v>
      </c>
      <c r="TVM214" s="38">
        <v>105.6</v>
      </c>
      <c r="TVN214" s="38">
        <v>105.3</v>
      </c>
      <c r="TVO214" s="38">
        <v>105.2</v>
      </c>
      <c r="TVP214" s="39">
        <v>105.1</v>
      </c>
      <c r="TVQ214" s="202"/>
      <c r="TVR214" s="7"/>
      <c r="TVS214" s="206"/>
      <c r="TVT214" s="248"/>
      <c r="TVU214" s="206" t="s">
        <v>27</v>
      </c>
      <c r="TVV214" s="202"/>
      <c r="TVW214" s="202"/>
      <c r="TVX214" s="202"/>
      <c r="TVY214" s="22"/>
      <c r="TVZ214" s="22"/>
      <c r="TWA214" s="22"/>
      <c r="TWB214" s="22">
        <v>105.7</v>
      </c>
      <c r="TWC214" s="38">
        <v>105.6</v>
      </c>
      <c r="TWD214" s="38">
        <v>105.3</v>
      </c>
      <c r="TWE214" s="38">
        <v>105.2</v>
      </c>
      <c r="TWF214" s="39">
        <v>105.1</v>
      </c>
      <c r="TWG214" s="202"/>
      <c r="TWH214" s="7"/>
      <c r="TWI214" s="206"/>
      <c r="TWJ214" s="248"/>
      <c r="TWK214" s="206" t="s">
        <v>27</v>
      </c>
      <c r="TWL214" s="202"/>
      <c r="TWM214" s="202"/>
      <c r="TWN214" s="202"/>
      <c r="TWO214" s="22"/>
      <c r="TWP214" s="22"/>
      <c r="TWQ214" s="22"/>
      <c r="TWR214" s="22">
        <v>105.7</v>
      </c>
      <c r="TWS214" s="38">
        <v>105.6</v>
      </c>
      <c r="TWT214" s="38">
        <v>105.3</v>
      </c>
      <c r="TWU214" s="38">
        <v>105.2</v>
      </c>
      <c r="TWV214" s="39">
        <v>105.1</v>
      </c>
      <c r="TWW214" s="202"/>
      <c r="TWX214" s="7"/>
      <c r="TWY214" s="206"/>
      <c r="TWZ214" s="248"/>
      <c r="TXA214" s="206" t="s">
        <v>27</v>
      </c>
      <c r="TXB214" s="202"/>
      <c r="TXC214" s="202"/>
      <c r="TXD214" s="202"/>
      <c r="TXE214" s="22"/>
      <c r="TXF214" s="22"/>
      <c r="TXG214" s="22"/>
      <c r="TXH214" s="22">
        <v>105.7</v>
      </c>
      <c r="TXI214" s="38">
        <v>105.6</v>
      </c>
      <c r="TXJ214" s="38">
        <v>105.3</v>
      </c>
      <c r="TXK214" s="38">
        <v>105.2</v>
      </c>
      <c r="TXL214" s="39">
        <v>105.1</v>
      </c>
      <c r="TXM214" s="202"/>
      <c r="TXN214" s="7"/>
      <c r="TXO214" s="206"/>
      <c r="TXP214" s="248"/>
      <c r="TXQ214" s="206" t="s">
        <v>27</v>
      </c>
      <c r="TXR214" s="202"/>
      <c r="TXS214" s="202"/>
      <c r="TXT214" s="202"/>
      <c r="TXU214" s="22"/>
      <c r="TXV214" s="22"/>
      <c r="TXW214" s="22"/>
      <c r="TXX214" s="22">
        <v>105.7</v>
      </c>
      <c r="TXY214" s="38">
        <v>105.6</v>
      </c>
      <c r="TXZ214" s="38">
        <v>105.3</v>
      </c>
      <c r="TYA214" s="38">
        <v>105.2</v>
      </c>
      <c r="TYB214" s="39">
        <v>105.1</v>
      </c>
      <c r="TYC214" s="202"/>
      <c r="TYD214" s="7"/>
      <c r="TYE214" s="206"/>
      <c r="TYF214" s="248"/>
      <c r="TYG214" s="206" t="s">
        <v>27</v>
      </c>
      <c r="TYH214" s="202"/>
      <c r="TYI214" s="202"/>
      <c r="TYJ214" s="202"/>
      <c r="TYK214" s="22"/>
      <c r="TYL214" s="22"/>
      <c r="TYM214" s="22"/>
      <c r="TYN214" s="22">
        <v>105.7</v>
      </c>
      <c r="TYO214" s="38">
        <v>105.6</v>
      </c>
      <c r="TYP214" s="38">
        <v>105.3</v>
      </c>
      <c r="TYQ214" s="38">
        <v>105.2</v>
      </c>
      <c r="TYR214" s="39">
        <v>105.1</v>
      </c>
      <c r="TYS214" s="202"/>
      <c r="TYT214" s="7"/>
      <c r="TYU214" s="206"/>
      <c r="TYV214" s="248"/>
      <c r="TYW214" s="206" t="s">
        <v>27</v>
      </c>
      <c r="TYX214" s="202"/>
      <c r="TYY214" s="202"/>
      <c r="TYZ214" s="202"/>
      <c r="TZA214" s="22"/>
      <c r="TZB214" s="22"/>
      <c r="TZC214" s="22"/>
      <c r="TZD214" s="22">
        <v>105.7</v>
      </c>
      <c r="TZE214" s="38">
        <v>105.6</v>
      </c>
      <c r="TZF214" s="38">
        <v>105.3</v>
      </c>
      <c r="TZG214" s="38">
        <v>105.2</v>
      </c>
      <c r="TZH214" s="39">
        <v>105.1</v>
      </c>
      <c r="TZI214" s="202"/>
      <c r="TZJ214" s="7"/>
      <c r="TZK214" s="206"/>
      <c r="TZL214" s="248"/>
      <c r="TZM214" s="206" t="s">
        <v>27</v>
      </c>
      <c r="TZN214" s="202"/>
      <c r="TZO214" s="202"/>
      <c r="TZP214" s="202"/>
      <c r="TZQ214" s="22"/>
      <c r="TZR214" s="22"/>
      <c r="TZS214" s="22"/>
      <c r="TZT214" s="22">
        <v>105.7</v>
      </c>
      <c r="TZU214" s="38">
        <v>105.6</v>
      </c>
      <c r="TZV214" s="38">
        <v>105.3</v>
      </c>
      <c r="TZW214" s="38">
        <v>105.2</v>
      </c>
      <c r="TZX214" s="39">
        <v>105.1</v>
      </c>
      <c r="TZY214" s="202"/>
      <c r="TZZ214" s="7"/>
      <c r="UAA214" s="206"/>
      <c r="UAB214" s="248"/>
      <c r="UAC214" s="206" t="s">
        <v>27</v>
      </c>
      <c r="UAD214" s="202"/>
      <c r="UAE214" s="202"/>
      <c r="UAF214" s="202"/>
      <c r="UAG214" s="22"/>
      <c r="UAH214" s="22"/>
      <c r="UAI214" s="22"/>
      <c r="UAJ214" s="22">
        <v>105.7</v>
      </c>
      <c r="UAK214" s="38">
        <v>105.6</v>
      </c>
      <c r="UAL214" s="38">
        <v>105.3</v>
      </c>
      <c r="UAM214" s="38">
        <v>105.2</v>
      </c>
      <c r="UAN214" s="39">
        <v>105.1</v>
      </c>
      <c r="UAO214" s="202"/>
      <c r="UAP214" s="7"/>
      <c r="UAQ214" s="206"/>
      <c r="UAR214" s="248"/>
      <c r="UAS214" s="206" t="s">
        <v>27</v>
      </c>
      <c r="UAT214" s="202"/>
      <c r="UAU214" s="202"/>
      <c r="UAV214" s="202"/>
      <c r="UAW214" s="22"/>
      <c r="UAX214" s="22"/>
      <c r="UAY214" s="22"/>
      <c r="UAZ214" s="22">
        <v>105.7</v>
      </c>
      <c r="UBA214" s="38">
        <v>105.6</v>
      </c>
      <c r="UBB214" s="38">
        <v>105.3</v>
      </c>
      <c r="UBC214" s="38">
        <v>105.2</v>
      </c>
      <c r="UBD214" s="39">
        <v>105.1</v>
      </c>
      <c r="UBE214" s="202"/>
      <c r="UBF214" s="7"/>
      <c r="UBG214" s="206"/>
      <c r="UBH214" s="248"/>
      <c r="UBI214" s="206" t="s">
        <v>27</v>
      </c>
      <c r="UBJ214" s="202"/>
      <c r="UBK214" s="202"/>
      <c r="UBL214" s="202"/>
      <c r="UBM214" s="22"/>
      <c r="UBN214" s="22"/>
      <c r="UBO214" s="22"/>
      <c r="UBP214" s="22">
        <v>105.7</v>
      </c>
      <c r="UBQ214" s="38">
        <v>105.6</v>
      </c>
      <c r="UBR214" s="38">
        <v>105.3</v>
      </c>
      <c r="UBS214" s="38">
        <v>105.2</v>
      </c>
      <c r="UBT214" s="39">
        <v>105.1</v>
      </c>
      <c r="UBU214" s="202"/>
      <c r="UBV214" s="7"/>
      <c r="UBW214" s="206"/>
      <c r="UBX214" s="248"/>
      <c r="UBY214" s="206" t="s">
        <v>27</v>
      </c>
      <c r="UBZ214" s="202"/>
      <c r="UCA214" s="202"/>
      <c r="UCB214" s="202"/>
      <c r="UCC214" s="22"/>
      <c r="UCD214" s="22"/>
      <c r="UCE214" s="22"/>
      <c r="UCF214" s="22">
        <v>105.7</v>
      </c>
      <c r="UCG214" s="38">
        <v>105.6</v>
      </c>
      <c r="UCH214" s="38">
        <v>105.3</v>
      </c>
      <c r="UCI214" s="38">
        <v>105.2</v>
      </c>
      <c r="UCJ214" s="39">
        <v>105.1</v>
      </c>
      <c r="UCK214" s="202"/>
      <c r="UCL214" s="7"/>
      <c r="UCM214" s="206"/>
      <c r="UCN214" s="248"/>
      <c r="UCO214" s="206" t="s">
        <v>27</v>
      </c>
      <c r="UCP214" s="202"/>
      <c r="UCQ214" s="202"/>
      <c r="UCR214" s="202"/>
      <c r="UCS214" s="22"/>
      <c r="UCT214" s="22"/>
      <c r="UCU214" s="22"/>
      <c r="UCV214" s="22">
        <v>105.7</v>
      </c>
      <c r="UCW214" s="38">
        <v>105.6</v>
      </c>
      <c r="UCX214" s="38">
        <v>105.3</v>
      </c>
      <c r="UCY214" s="38">
        <v>105.2</v>
      </c>
      <c r="UCZ214" s="39">
        <v>105.1</v>
      </c>
      <c r="UDA214" s="202"/>
      <c r="UDB214" s="7"/>
      <c r="UDC214" s="206"/>
      <c r="UDD214" s="248"/>
      <c r="UDE214" s="206" t="s">
        <v>27</v>
      </c>
      <c r="UDF214" s="202"/>
      <c r="UDG214" s="202"/>
      <c r="UDH214" s="202"/>
      <c r="UDI214" s="22"/>
      <c r="UDJ214" s="22"/>
      <c r="UDK214" s="22"/>
      <c r="UDL214" s="22">
        <v>105.7</v>
      </c>
      <c r="UDM214" s="38">
        <v>105.6</v>
      </c>
      <c r="UDN214" s="38">
        <v>105.3</v>
      </c>
      <c r="UDO214" s="38">
        <v>105.2</v>
      </c>
      <c r="UDP214" s="39">
        <v>105.1</v>
      </c>
      <c r="UDQ214" s="202"/>
      <c r="UDR214" s="7"/>
      <c r="UDS214" s="206"/>
      <c r="UDT214" s="248"/>
      <c r="UDU214" s="206" t="s">
        <v>27</v>
      </c>
      <c r="UDV214" s="202"/>
      <c r="UDW214" s="202"/>
      <c r="UDX214" s="202"/>
      <c r="UDY214" s="22"/>
      <c r="UDZ214" s="22"/>
      <c r="UEA214" s="22"/>
      <c r="UEB214" s="22">
        <v>105.7</v>
      </c>
      <c r="UEC214" s="38">
        <v>105.6</v>
      </c>
      <c r="UED214" s="38">
        <v>105.3</v>
      </c>
      <c r="UEE214" s="38">
        <v>105.2</v>
      </c>
      <c r="UEF214" s="39">
        <v>105.1</v>
      </c>
      <c r="UEG214" s="202"/>
      <c r="UEH214" s="7"/>
      <c r="UEI214" s="206"/>
      <c r="UEJ214" s="248"/>
      <c r="UEK214" s="206" t="s">
        <v>27</v>
      </c>
      <c r="UEL214" s="202"/>
      <c r="UEM214" s="202"/>
      <c r="UEN214" s="202"/>
      <c r="UEO214" s="22"/>
      <c r="UEP214" s="22"/>
      <c r="UEQ214" s="22"/>
      <c r="UER214" s="22">
        <v>105.7</v>
      </c>
      <c r="UES214" s="38">
        <v>105.6</v>
      </c>
      <c r="UET214" s="38">
        <v>105.3</v>
      </c>
      <c r="UEU214" s="38">
        <v>105.2</v>
      </c>
      <c r="UEV214" s="39">
        <v>105.1</v>
      </c>
      <c r="UEW214" s="202"/>
      <c r="UEX214" s="7"/>
      <c r="UEY214" s="206"/>
      <c r="UEZ214" s="248"/>
      <c r="UFA214" s="206" t="s">
        <v>27</v>
      </c>
      <c r="UFB214" s="202"/>
      <c r="UFC214" s="202"/>
      <c r="UFD214" s="202"/>
      <c r="UFE214" s="22"/>
      <c r="UFF214" s="22"/>
      <c r="UFG214" s="22"/>
      <c r="UFH214" s="22">
        <v>105.7</v>
      </c>
      <c r="UFI214" s="38">
        <v>105.6</v>
      </c>
      <c r="UFJ214" s="38">
        <v>105.3</v>
      </c>
      <c r="UFK214" s="38">
        <v>105.2</v>
      </c>
      <c r="UFL214" s="39">
        <v>105.1</v>
      </c>
      <c r="UFM214" s="202"/>
      <c r="UFN214" s="7"/>
      <c r="UFO214" s="206"/>
      <c r="UFP214" s="248"/>
      <c r="UFQ214" s="206" t="s">
        <v>27</v>
      </c>
      <c r="UFR214" s="202"/>
      <c r="UFS214" s="202"/>
      <c r="UFT214" s="202"/>
      <c r="UFU214" s="22"/>
      <c r="UFV214" s="22"/>
      <c r="UFW214" s="22"/>
      <c r="UFX214" s="22">
        <v>105.7</v>
      </c>
      <c r="UFY214" s="38">
        <v>105.6</v>
      </c>
      <c r="UFZ214" s="38">
        <v>105.3</v>
      </c>
      <c r="UGA214" s="38">
        <v>105.2</v>
      </c>
      <c r="UGB214" s="39">
        <v>105.1</v>
      </c>
      <c r="UGC214" s="202"/>
      <c r="UGD214" s="7"/>
      <c r="UGE214" s="206"/>
      <c r="UGF214" s="248"/>
      <c r="UGG214" s="206" t="s">
        <v>27</v>
      </c>
      <c r="UGH214" s="202"/>
      <c r="UGI214" s="202"/>
      <c r="UGJ214" s="202"/>
      <c r="UGK214" s="22"/>
      <c r="UGL214" s="22"/>
      <c r="UGM214" s="22"/>
      <c r="UGN214" s="22">
        <v>105.7</v>
      </c>
      <c r="UGO214" s="38">
        <v>105.6</v>
      </c>
      <c r="UGP214" s="38">
        <v>105.3</v>
      </c>
      <c r="UGQ214" s="38">
        <v>105.2</v>
      </c>
      <c r="UGR214" s="39">
        <v>105.1</v>
      </c>
      <c r="UGS214" s="202"/>
      <c r="UGT214" s="7"/>
      <c r="UGU214" s="206"/>
      <c r="UGV214" s="248"/>
      <c r="UGW214" s="206" t="s">
        <v>27</v>
      </c>
      <c r="UGX214" s="202"/>
      <c r="UGY214" s="202"/>
      <c r="UGZ214" s="202"/>
      <c r="UHA214" s="22"/>
      <c r="UHB214" s="22"/>
      <c r="UHC214" s="22"/>
      <c r="UHD214" s="22">
        <v>105.7</v>
      </c>
      <c r="UHE214" s="38">
        <v>105.6</v>
      </c>
      <c r="UHF214" s="38">
        <v>105.3</v>
      </c>
      <c r="UHG214" s="38">
        <v>105.2</v>
      </c>
      <c r="UHH214" s="39">
        <v>105.1</v>
      </c>
      <c r="UHI214" s="202"/>
      <c r="UHJ214" s="7"/>
      <c r="UHK214" s="206"/>
      <c r="UHL214" s="248"/>
      <c r="UHM214" s="206" t="s">
        <v>27</v>
      </c>
      <c r="UHN214" s="202"/>
      <c r="UHO214" s="202"/>
      <c r="UHP214" s="202"/>
      <c r="UHQ214" s="22"/>
      <c r="UHR214" s="22"/>
      <c r="UHS214" s="22"/>
      <c r="UHT214" s="22">
        <v>105.7</v>
      </c>
      <c r="UHU214" s="38">
        <v>105.6</v>
      </c>
      <c r="UHV214" s="38">
        <v>105.3</v>
      </c>
      <c r="UHW214" s="38">
        <v>105.2</v>
      </c>
      <c r="UHX214" s="39">
        <v>105.1</v>
      </c>
      <c r="UHY214" s="202"/>
      <c r="UHZ214" s="7"/>
      <c r="UIA214" s="206"/>
      <c r="UIB214" s="248"/>
      <c r="UIC214" s="206" t="s">
        <v>27</v>
      </c>
      <c r="UID214" s="202"/>
      <c r="UIE214" s="202"/>
      <c r="UIF214" s="202"/>
      <c r="UIG214" s="22"/>
      <c r="UIH214" s="22"/>
      <c r="UII214" s="22"/>
      <c r="UIJ214" s="22">
        <v>105.7</v>
      </c>
      <c r="UIK214" s="38">
        <v>105.6</v>
      </c>
      <c r="UIL214" s="38">
        <v>105.3</v>
      </c>
      <c r="UIM214" s="38">
        <v>105.2</v>
      </c>
      <c r="UIN214" s="39">
        <v>105.1</v>
      </c>
      <c r="UIO214" s="202"/>
      <c r="UIP214" s="7"/>
      <c r="UIQ214" s="206"/>
      <c r="UIR214" s="248"/>
      <c r="UIS214" s="206" t="s">
        <v>27</v>
      </c>
      <c r="UIT214" s="202"/>
      <c r="UIU214" s="202"/>
      <c r="UIV214" s="202"/>
      <c r="UIW214" s="22"/>
      <c r="UIX214" s="22"/>
      <c r="UIY214" s="22"/>
      <c r="UIZ214" s="22">
        <v>105.7</v>
      </c>
      <c r="UJA214" s="38">
        <v>105.6</v>
      </c>
      <c r="UJB214" s="38">
        <v>105.3</v>
      </c>
      <c r="UJC214" s="38">
        <v>105.2</v>
      </c>
      <c r="UJD214" s="39">
        <v>105.1</v>
      </c>
      <c r="UJE214" s="202"/>
      <c r="UJF214" s="7"/>
      <c r="UJG214" s="206"/>
      <c r="UJH214" s="248"/>
      <c r="UJI214" s="206" t="s">
        <v>27</v>
      </c>
      <c r="UJJ214" s="202"/>
      <c r="UJK214" s="202"/>
      <c r="UJL214" s="202"/>
      <c r="UJM214" s="22"/>
      <c r="UJN214" s="22"/>
      <c r="UJO214" s="22"/>
      <c r="UJP214" s="22">
        <v>105.7</v>
      </c>
      <c r="UJQ214" s="38">
        <v>105.6</v>
      </c>
      <c r="UJR214" s="38">
        <v>105.3</v>
      </c>
      <c r="UJS214" s="38">
        <v>105.2</v>
      </c>
      <c r="UJT214" s="39">
        <v>105.1</v>
      </c>
      <c r="UJU214" s="202"/>
      <c r="UJV214" s="7"/>
      <c r="UJW214" s="206"/>
      <c r="UJX214" s="248"/>
      <c r="UJY214" s="206" t="s">
        <v>27</v>
      </c>
      <c r="UJZ214" s="202"/>
      <c r="UKA214" s="202"/>
      <c r="UKB214" s="202"/>
      <c r="UKC214" s="22"/>
      <c r="UKD214" s="22"/>
      <c r="UKE214" s="22"/>
      <c r="UKF214" s="22">
        <v>105.7</v>
      </c>
      <c r="UKG214" s="38">
        <v>105.6</v>
      </c>
      <c r="UKH214" s="38">
        <v>105.3</v>
      </c>
      <c r="UKI214" s="38">
        <v>105.2</v>
      </c>
      <c r="UKJ214" s="39">
        <v>105.1</v>
      </c>
      <c r="UKK214" s="202"/>
      <c r="UKL214" s="7"/>
      <c r="UKM214" s="206"/>
      <c r="UKN214" s="248"/>
      <c r="UKO214" s="206" t="s">
        <v>27</v>
      </c>
      <c r="UKP214" s="202"/>
      <c r="UKQ214" s="202"/>
      <c r="UKR214" s="202"/>
      <c r="UKS214" s="22"/>
      <c r="UKT214" s="22"/>
      <c r="UKU214" s="22"/>
      <c r="UKV214" s="22">
        <v>105.7</v>
      </c>
      <c r="UKW214" s="38">
        <v>105.6</v>
      </c>
      <c r="UKX214" s="38">
        <v>105.3</v>
      </c>
      <c r="UKY214" s="38">
        <v>105.2</v>
      </c>
      <c r="UKZ214" s="39">
        <v>105.1</v>
      </c>
      <c r="ULA214" s="202"/>
      <c r="ULB214" s="7"/>
      <c r="ULC214" s="206"/>
      <c r="ULD214" s="248"/>
      <c r="ULE214" s="206" t="s">
        <v>27</v>
      </c>
      <c r="ULF214" s="202"/>
      <c r="ULG214" s="202"/>
      <c r="ULH214" s="202"/>
      <c r="ULI214" s="22"/>
      <c r="ULJ214" s="22"/>
      <c r="ULK214" s="22"/>
      <c r="ULL214" s="22">
        <v>105.7</v>
      </c>
      <c r="ULM214" s="38">
        <v>105.6</v>
      </c>
      <c r="ULN214" s="38">
        <v>105.3</v>
      </c>
      <c r="ULO214" s="38">
        <v>105.2</v>
      </c>
      <c r="ULP214" s="39">
        <v>105.1</v>
      </c>
      <c r="ULQ214" s="202"/>
      <c r="ULR214" s="7"/>
      <c r="ULS214" s="206"/>
      <c r="ULT214" s="248"/>
      <c r="ULU214" s="206" t="s">
        <v>27</v>
      </c>
      <c r="ULV214" s="202"/>
      <c r="ULW214" s="202"/>
      <c r="ULX214" s="202"/>
      <c r="ULY214" s="22"/>
      <c r="ULZ214" s="22"/>
      <c r="UMA214" s="22"/>
      <c r="UMB214" s="22">
        <v>105.7</v>
      </c>
      <c r="UMC214" s="38">
        <v>105.6</v>
      </c>
      <c r="UMD214" s="38">
        <v>105.3</v>
      </c>
      <c r="UME214" s="38">
        <v>105.2</v>
      </c>
      <c r="UMF214" s="39">
        <v>105.1</v>
      </c>
      <c r="UMG214" s="202"/>
      <c r="UMH214" s="7"/>
      <c r="UMI214" s="206"/>
      <c r="UMJ214" s="248"/>
      <c r="UMK214" s="206" t="s">
        <v>27</v>
      </c>
      <c r="UML214" s="202"/>
      <c r="UMM214" s="202"/>
      <c r="UMN214" s="202"/>
      <c r="UMO214" s="22"/>
      <c r="UMP214" s="22"/>
      <c r="UMQ214" s="22"/>
      <c r="UMR214" s="22">
        <v>105.7</v>
      </c>
      <c r="UMS214" s="38">
        <v>105.6</v>
      </c>
      <c r="UMT214" s="38">
        <v>105.3</v>
      </c>
      <c r="UMU214" s="38">
        <v>105.2</v>
      </c>
      <c r="UMV214" s="39">
        <v>105.1</v>
      </c>
      <c r="UMW214" s="202"/>
      <c r="UMX214" s="7"/>
      <c r="UMY214" s="206"/>
      <c r="UMZ214" s="248"/>
      <c r="UNA214" s="206" t="s">
        <v>27</v>
      </c>
      <c r="UNB214" s="202"/>
      <c r="UNC214" s="202"/>
      <c r="UND214" s="202"/>
      <c r="UNE214" s="22"/>
      <c r="UNF214" s="22"/>
      <c r="UNG214" s="22"/>
      <c r="UNH214" s="22">
        <v>105.7</v>
      </c>
      <c r="UNI214" s="38">
        <v>105.6</v>
      </c>
      <c r="UNJ214" s="38">
        <v>105.3</v>
      </c>
      <c r="UNK214" s="38">
        <v>105.2</v>
      </c>
      <c r="UNL214" s="39">
        <v>105.1</v>
      </c>
      <c r="UNM214" s="202"/>
      <c r="UNN214" s="7"/>
      <c r="UNO214" s="206"/>
      <c r="UNP214" s="248"/>
      <c r="UNQ214" s="206" t="s">
        <v>27</v>
      </c>
      <c r="UNR214" s="202"/>
      <c r="UNS214" s="202"/>
      <c r="UNT214" s="202"/>
      <c r="UNU214" s="22"/>
      <c r="UNV214" s="22"/>
      <c r="UNW214" s="22"/>
      <c r="UNX214" s="22">
        <v>105.7</v>
      </c>
      <c r="UNY214" s="38">
        <v>105.6</v>
      </c>
      <c r="UNZ214" s="38">
        <v>105.3</v>
      </c>
      <c r="UOA214" s="38">
        <v>105.2</v>
      </c>
      <c r="UOB214" s="39">
        <v>105.1</v>
      </c>
      <c r="UOC214" s="202"/>
      <c r="UOD214" s="7"/>
      <c r="UOE214" s="206"/>
      <c r="UOF214" s="248"/>
      <c r="UOG214" s="206" t="s">
        <v>27</v>
      </c>
      <c r="UOH214" s="202"/>
      <c r="UOI214" s="202"/>
      <c r="UOJ214" s="202"/>
      <c r="UOK214" s="22"/>
      <c r="UOL214" s="22"/>
      <c r="UOM214" s="22"/>
      <c r="UON214" s="22">
        <v>105.7</v>
      </c>
      <c r="UOO214" s="38">
        <v>105.6</v>
      </c>
      <c r="UOP214" s="38">
        <v>105.3</v>
      </c>
      <c r="UOQ214" s="38">
        <v>105.2</v>
      </c>
      <c r="UOR214" s="39">
        <v>105.1</v>
      </c>
      <c r="UOS214" s="202"/>
      <c r="UOT214" s="7"/>
      <c r="UOU214" s="206"/>
      <c r="UOV214" s="248"/>
      <c r="UOW214" s="206" t="s">
        <v>27</v>
      </c>
      <c r="UOX214" s="202"/>
      <c r="UOY214" s="202"/>
      <c r="UOZ214" s="202"/>
      <c r="UPA214" s="22"/>
      <c r="UPB214" s="22"/>
      <c r="UPC214" s="22"/>
      <c r="UPD214" s="22">
        <v>105.7</v>
      </c>
      <c r="UPE214" s="38">
        <v>105.6</v>
      </c>
      <c r="UPF214" s="38">
        <v>105.3</v>
      </c>
      <c r="UPG214" s="38">
        <v>105.2</v>
      </c>
      <c r="UPH214" s="39">
        <v>105.1</v>
      </c>
      <c r="UPI214" s="202"/>
      <c r="UPJ214" s="7"/>
      <c r="UPK214" s="206"/>
      <c r="UPL214" s="248"/>
      <c r="UPM214" s="206" t="s">
        <v>27</v>
      </c>
      <c r="UPN214" s="202"/>
      <c r="UPO214" s="202"/>
      <c r="UPP214" s="202"/>
      <c r="UPQ214" s="22"/>
      <c r="UPR214" s="22"/>
      <c r="UPS214" s="22"/>
      <c r="UPT214" s="22">
        <v>105.7</v>
      </c>
      <c r="UPU214" s="38">
        <v>105.6</v>
      </c>
      <c r="UPV214" s="38">
        <v>105.3</v>
      </c>
      <c r="UPW214" s="38">
        <v>105.2</v>
      </c>
      <c r="UPX214" s="39">
        <v>105.1</v>
      </c>
      <c r="UPY214" s="202"/>
      <c r="UPZ214" s="7"/>
      <c r="UQA214" s="206"/>
      <c r="UQB214" s="248"/>
      <c r="UQC214" s="206" t="s">
        <v>27</v>
      </c>
      <c r="UQD214" s="202"/>
      <c r="UQE214" s="202"/>
      <c r="UQF214" s="202"/>
      <c r="UQG214" s="22"/>
      <c r="UQH214" s="22"/>
      <c r="UQI214" s="22"/>
      <c r="UQJ214" s="22">
        <v>105.7</v>
      </c>
      <c r="UQK214" s="38">
        <v>105.6</v>
      </c>
      <c r="UQL214" s="38">
        <v>105.3</v>
      </c>
      <c r="UQM214" s="38">
        <v>105.2</v>
      </c>
      <c r="UQN214" s="39">
        <v>105.1</v>
      </c>
      <c r="UQO214" s="202"/>
      <c r="UQP214" s="7"/>
      <c r="UQQ214" s="206"/>
      <c r="UQR214" s="248"/>
      <c r="UQS214" s="206" t="s">
        <v>27</v>
      </c>
      <c r="UQT214" s="202"/>
      <c r="UQU214" s="202"/>
      <c r="UQV214" s="202"/>
      <c r="UQW214" s="22"/>
      <c r="UQX214" s="22"/>
      <c r="UQY214" s="22"/>
      <c r="UQZ214" s="22">
        <v>105.7</v>
      </c>
      <c r="URA214" s="38">
        <v>105.6</v>
      </c>
      <c r="URB214" s="38">
        <v>105.3</v>
      </c>
      <c r="URC214" s="38">
        <v>105.2</v>
      </c>
      <c r="URD214" s="39">
        <v>105.1</v>
      </c>
      <c r="URE214" s="202"/>
      <c r="URF214" s="7"/>
      <c r="URG214" s="206"/>
      <c r="URH214" s="248"/>
      <c r="URI214" s="206" t="s">
        <v>27</v>
      </c>
      <c r="URJ214" s="202"/>
      <c r="URK214" s="202"/>
      <c r="URL214" s="202"/>
      <c r="URM214" s="22"/>
      <c r="URN214" s="22"/>
      <c r="URO214" s="22"/>
      <c r="URP214" s="22">
        <v>105.7</v>
      </c>
      <c r="URQ214" s="38">
        <v>105.6</v>
      </c>
      <c r="URR214" s="38">
        <v>105.3</v>
      </c>
      <c r="URS214" s="38">
        <v>105.2</v>
      </c>
      <c r="URT214" s="39">
        <v>105.1</v>
      </c>
      <c r="URU214" s="202"/>
      <c r="URV214" s="7"/>
      <c r="URW214" s="206"/>
      <c r="URX214" s="248"/>
      <c r="URY214" s="206" t="s">
        <v>27</v>
      </c>
      <c r="URZ214" s="202"/>
      <c r="USA214" s="202"/>
      <c r="USB214" s="202"/>
      <c r="USC214" s="22"/>
      <c r="USD214" s="22"/>
      <c r="USE214" s="22"/>
      <c r="USF214" s="22">
        <v>105.7</v>
      </c>
      <c r="USG214" s="38">
        <v>105.6</v>
      </c>
      <c r="USH214" s="38">
        <v>105.3</v>
      </c>
      <c r="USI214" s="38">
        <v>105.2</v>
      </c>
      <c r="USJ214" s="39">
        <v>105.1</v>
      </c>
      <c r="USK214" s="202"/>
      <c r="USL214" s="7"/>
      <c r="USM214" s="206"/>
      <c r="USN214" s="248"/>
      <c r="USO214" s="206" t="s">
        <v>27</v>
      </c>
      <c r="USP214" s="202"/>
      <c r="USQ214" s="202"/>
      <c r="USR214" s="202"/>
      <c r="USS214" s="22"/>
      <c r="UST214" s="22"/>
      <c r="USU214" s="22"/>
      <c r="USV214" s="22">
        <v>105.7</v>
      </c>
      <c r="USW214" s="38">
        <v>105.6</v>
      </c>
      <c r="USX214" s="38">
        <v>105.3</v>
      </c>
      <c r="USY214" s="38">
        <v>105.2</v>
      </c>
      <c r="USZ214" s="39">
        <v>105.1</v>
      </c>
      <c r="UTA214" s="202"/>
      <c r="UTB214" s="7"/>
      <c r="UTC214" s="206"/>
      <c r="UTD214" s="248"/>
      <c r="UTE214" s="206" t="s">
        <v>27</v>
      </c>
      <c r="UTF214" s="202"/>
      <c r="UTG214" s="202"/>
      <c r="UTH214" s="202"/>
      <c r="UTI214" s="22"/>
      <c r="UTJ214" s="22"/>
      <c r="UTK214" s="22"/>
      <c r="UTL214" s="22">
        <v>105.7</v>
      </c>
      <c r="UTM214" s="38">
        <v>105.6</v>
      </c>
      <c r="UTN214" s="38">
        <v>105.3</v>
      </c>
      <c r="UTO214" s="38">
        <v>105.2</v>
      </c>
      <c r="UTP214" s="39">
        <v>105.1</v>
      </c>
      <c r="UTQ214" s="202"/>
      <c r="UTR214" s="7"/>
      <c r="UTS214" s="206"/>
      <c r="UTT214" s="248"/>
      <c r="UTU214" s="206" t="s">
        <v>27</v>
      </c>
      <c r="UTV214" s="202"/>
      <c r="UTW214" s="202"/>
      <c r="UTX214" s="202"/>
      <c r="UTY214" s="22"/>
      <c r="UTZ214" s="22"/>
      <c r="UUA214" s="22"/>
      <c r="UUB214" s="22">
        <v>105.7</v>
      </c>
      <c r="UUC214" s="38">
        <v>105.6</v>
      </c>
      <c r="UUD214" s="38">
        <v>105.3</v>
      </c>
      <c r="UUE214" s="38">
        <v>105.2</v>
      </c>
      <c r="UUF214" s="39">
        <v>105.1</v>
      </c>
      <c r="UUG214" s="202"/>
      <c r="UUH214" s="7"/>
      <c r="UUI214" s="206"/>
      <c r="UUJ214" s="248"/>
      <c r="UUK214" s="206" t="s">
        <v>27</v>
      </c>
      <c r="UUL214" s="202"/>
      <c r="UUM214" s="202"/>
      <c r="UUN214" s="202"/>
      <c r="UUO214" s="22"/>
      <c r="UUP214" s="22"/>
      <c r="UUQ214" s="22"/>
      <c r="UUR214" s="22">
        <v>105.7</v>
      </c>
      <c r="UUS214" s="38">
        <v>105.6</v>
      </c>
      <c r="UUT214" s="38">
        <v>105.3</v>
      </c>
      <c r="UUU214" s="38">
        <v>105.2</v>
      </c>
      <c r="UUV214" s="39">
        <v>105.1</v>
      </c>
      <c r="UUW214" s="202"/>
      <c r="UUX214" s="7"/>
      <c r="UUY214" s="206"/>
      <c r="UUZ214" s="248"/>
      <c r="UVA214" s="206" t="s">
        <v>27</v>
      </c>
      <c r="UVB214" s="202"/>
      <c r="UVC214" s="202"/>
      <c r="UVD214" s="202"/>
      <c r="UVE214" s="22"/>
      <c r="UVF214" s="22"/>
      <c r="UVG214" s="22"/>
      <c r="UVH214" s="22">
        <v>105.7</v>
      </c>
      <c r="UVI214" s="38">
        <v>105.6</v>
      </c>
      <c r="UVJ214" s="38">
        <v>105.3</v>
      </c>
      <c r="UVK214" s="38">
        <v>105.2</v>
      </c>
      <c r="UVL214" s="39">
        <v>105.1</v>
      </c>
      <c r="UVM214" s="202"/>
      <c r="UVN214" s="7"/>
      <c r="UVO214" s="206"/>
      <c r="UVP214" s="248"/>
      <c r="UVQ214" s="206" t="s">
        <v>27</v>
      </c>
      <c r="UVR214" s="202"/>
      <c r="UVS214" s="202"/>
      <c r="UVT214" s="202"/>
      <c r="UVU214" s="22"/>
      <c r="UVV214" s="22"/>
      <c r="UVW214" s="22"/>
      <c r="UVX214" s="22">
        <v>105.7</v>
      </c>
      <c r="UVY214" s="38">
        <v>105.6</v>
      </c>
      <c r="UVZ214" s="38">
        <v>105.3</v>
      </c>
      <c r="UWA214" s="38">
        <v>105.2</v>
      </c>
      <c r="UWB214" s="39">
        <v>105.1</v>
      </c>
      <c r="UWC214" s="202"/>
      <c r="UWD214" s="7"/>
      <c r="UWE214" s="206"/>
      <c r="UWF214" s="248"/>
      <c r="UWG214" s="206" t="s">
        <v>27</v>
      </c>
      <c r="UWH214" s="202"/>
      <c r="UWI214" s="202"/>
      <c r="UWJ214" s="202"/>
      <c r="UWK214" s="22"/>
      <c r="UWL214" s="22"/>
      <c r="UWM214" s="22"/>
      <c r="UWN214" s="22">
        <v>105.7</v>
      </c>
      <c r="UWO214" s="38">
        <v>105.6</v>
      </c>
      <c r="UWP214" s="38">
        <v>105.3</v>
      </c>
      <c r="UWQ214" s="38">
        <v>105.2</v>
      </c>
      <c r="UWR214" s="39">
        <v>105.1</v>
      </c>
      <c r="UWS214" s="202"/>
      <c r="UWT214" s="7"/>
      <c r="UWU214" s="206"/>
      <c r="UWV214" s="248"/>
      <c r="UWW214" s="206" t="s">
        <v>27</v>
      </c>
      <c r="UWX214" s="202"/>
      <c r="UWY214" s="202"/>
      <c r="UWZ214" s="202"/>
      <c r="UXA214" s="22"/>
      <c r="UXB214" s="22"/>
      <c r="UXC214" s="22"/>
      <c r="UXD214" s="22">
        <v>105.7</v>
      </c>
      <c r="UXE214" s="38">
        <v>105.6</v>
      </c>
      <c r="UXF214" s="38">
        <v>105.3</v>
      </c>
      <c r="UXG214" s="38">
        <v>105.2</v>
      </c>
      <c r="UXH214" s="39">
        <v>105.1</v>
      </c>
      <c r="UXI214" s="202"/>
      <c r="UXJ214" s="7"/>
      <c r="UXK214" s="206"/>
      <c r="UXL214" s="248"/>
      <c r="UXM214" s="206" t="s">
        <v>27</v>
      </c>
      <c r="UXN214" s="202"/>
      <c r="UXO214" s="202"/>
      <c r="UXP214" s="202"/>
      <c r="UXQ214" s="22"/>
      <c r="UXR214" s="22"/>
      <c r="UXS214" s="22"/>
      <c r="UXT214" s="22">
        <v>105.7</v>
      </c>
      <c r="UXU214" s="38">
        <v>105.6</v>
      </c>
      <c r="UXV214" s="38">
        <v>105.3</v>
      </c>
      <c r="UXW214" s="38">
        <v>105.2</v>
      </c>
      <c r="UXX214" s="39">
        <v>105.1</v>
      </c>
      <c r="UXY214" s="202"/>
      <c r="UXZ214" s="7"/>
      <c r="UYA214" s="206"/>
      <c r="UYB214" s="248"/>
      <c r="UYC214" s="206" t="s">
        <v>27</v>
      </c>
      <c r="UYD214" s="202"/>
      <c r="UYE214" s="202"/>
      <c r="UYF214" s="202"/>
      <c r="UYG214" s="22"/>
      <c r="UYH214" s="22"/>
      <c r="UYI214" s="22"/>
      <c r="UYJ214" s="22">
        <v>105.7</v>
      </c>
      <c r="UYK214" s="38">
        <v>105.6</v>
      </c>
      <c r="UYL214" s="38">
        <v>105.3</v>
      </c>
      <c r="UYM214" s="38">
        <v>105.2</v>
      </c>
      <c r="UYN214" s="39">
        <v>105.1</v>
      </c>
      <c r="UYO214" s="202"/>
      <c r="UYP214" s="7"/>
      <c r="UYQ214" s="206"/>
      <c r="UYR214" s="248"/>
      <c r="UYS214" s="206" t="s">
        <v>27</v>
      </c>
      <c r="UYT214" s="202"/>
      <c r="UYU214" s="202"/>
      <c r="UYV214" s="202"/>
      <c r="UYW214" s="22"/>
      <c r="UYX214" s="22"/>
      <c r="UYY214" s="22"/>
      <c r="UYZ214" s="22">
        <v>105.7</v>
      </c>
      <c r="UZA214" s="38">
        <v>105.6</v>
      </c>
      <c r="UZB214" s="38">
        <v>105.3</v>
      </c>
      <c r="UZC214" s="38">
        <v>105.2</v>
      </c>
      <c r="UZD214" s="39">
        <v>105.1</v>
      </c>
      <c r="UZE214" s="202"/>
      <c r="UZF214" s="7"/>
      <c r="UZG214" s="206"/>
      <c r="UZH214" s="248"/>
      <c r="UZI214" s="206" t="s">
        <v>27</v>
      </c>
      <c r="UZJ214" s="202"/>
      <c r="UZK214" s="202"/>
      <c r="UZL214" s="202"/>
      <c r="UZM214" s="22"/>
      <c r="UZN214" s="22"/>
      <c r="UZO214" s="22"/>
      <c r="UZP214" s="22">
        <v>105.7</v>
      </c>
      <c r="UZQ214" s="38">
        <v>105.6</v>
      </c>
      <c r="UZR214" s="38">
        <v>105.3</v>
      </c>
      <c r="UZS214" s="38">
        <v>105.2</v>
      </c>
      <c r="UZT214" s="39">
        <v>105.1</v>
      </c>
      <c r="UZU214" s="202"/>
      <c r="UZV214" s="7"/>
      <c r="UZW214" s="206"/>
      <c r="UZX214" s="248"/>
      <c r="UZY214" s="206" t="s">
        <v>27</v>
      </c>
      <c r="UZZ214" s="202"/>
      <c r="VAA214" s="202"/>
      <c r="VAB214" s="202"/>
      <c r="VAC214" s="22"/>
      <c r="VAD214" s="22"/>
      <c r="VAE214" s="22"/>
      <c r="VAF214" s="22">
        <v>105.7</v>
      </c>
      <c r="VAG214" s="38">
        <v>105.6</v>
      </c>
      <c r="VAH214" s="38">
        <v>105.3</v>
      </c>
      <c r="VAI214" s="38">
        <v>105.2</v>
      </c>
      <c r="VAJ214" s="39">
        <v>105.1</v>
      </c>
      <c r="VAK214" s="202"/>
      <c r="VAL214" s="7"/>
      <c r="VAM214" s="206"/>
      <c r="VAN214" s="248"/>
      <c r="VAO214" s="206" t="s">
        <v>27</v>
      </c>
      <c r="VAP214" s="202"/>
      <c r="VAQ214" s="202"/>
      <c r="VAR214" s="202"/>
      <c r="VAS214" s="22"/>
      <c r="VAT214" s="22"/>
      <c r="VAU214" s="22"/>
      <c r="VAV214" s="22">
        <v>105.7</v>
      </c>
      <c r="VAW214" s="38">
        <v>105.6</v>
      </c>
      <c r="VAX214" s="38">
        <v>105.3</v>
      </c>
      <c r="VAY214" s="38">
        <v>105.2</v>
      </c>
      <c r="VAZ214" s="39">
        <v>105.1</v>
      </c>
      <c r="VBA214" s="202"/>
      <c r="VBB214" s="7"/>
      <c r="VBC214" s="206"/>
      <c r="VBD214" s="248"/>
      <c r="VBE214" s="206" t="s">
        <v>27</v>
      </c>
      <c r="VBF214" s="202"/>
      <c r="VBG214" s="202"/>
      <c r="VBH214" s="202"/>
      <c r="VBI214" s="22"/>
      <c r="VBJ214" s="22"/>
      <c r="VBK214" s="22"/>
      <c r="VBL214" s="22">
        <v>105.7</v>
      </c>
      <c r="VBM214" s="38">
        <v>105.6</v>
      </c>
      <c r="VBN214" s="38">
        <v>105.3</v>
      </c>
      <c r="VBO214" s="38">
        <v>105.2</v>
      </c>
      <c r="VBP214" s="39">
        <v>105.1</v>
      </c>
      <c r="VBQ214" s="202"/>
      <c r="VBR214" s="7"/>
      <c r="VBS214" s="206"/>
      <c r="VBT214" s="248"/>
      <c r="VBU214" s="206" t="s">
        <v>27</v>
      </c>
      <c r="VBV214" s="202"/>
      <c r="VBW214" s="202"/>
      <c r="VBX214" s="202"/>
      <c r="VBY214" s="22"/>
      <c r="VBZ214" s="22"/>
      <c r="VCA214" s="22"/>
      <c r="VCB214" s="22">
        <v>105.7</v>
      </c>
      <c r="VCC214" s="38">
        <v>105.6</v>
      </c>
      <c r="VCD214" s="38">
        <v>105.3</v>
      </c>
      <c r="VCE214" s="38">
        <v>105.2</v>
      </c>
      <c r="VCF214" s="39">
        <v>105.1</v>
      </c>
      <c r="VCG214" s="202"/>
      <c r="VCH214" s="7"/>
      <c r="VCI214" s="206"/>
      <c r="VCJ214" s="248"/>
      <c r="VCK214" s="206" t="s">
        <v>27</v>
      </c>
      <c r="VCL214" s="202"/>
      <c r="VCM214" s="202"/>
      <c r="VCN214" s="202"/>
      <c r="VCO214" s="22"/>
      <c r="VCP214" s="22"/>
      <c r="VCQ214" s="22"/>
      <c r="VCR214" s="22">
        <v>105.7</v>
      </c>
      <c r="VCS214" s="38">
        <v>105.6</v>
      </c>
      <c r="VCT214" s="38">
        <v>105.3</v>
      </c>
      <c r="VCU214" s="38">
        <v>105.2</v>
      </c>
      <c r="VCV214" s="39">
        <v>105.1</v>
      </c>
      <c r="VCW214" s="202"/>
      <c r="VCX214" s="7"/>
      <c r="VCY214" s="206"/>
      <c r="VCZ214" s="248"/>
      <c r="VDA214" s="206" t="s">
        <v>27</v>
      </c>
      <c r="VDB214" s="202"/>
      <c r="VDC214" s="202"/>
      <c r="VDD214" s="202"/>
      <c r="VDE214" s="22"/>
      <c r="VDF214" s="22"/>
      <c r="VDG214" s="22"/>
      <c r="VDH214" s="22">
        <v>105.7</v>
      </c>
      <c r="VDI214" s="38">
        <v>105.6</v>
      </c>
      <c r="VDJ214" s="38">
        <v>105.3</v>
      </c>
      <c r="VDK214" s="38">
        <v>105.2</v>
      </c>
      <c r="VDL214" s="39">
        <v>105.1</v>
      </c>
      <c r="VDM214" s="202"/>
      <c r="VDN214" s="7"/>
      <c r="VDO214" s="206"/>
      <c r="VDP214" s="248"/>
      <c r="VDQ214" s="206" t="s">
        <v>27</v>
      </c>
      <c r="VDR214" s="202"/>
      <c r="VDS214" s="202"/>
      <c r="VDT214" s="202"/>
      <c r="VDU214" s="22"/>
      <c r="VDV214" s="22"/>
      <c r="VDW214" s="22"/>
      <c r="VDX214" s="22">
        <v>105.7</v>
      </c>
      <c r="VDY214" s="38">
        <v>105.6</v>
      </c>
      <c r="VDZ214" s="38">
        <v>105.3</v>
      </c>
      <c r="VEA214" s="38">
        <v>105.2</v>
      </c>
      <c r="VEB214" s="39">
        <v>105.1</v>
      </c>
      <c r="VEC214" s="202"/>
      <c r="VED214" s="7"/>
      <c r="VEE214" s="206"/>
      <c r="VEF214" s="248"/>
      <c r="VEG214" s="206" t="s">
        <v>27</v>
      </c>
      <c r="VEH214" s="202"/>
      <c r="VEI214" s="202"/>
      <c r="VEJ214" s="202"/>
      <c r="VEK214" s="22"/>
      <c r="VEL214" s="22"/>
      <c r="VEM214" s="22"/>
      <c r="VEN214" s="22">
        <v>105.7</v>
      </c>
      <c r="VEO214" s="38">
        <v>105.6</v>
      </c>
      <c r="VEP214" s="38">
        <v>105.3</v>
      </c>
      <c r="VEQ214" s="38">
        <v>105.2</v>
      </c>
      <c r="VER214" s="39">
        <v>105.1</v>
      </c>
      <c r="VES214" s="202"/>
      <c r="VET214" s="7"/>
      <c r="VEU214" s="206"/>
      <c r="VEV214" s="248"/>
      <c r="VEW214" s="206" t="s">
        <v>27</v>
      </c>
      <c r="VEX214" s="202"/>
      <c r="VEY214" s="202"/>
      <c r="VEZ214" s="202"/>
      <c r="VFA214" s="22"/>
      <c r="VFB214" s="22"/>
      <c r="VFC214" s="22"/>
      <c r="VFD214" s="22">
        <v>105.7</v>
      </c>
      <c r="VFE214" s="38">
        <v>105.6</v>
      </c>
      <c r="VFF214" s="38">
        <v>105.3</v>
      </c>
      <c r="VFG214" s="38">
        <v>105.2</v>
      </c>
      <c r="VFH214" s="39">
        <v>105.1</v>
      </c>
      <c r="VFI214" s="202"/>
      <c r="VFJ214" s="7"/>
      <c r="VFK214" s="206"/>
      <c r="VFL214" s="248"/>
      <c r="VFM214" s="206" t="s">
        <v>27</v>
      </c>
      <c r="VFN214" s="202"/>
      <c r="VFO214" s="202"/>
      <c r="VFP214" s="202"/>
      <c r="VFQ214" s="22"/>
      <c r="VFR214" s="22"/>
      <c r="VFS214" s="22"/>
      <c r="VFT214" s="22">
        <v>105.7</v>
      </c>
      <c r="VFU214" s="38">
        <v>105.6</v>
      </c>
      <c r="VFV214" s="38">
        <v>105.3</v>
      </c>
      <c r="VFW214" s="38">
        <v>105.2</v>
      </c>
      <c r="VFX214" s="39">
        <v>105.1</v>
      </c>
      <c r="VFY214" s="202"/>
      <c r="VFZ214" s="7"/>
      <c r="VGA214" s="206"/>
      <c r="VGB214" s="248"/>
      <c r="VGC214" s="206" t="s">
        <v>27</v>
      </c>
      <c r="VGD214" s="202"/>
      <c r="VGE214" s="202"/>
      <c r="VGF214" s="202"/>
      <c r="VGG214" s="22"/>
      <c r="VGH214" s="22"/>
      <c r="VGI214" s="22"/>
      <c r="VGJ214" s="22">
        <v>105.7</v>
      </c>
      <c r="VGK214" s="38">
        <v>105.6</v>
      </c>
      <c r="VGL214" s="38">
        <v>105.3</v>
      </c>
      <c r="VGM214" s="38">
        <v>105.2</v>
      </c>
      <c r="VGN214" s="39">
        <v>105.1</v>
      </c>
      <c r="VGO214" s="202"/>
      <c r="VGP214" s="7"/>
      <c r="VGQ214" s="206"/>
      <c r="VGR214" s="248"/>
      <c r="VGS214" s="206" t="s">
        <v>27</v>
      </c>
      <c r="VGT214" s="202"/>
      <c r="VGU214" s="202"/>
      <c r="VGV214" s="202"/>
      <c r="VGW214" s="22"/>
      <c r="VGX214" s="22"/>
      <c r="VGY214" s="22"/>
      <c r="VGZ214" s="22">
        <v>105.7</v>
      </c>
      <c r="VHA214" s="38">
        <v>105.6</v>
      </c>
      <c r="VHB214" s="38">
        <v>105.3</v>
      </c>
      <c r="VHC214" s="38">
        <v>105.2</v>
      </c>
      <c r="VHD214" s="39">
        <v>105.1</v>
      </c>
      <c r="VHE214" s="202"/>
      <c r="VHF214" s="7"/>
      <c r="VHG214" s="206"/>
      <c r="VHH214" s="248"/>
      <c r="VHI214" s="206" t="s">
        <v>27</v>
      </c>
      <c r="VHJ214" s="202"/>
      <c r="VHK214" s="202"/>
      <c r="VHL214" s="202"/>
      <c r="VHM214" s="22"/>
      <c r="VHN214" s="22"/>
      <c r="VHO214" s="22"/>
      <c r="VHP214" s="22">
        <v>105.7</v>
      </c>
      <c r="VHQ214" s="38">
        <v>105.6</v>
      </c>
      <c r="VHR214" s="38">
        <v>105.3</v>
      </c>
      <c r="VHS214" s="38">
        <v>105.2</v>
      </c>
      <c r="VHT214" s="39">
        <v>105.1</v>
      </c>
      <c r="VHU214" s="202"/>
      <c r="VHV214" s="7"/>
      <c r="VHW214" s="206"/>
      <c r="VHX214" s="248"/>
      <c r="VHY214" s="206" t="s">
        <v>27</v>
      </c>
      <c r="VHZ214" s="202"/>
      <c r="VIA214" s="202"/>
      <c r="VIB214" s="202"/>
      <c r="VIC214" s="22"/>
      <c r="VID214" s="22"/>
      <c r="VIE214" s="22"/>
      <c r="VIF214" s="22">
        <v>105.7</v>
      </c>
      <c r="VIG214" s="38">
        <v>105.6</v>
      </c>
      <c r="VIH214" s="38">
        <v>105.3</v>
      </c>
      <c r="VII214" s="38">
        <v>105.2</v>
      </c>
      <c r="VIJ214" s="39">
        <v>105.1</v>
      </c>
      <c r="VIK214" s="202"/>
      <c r="VIL214" s="7"/>
      <c r="VIM214" s="206"/>
      <c r="VIN214" s="248"/>
      <c r="VIO214" s="206" t="s">
        <v>27</v>
      </c>
      <c r="VIP214" s="202"/>
      <c r="VIQ214" s="202"/>
      <c r="VIR214" s="202"/>
      <c r="VIS214" s="22"/>
      <c r="VIT214" s="22"/>
      <c r="VIU214" s="22"/>
      <c r="VIV214" s="22">
        <v>105.7</v>
      </c>
      <c r="VIW214" s="38">
        <v>105.6</v>
      </c>
      <c r="VIX214" s="38">
        <v>105.3</v>
      </c>
      <c r="VIY214" s="38">
        <v>105.2</v>
      </c>
      <c r="VIZ214" s="39">
        <v>105.1</v>
      </c>
      <c r="VJA214" s="202"/>
      <c r="VJB214" s="7"/>
      <c r="VJC214" s="206"/>
      <c r="VJD214" s="248"/>
      <c r="VJE214" s="206" t="s">
        <v>27</v>
      </c>
      <c r="VJF214" s="202"/>
      <c r="VJG214" s="202"/>
      <c r="VJH214" s="202"/>
      <c r="VJI214" s="22"/>
      <c r="VJJ214" s="22"/>
      <c r="VJK214" s="22"/>
      <c r="VJL214" s="22">
        <v>105.7</v>
      </c>
      <c r="VJM214" s="38">
        <v>105.6</v>
      </c>
      <c r="VJN214" s="38">
        <v>105.3</v>
      </c>
      <c r="VJO214" s="38">
        <v>105.2</v>
      </c>
      <c r="VJP214" s="39">
        <v>105.1</v>
      </c>
      <c r="VJQ214" s="202"/>
      <c r="VJR214" s="7"/>
      <c r="VJS214" s="206"/>
      <c r="VJT214" s="248"/>
      <c r="VJU214" s="206" t="s">
        <v>27</v>
      </c>
      <c r="VJV214" s="202"/>
      <c r="VJW214" s="202"/>
      <c r="VJX214" s="202"/>
      <c r="VJY214" s="22"/>
      <c r="VJZ214" s="22"/>
      <c r="VKA214" s="22"/>
      <c r="VKB214" s="22">
        <v>105.7</v>
      </c>
      <c r="VKC214" s="38">
        <v>105.6</v>
      </c>
      <c r="VKD214" s="38">
        <v>105.3</v>
      </c>
      <c r="VKE214" s="38">
        <v>105.2</v>
      </c>
      <c r="VKF214" s="39">
        <v>105.1</v>
      </c>
      <c r="VKG214" s="202"/>
      <c r="VKH214" s="7"/>
      <c r="VKI214" s="206"/>
      <c r="VKJ214" s="248"/>
      <c r="VKK214" s="206" t="s">
        <v>27</v>
      </c>
      <c r="VKL214" s="202"/>
      <c r="VKM214" s="202"/>
      <c r="VKN214" s="202"/>
      <c r="VKO214" s="22"/>
      <c r="VKP214" s="22"/>
      <c r="VKQ214" s="22"/>
      <c r="VKR214" s="22">
        <v>105.7</v>
      </c>
      <c r="VKS214" s="38">
        <v>105.6</v>
      </c>
      <c r="VKT214" s="38">
        <v>105.3</v>
      </c>
      <c r="VKU214" s="38">
        <v>105.2</v>
      </c>
      <c r="VKV214" s="39">
        <v>105.1</v>
      </c>
      <c r="VKW214" s="202"/>
      <c r="VKX214" s="7"/>
      <c r="VKY214" s="206"/>
      <c r="VKZ214" s="248"/>
      <c r="VLA214" s="206" t="s">
        <v>27</v>
      </c>
      <c r="VLB214" s="202"/>
      <c r="VLC214" s="202"/>
      <c r="VLD214" s="202"/>
      <c r="VLE214" s="22"/>
      <c r="VLF214" s="22"/>
      <c r="VLG214" s="22"/>
      <c r="VLH214" s="22">
        <v>105.7</v>
      </c>
      <c r="VLI214" s="38">
        <v>105.6</v>
      </c>
      <c r="VLJ214" s="38">
        <v>105.3</v>
      </c>
      <c r="VLK214" s="38">
        <v>105.2</v>
      </c>
      <c r="VLL214" s="39">
        <v>105.1</v>
      </c>
      <c r="VLM214" s="202"/>
      <c r="VLN214" s="7"/>
      <c r="VLO214" s="206"/>
      <c r="VLP214" s="248"/>
      <c r="VLQ214" s="206" t="s">
        <v>27</v>
      </c>
      <c r="VLR214" s="202"/>
      <c r="VLS214" s="202"/>
      <c r="VLT214" s="202"/>
      <c r="VLU214" s="22"/>
      <c r="VLV214" s="22"/>
      <c r="VLW214" s="22"/>
      <c r="VLX214" s="22">
        <v>105.7</v>
      </c>
      <c r="VLY214" s="38">
        <v>105.6</v>
      </c>
      <c r="VLZ214" s="38">
        <v>105.3</v>
      </c>
      <c r="VMA214" s="38">
        <v>105.2</v>
      </c>
      <c r="VMB214" s="39">
        <v>105.1</v>
      </c>
      <c r="VMC214" s="202"/>
      <c r="VMD214" s="7"/>
      <c r="VME214" s="206"/>
      <c r="VMF214" s="248"/>
      <c r="VMG214" s="206" t="s">
        <v>27</v>
      </c>
      <c r="VMH214" s="202"/>
      <c r="VMI214" s="202"/>
      <c r="VMJ214" s="202"/>
      <c r="VMK214" s="22"/>
      <c r="VML214" s="22"/>
      <c r="VMM214" s="22"/>
      <c r="VMN214" s="22">
        <v>105.7</v>
      </c>
      <c r="VMO214" s="38">
        <v>105.6</v>
      </c>
      <c r="VMP214" s="38">
        <v>105.3</v>
      </c>
      <c r="VMQ214" s="38">
        <v>105.2</v>
      </c>
      <c r="VMR214" s="39">
        <v>105.1</v>
      </c>
      <c r="VMS214" s="202"/>
      <c r="VMT214" s="7"/>
      <c r="VMU214" s="206"/>
      <c r="VMV214" s="248"/>
      <c r="VMW214" s="206" t="s">
        <v>27</v>
      </c>
      <c r="VMX214" s="202"/>
      <c r="VMY214" s="202"/>
      <c r="VMZ214" s="202"/>
      <c r="VNA214" s="22"/>
      <c r="VNB214" s="22"/>
      <c r="VNC214" s="22"/>
      <c r="VND214" s="22">
        <v>105.7</v>
      </c>
      <c r="VNE214" s="38">
        <v>105.6</v>
      </c>
      <c r="VNF214" s="38">
        <v>105.3</v>
      </c>
      <c r="VNG214" s="38">
        <v>105.2</v>
      </c>
      <c r="VNH214" s="39">
        <v>105.1</v>
      </c>
      <c r="VNI214" s="202"/>
      <c r="VNJ214" s="7"/>
      <c r="VNK214" s="206"/>
      <c r="VNL214" s="248"/>
      <c r="VNM214" s="206" t="s">
        <v>27</v>
      </c>
      <c r="VNN214" s="202"/>
      <c r="VNO214" s="202"/>
      <c r="VNP214" s="202"/>
      <c r="VNQ214" s="22"/>
      <c r="VNR214" s="22"/>
      <c r="VNS214" s="22"/>
      <c r="VNT214" s="22">
        <v>105.7</v>
      </c>
      <c r="VNU214" s="38">
        <v>105.6</v>
      </c>
      <c r="VNV214" s="38">
        <v>105.3</v>
      </c>
      <c r="VNW214" s="38">
        <v>105.2</v>
      </c>
      <c r="VNX214" s="39">
        <v>105.1</v>
      </c>
      <c r="VNY214" s="202"/>
      <c r="VNZ214" s="7"/>
      <c r="VOA214" s="206"/>
      <c r="VOB214" s="248"/>
      <c r="VOC214" s="206" t="s">
        <v>27</v>
      </c>
      <c r="VOD214" s="202"/>
      <c r="VOE214" s="202"/>
      <c r="VOF214" s="202"/>
      <c r="VOG214" s="22"/>
      <c r="VOH214" s="22"/>
      <c r="VOI214" s="22"/>
      <c r="VOJ214" s="22">
        <v>105.7</v>
      </c>
      <c r="VOK214" s="38">
        <v>105.6</v>
      </c>
      <c r="VOL214" s="38">
        <v>105.3</v>
      </c>
      <c r="VOM214" s="38">
        <v>105.2</v>
      </c>
      <c r="VON214" s="39">
        <v>105.1</v>
      </c>
      <c r="VOO214" s="202"/>
      <c r="VOP214" s="7"/>
      <c r="VOQ214" s="206"/>
      <c r="VOR214" s="248"/>
      <c r="VOS214" s="206" t="s">
        <v>27</v>
      </c>
      <c r="VOT214" s="202"/>
      <c r="VOU214" s="202"/>
      <c r="VOV214" s="202"/>
      <c r="VOW214" s="22"/>
      <c r="VOX214" s="22"/>
      <c r="VOY214" s="22"/>
      <c r="VOZ214" s="22">
        <v>105.7</v>
      </c>
      <c r="VPA214" s="38">
        <v>105.6</v>
      </c>
      <c r="VPB214" s="38">
        <v>105.3</v>
      </c>
      <c r="VPC214" s="38">
        <v>105.2</v>
      </c>
      <c r="VPD214" s="39">
        <v>105.1</v>
      </c>
      <c r="VPE214" s="202"/>
      <c r="VPF214" s="7"/>
      <c r="VPG214" s="206"/>
      <c r="VPH214" s="248"/>
      <c r="VPI214" s="206" t="s">
        <v>27</v>
      </c>
      <c r="VPJ214" s="202"/>
      <c r="VPK214" s="202"/>
      <c r="VPL214" s="202"/>
      <c r="VPM214" s="22"/>
      <c r="VPN214" s="22"/>
      <c r="VPO214" s="22"/>
      <c r="VPP214" s="22">
        <v>105.7</v>
      </c>
      <c r="VPQ214" s="38">
        <v>105.6</v>
      </c>
      <c r="VPR214" s="38">
        <v>105.3</v>
      </c>
      <c r="VPS214" s="38">
        <v>105.2</v>
      </c>
      <c r="VPT214" s="39">
        <v>105.1</v>
      </c>
      <c r="VPU214" s="202"/>
      <c r="VPV214" s="7"/>
      <c r="VPW214" s="206"/>
      <c r="VPX214" s="248"/>
      <c r="VPY214" s="206" t="s">
        <v>27</v>
      </c>
      <c r="VPZ214" s="202"/>
      <c r="VQA214" s="202"/>
      <c r="VQB214" s="202"/>
      <c r="VQC214" s="22"/>
      <c r="VQD214" s="22"/>
      <c r="VQE214" s="22"/>
      <c r="VQF214" s="22">
        <v>105.7</v>
      </c>
      <c r="VQG214" s="38">
        <v>105.6</v>
      </c>
      <c r="VQH214" s="38">
        <v>105.3</v>
      </c>
      <c r="VQI214" s="38">
        <v>105.2</v>
      </c>
      <c r="VQJ214" s="39">
        <v>105.1</v>
      </c>
      <c r="VQK214" s="202"/>
      <c r="VQL214" s="7"/>
      <c r="VQM214" s="206"/>
      <c r="VQN214" s="248"/>
      <c r="VQO214" s="206" t="s">
        <v>27</v>
      </c>
      <c r="VQP214" s="202"/>
      <c r="VQQ214" s="202"/>
      <c r="VQR214" s="202"/>
      <c r="VQS214" s="22"/>
      <c r="VQT214" s="22"/>
      <c r="VQU214" s="22"/>
      <c r="VQV214" s="22">
        <v>105.7</v>
      </c>
      <c r="VQW214" s="38">
        <v>105.6</v>
      </c>
      <c r="VQX214" s="38">
        <v>105.3</v>
      </c>
      <c r="VQY214" s="38">
        <v>105.2</v>
      </c>
      <c r="VQZ214" s="39">
        <v>105.1</v>
      </c>
      <c r="VRA214" s="202"/>
      <c r="VRB214" s="7"/>
      <c r="VRC214" s="206"/>
      <c r="VRD214" s="248"/>
      <c r="VRE214" s="206" t="s">
        <v>27</v>
      </c>
      <c r="VRF214" s="202"/>
      <c r="VRG214" s="202"/>
      <c r="VRH214" s="202"/>
      <c r="VRI214" s="22"/>
      <c r="VRJ214" s="22"/>
      <c r="VRK214" s="22"/>
      <c r="VRL214" s="22">
        <v>105.7</v>
      </c>
      <c r="VRM214" s="38">
        <v>105.6</v>
      </c>
      <c r="VRN214" s="38">
        <v>105.3</v>
      </c>
      <c r="VRO214" s="38">
        <v>105.2</v>
      </c>
      <c r="VRP214" s="39">
        <v>105.1</v>
      </c>
      <c r="VRQ214" s="202"/>
      <c r="VRR214" s="7"/>
      <c r="VRS214" s="206"/>
      <c r="VRT214" s="248"/>
      <c r="VRU214" s="206" t="s">
        <v>27</v>
      </c>
      <c r="VRV214" s="202"/>
      <c r="VRW214" s="202"/>
      <c r="VRX214" s="202"/>
      <c r="VRY214" s="22"/>
      <c r="VRZ214" s="22"/>
      <c r="VSA214" s="22"/>
      <c r="VSB214" s="22">
        <v>105.7</v>
      </c>
      <c r="VSC214" s="38">
        <v>105.6</v>
      </c>
      <c r="VSD214" s="38">
        <v>105.3</v>
      </c>
      <c r="VSE214" s="38">
        <v>105.2</v>
      </c>
      <c r="VSF214" s="39">
        <v>105.1</v>
      </c>
      <c r="VSG214" s="202"/>
      <c r="VSH214" s="7"/>
      <c r="VSI214" s="206"/>
      <c r="VSJ214" s="248"/>
      <c r="VSK214" s="206" t="s">
        <v>27</v>
      </c>
      <c r="VSL214" s="202"/>
      <c r="VSM214" s="202"/>
      <c r="VSN214" s="202"/>
      <c r="VSO214" s="22"/>
      <c r="VSP214" s="22"/>
      <c r="VSQ214" s="22"/>
      <c r="VSR214" s="22">
        <v>105.7</v>
      </c>
      <c r="VSS214" s="38">
        <v>105.6</v>
      </c>
      <c r="VST214" s="38">
        <v>105.3</v>
      </c>
      <c r="VSU214" s="38">
        <v>105.2</v>
      </c>
      <c r="VSV214" s="39">
        <v>105.1</v>
      </c>
      <c r="VSW214" s="202"/>
      <c r="VSX214" s="7"/>
      <c r="VSY214" s="206"/>
      <c r="VSZ214" s="248"/>
      <c r="VTA214" s="206" t="s">
        <v>27</v>
      </c>
      <c r="VTB214" s="202"/>
      <c r="VTC214" s="202"/>
      <c r="VTD214" s="202"/>
      <c r="VTE214" s="22"/>
      <c r="VTF214" s="22"/>
      <c r="VTG214" s="22"/>
      <c r="VTH214" s="22">
        <v>105.7</v>
      </c>
      <c r="VTI214" s="38">
        <v>105.6</v>
      </c>
      <c r="VTJ214" s="38">
        <v>105.3</v>
      </c>
      <c r="VTK214" s="38">
        <v>105.2</v>
      </c>
      <c r="VTL214" s="39">
        <v>105.1</v>
      </c>
      <c r="VTM214" s="202"/>
      <c r="VTN214" s="7"/>
      <c r="VTO214" s="206"/>
      <c r="VTP214" s="248"/>
      <c r="VTQ214" s="206" t="s">
        <v>27</v>
      </c>
      <c r="VTR214" s="202"/>
      <c r="VTS214" s="202"/>
      <c r="VTT214" s="202"/>
      <c r="VTU214" s="22"/>
      <c r="VTV214" s="22"/>
      <c r="VTW214" s="22"/>
      <c r="VTX214" s="22">
        <v>105.7</v>
      </c>
      <c r="VTY214" s="38">
        <v>105.6</v>
      </c>
      <c r="VTZ214" s="38">
        <v>105.3</v>
      </c>
      <c r="VUA214" s="38">
        <v>105.2</v>
      </c>
      <c r="VUB214" s="39">
        <v>105.1</v>
      </c>
      <c r="VUC214" s="202"/>
      <c r="VUD214" s="7"/>
      <c r="VUE214" s="206"/>
      <c r="VUF214" s="248"/>
      <c r="VUG214" s="206" t="s">
        <v>27</v>
      </c>
      <c r="VUH214" s="202"/>
      <c r="VUI214" s="202"/>
      <c r="VUJ214" s="202"/>
      <c r="VUK214" s="22"/>
      <c r="VUL214" s="22"/>
      <c r="VUM214" s="22"/>
      <c r="VUN214" s="22">
        <v>105.7</v>
      </c>
      <c r="VUO214" s="38">
        <v>105.6</v>
      </c>
      <c r="VUP214" s="38">
        <v>105.3</v>
      </c>
      <c r="VUQ214" s="38">
        <v>105.2</v>
      </c>
      <c r="VUR214" s="39">
        <v>105.1</v>
      </c>
      <c r="VUS214" s="202"/>
      <c r="VUT214" s="7"/>
      <c r="VUU214" s="206"/>
      <c r="VUV214" s="248"/>
      <c r="VUW214" s="206" t="s">
        <v>27</v>
      </c>
      <c r="VUX214" s="202"/>
      <c r="VUY214" s="202"/>
      <c r="VUZ214" s="202"/>
      <c r="VVA214" s="22"/>
      <c r="VVB214" s="22"/>
      <c r="VVC214" s="22"/>
      <c r="VVD214" s="22">
        <v>105.7</v>
      </c>
      <c r="VVE214" s="38">
        <v>105.6</v>
      </c>
      <c r="VVF214" s="38">
        <v>105.3</v>
      </c>
      <c r="VVG214" s="38">
        <v>105.2</v>
      </c>
      <c r="VVH214" s="39">
        <v>105.1</v>
      </c>
      <c r="VVI214" s="202"/>
      <c r="VVJ214" s="7"/>
      <c r="VVK214" s="206"/>
      <c r="VVL214" s="248"/>
      <c r="VVM214" s="206" t="s">
        <v>27</v>
      </c>
      <c r="VVN214" s="202"/>
      <c r="VVO214" s="202"/>
      <c r="VVP214" s="202"/>
      <c r="VVQ214" s="22"/>
      <c r="VVR214" s="22"/>
      <c r="VVS214" s="22"/>
      <c r="VVT214" s="22">
        <v>105.7</v>
      </c>
      <c r="VVU214" s="38">
        <v>105.6</v>
      </c>
      <c r="VVV214" s="38">
        <v>105.3</v>
      </c>
      <c r="VVW214" s="38">
        <v>105.2</v>
      </c>
      <c r="VVX214" s="39">
        <v>105.1</v>
      </c>
      <c r="VVY214" s="202"/>
      <c r="VVZ214" s="7"/>
      <c r="VWA214" s="206"/>
      <c r="VWB214" s="248"/>
      <c r="VWC214" s="206" t="s">
        <v>27</v>
      </c>
      <c r="VWD214" s="202"/>
      <c r="VWE214" s="202"/>
      <c r="VWF214" s="202"/>
      <c r="VWG214" s="22"/>
      <c r="VWH214" s="22"/>
      <c r="VWI214" s="22"/>
      <c r="VWJ214" s="22">
        <v>105.7</v>
      </c>
      <c r="VWK214" s="38">
        <v>105.6</v>
      </c>
      <c r="VWL214" s="38">
        <v>105.3</v>
      </c>
      <c r="VWM214" s="38">
        <v>105.2</v>
      </c>
      <c r="VWN214" s="39">
        <v>105.1</v>
      </c>
      <c r="VWO214" s="202"/>
      <c r="VWP214" s="7"/>
      <c r="VWQ214" s="206"/>
      <c r="VWR214" s="248"/>
      <c r="VWS214" s="206" t="s">
        <v>27</v>
      </c>
      <c r="VWT214" s="202"/>
      <c r="VWU214" s="202"/>
      <c r="VWV214" s="202"/>
      <c r="VWW214" s="22"/>
      <c r="VWX214" s="22"/>
      <c r="VWY214" s="22"/>
      <c r="VWZ214" s="22">
        <v>105.7</v>
      </c>
      <c r="VXA214" s="38">
        <v>105.6</v>
      </c>
      <c r="VXB214" s="38">
        <v>105.3</v>
      </c>
      <c r="VXC214" s="38">
        <v>105.2</v>
      </c>
      <c r="VXD214" s="39">
        <v>105.1</v>
      </c>
      <c r="VXE214" s="202"/>
      <c r="VXF214" s="7"/>
      <c r="VXG214" s="206"/>
      <c r="VXH214" s="248"/>
      <c r="VXI214" s="206" t="s">
        <v>27</v>
      </c>
      <c r="VXJ214" s="202"/>
      <c r="VXK214" s="202"/>
      <c r="VXL214" s="202"/>
      <c r="VXM214" s="22"/>
      <c r="VXN214" s="22"/>
      <c r="VXO214" s="22"/>
      <c r="VXP214" s="22">
        <v>105.7</v>
      </c>
      <c r="VXQ214" s="38">
        <v>105.6</v>
      </c>
      <c r="VXR214" s="38">
        <v>105.3</v>
      </c>
      <c r="VXS214" s="38">
        <v>105.2</v>
      </c>
      <c r="VXT214" s="39">
        <v>105.1</v>
      </c>
      <c r="VXU214" s="202"/>
      <c r="VXV214" s="7"/>
      <c r="VXW214" s="206"/>
      <c r="VXX214" s="248"/>
      <c r="VXY214" s="206" t="s">
        <v>27</v>
      </c>
      <c r="VXZ214" s="202"/>
      <c r="VYA214" s="202"/>
      <c r="VYB214" s="202"/>
      <c r="VYC214" s="22"/>
      <c r="VYD214" s="22"/>
      <c r="VYE214" s="22"/>
      <c r="VYF214" s="22">
        <v>105.7</v>
      </c>
      <c r="VYG214" s="38">
        <v>105.6</v>
      </c>
      <c r="VYH214" s="38">
        <v>105.3</v>
      </c>
      <c r="VYI214" s="38">
        <v>105.2</v>
      </c>
      <c r="VYJ214" s="39">
        <v>105.1</v>
      </c>
      <c r="VYK214" s="202"/>
      <c r="VYL214" s="7"/>
      <c r="VYM214" s="206"/>
      <c r="VYN214" s="248"/>
      <c r="VYO214" s="206" t="s">
        <v>27</v>
      </c>
      <c r="VYP214" s="202"/>
      <c r="VYQ214" s="202"/>
      <c r="VYR214" s="202"/>
      <c r="VYS214" s="22"/>
      <c r="VYT214" s="22"/>
      <c r="VYU214" s="22"/>
      <c r="VYV214" s="22">
        <v>105.7</v>
      </c>
      <c r="VYW214" s="38">
        <v>105.6</v>
      </c>
      <c r="VYX214" s="38">
        <v>105.3</v>
      </c>
      <c r="VYY214" s="38">
        <v>105.2</v>
      </c>
      <c r="VYZ214" s="39">
        <v>105.1</v>
      </c>
      <c r="VZA214" s="202"/>
      <c r="VZB214" s="7"/>
      <c r="VZC214" s="206"/>
      <c r="VZD214" s="248"/>
      <c r="VZE214" s="206" t="s">
        <v>27</v>
      </c>
      <c r="VZF214" s="202"/>
      <c r="VZG214" s="202"/>
      <c r="VZH214" s="202"/>
      <c r="VZI214" s="22"/>
      <c r="VZJ214" s="22"/>
      <c r="VZK214" s="22"/>
      <c r="VZL214" s="22">
        <v>105.7</v>
      </c>
      <c r="VZM214" s="38">
        <v>105.6</v>
      </c>
      <c r="VZN214" s="38">
        <v>105.3</v>
      </c>
      <c r="VZO214" s="38">
        <v>105.2</v>
      </c>
      <c r="VZP214" s="39">
        <v>105.1</v>
      </c>
      <c r="VZQ214" s="202"/>
      <c r="VZR214" s="7"/>
      <c r="VZS214" s="206"/>
      <c r="VZT214" s="248"/>
      <c r="VZU214" s="206" t="s">
        <v>27</v>
      </c>
      <c r="VZV214" s="202"/>
      <c r="VZW214" s="202"/>
      <c r="VZX214" s="202"/>
      <c r="VZY214" s="22"/>
      <c r="VZZ214" s="22"/>
      <c r="WAA214" s="22"/>
      <c r="WAB214" s="22">
        <v>105.7</v>
      </c>
      <c r="WAC214" s="38">
        <v>105.6</v>
      </c>
      <c r="WAD214" s="38">
        <v>105.3</v>
      </c>
      <c r="WAE214" s="38">
        <v>105.2</v>
      </c>
      <c r="WAF214" s="39">
        <v>105.1</v>
      </c>
      <c r="WAG214" s="202"/>
      <c r="WAH214" s="7"/>
      <c r="WAI214" s="206"/>
      <c r="WAJ214" s="248"/>
      <c r="WAK214" s="206" t="s">
        <v>27</v>
      </c>
      <c r="WAL214" s="202"/>
      <c r="WAM214" s="202"/>
      <c r="WAN214" s="202"/>
      <c r="WAO214" s="22"/>
      <c r="WAP214" s="22"/>
      <c r="WAQ214" s="22"/>
      <c r="WAR214" s="22">
        <v>105.7</v>
      </c>
      <c r="WAS214" s="38">
        <v>105.6</v>
      </c>
      <c r="WAT214" s="38">
        <v>105.3</v>
      </c>
      <c r="WAU214" s="38">
        <v>105.2</v>
      </c>
      <c r="WAV214" s="39">
        <v>105.1</v>
      </c>
      <c r="WAW214" s="202"/>
      <c r="WAX214" s="7"/>
      <c r="WAY214" s="206"/>
      <c r="WAZ214" s="248"/>
      <c r="WBA214" s="206" t="s">
        <v>27</v>
      </c>
      <c r="WBB214" s="202"/>
      <c r="WBC214" s="202"/>
      <c r="WBD214" s="202"/>
      <c r="WBE214" s="22"/>
      <c r="WBF214" s="22"/>
      <c r="WBG214" s="22"/>
      <c r="WBH214" s="22">
        <v>105.7</v>
      </c>
      <c r="WBI214" s="38">
        <v>105.6</v>
      </c>
      <c r="WBJ214" s="38">
        <v>105.3</v>
      </c>
      <c r="WBK214" s="38">
        <v>105.2</v>
      </c>
      <c r="WBL214" s="39">
        <v>105.1</v>
      </c>
      <c r="WBM214" s="202"/>
      <c r="WBN214" s="7"/>
      <c r="WBO214" s="206"/>
      <c r="WBP214" s="248"/>
      <c r="WBQ214" s="206" t="s">
        <v>27</v>
      </c>
      <c r="WBR214" s="202"/>
      <c r="WBS214" s="202"/>
      <c r="WBT214" s="202"/>
      <c r="WBU214" s="22"/>
      <c r="WBV214" s="22"/>
      <c r="WBW214" s="22"/>
      <c r="WBX214" s="22">
        <v>105.7</v>
      </c>
      <c r="WBY214" s="38">
        <v>105.6</v>
      </c>
      <c r="WBZ214" s="38">
        <v>105.3</v>
      </c>
      <c r="WCA214" s="38">
        <v>105.2</v>
      </c>
      <c r="WCB214" s="39">
        <v>105.1</v>
      </c>
      <c r="WCC214" s="202"/>
      <c r="WCD214" s="7"/>
      <c r="WCE214" s="206"/>
      <c r="WCF214" s="248"/>
      <c r="WCG214" s="206" t="s">
        <v>27</v>
      </c>
      <c r="WCH214" s="202"/>
      <c r="WCI214" s="202"/>
      <c r="WCJ214" s="202"/>
      <c r="WCK214" s="22"/>
      <c r="WCL214" s="22"/>
      <c r="WCM214" s="22"/>
      <c r="WCN214" s="22">
        <v>105.7</v>
      </c>
      <c r="WCO214" s="38">
        <v>105.6</v>
      </c>
      <c r="WCP214" s="38">
        <v>105.3</v>
      </c>
      <c r="WCQ214" s="38">
        <v>105.2</v>
      </c>
      <c r="WCR214" s="39">
        <v>105.1</v>
      </c>
      <c r="WCS214" s="202"/>
      <c r="WCT214" s="7"/>
      <c r="WCU214" s="206"/>
      <c r="WCV214" s="248"/>
      <c r="WCW214" s="206" t="s">
        <v>27</v>
      </c>
      <c r="WCX214" s="202"/>
      <c r="WCY214" s="202"/>
      <c r="WCZ214" s="202"/>
      <c r="WDA214" s="22"/>
      <c r="WDB214" s="22"/>
      <c r="WDC214" s="22"/>
      <c r="WDD214" s="22">
        <v>105.7</v>
      </c>
      <c r="WDE214" s="38">
        <v>105.6</v>
      </c>
      <c r="WDF214" s="38">
        <v>105.3</v>
      </c>
      <c r="WDG214" s="38">
        <v>105.2</v>
      </c>
      <c r="WDH214" s="39">
        <v>105.1</v>
      </c>
      <c r="WDI214" s="202"/>
      <c r="WDJ214" s="7"/>
      <c r="WDK214" s="206"/>
      <c r="WDL214" s="248"/>
      <c r="WDM214" s="206" t="s">
        <v>27</v>
      </c>
      <c r="WDN214" s="202"/>
      <c r="WDO214" s="202"/>
      <c r="WDP214" s="202"/>
      <c r="WDQ214" s="22"/>
      <c r="WDR214" s="22"/>
      <c r="WDS214" s="22"/>
      <c r="WDT214" s="22">
        <v>105.7</v>
      </c>
      <c r="WDU214" s="38">
        <v>105.6</v>
      </c>
      <c r="WDV214" s="38">
        <v>105.3</v>
      </c>
      <c r="WDW214" s="38">
        <v>105.2</v>
      </c>
      <c r="WDX214" s="39">
        <v>105.1</v>
      </c>
      <c r="WDY214" s="202"/>
      <c r="WDZ214" s="7"/>
      <c r="WEA214" s="206"/>
      <c r="WEB214" s="248"/>
      <c r="WEC214" s="206" t="s">
        <v>27</v>
      </c>
      <c r="WED214" s="202"/>
      <c r="WEE214" s="202"/>
      <c r="WEF214" s="202"/>
      <c r="WEG214" s="22"/>
      <c r="WEH214" s="22"/>
      <c r="WEI214" s="22"/>
      <c r="WEJ214" s="22">
        <v>105.7</v>
      </c>
      <c r="WEK214" s="38">
        <v>105.6</v>
      </c>
      <c r="WEL214" s="38">
        <v>105.3</v>
      </c>
      <c r="WEM214" s="38">
        <v>105.2</v>
      </c>
      <c r="WEN214" s="39">
        <v>105.1</v>
      </c>
      <c r="WEO214" s="202"/>
      <c r="WEP214" s="7"/>
      <c r="WEQ214" s="206"/>
      <c r="WER214" s="248"/>
      <c r="WES214" s="206" t="s">
        <v>27</v>
      </c>
      <c r="WET214" s="202"/>
      <c r="WEU214" s="202"/>
      <c r="WEV214" s="202"/>
      <c r="WEW214" s="22"/>
      <c r="WEX214" s="22"/>
      <c r="WEY214" s="22"/>
      <c r="WEZ214" s="22">
        <v>105.7</v>
      </c>
      <c r="WFA214" s="38">
        <v>105.6</v>
      </c>
      <c r="WFB214" s="38">
        <v>105.3</v>
      </c>
      <c r="WFC214" s="38">
        <v>105.2</v>
      </c>
      <c r="WFD214" s="39">
        <v>105.1</v>
      </c>
      <c r="WFE214" s="202"/>
      <c r="WFF214" s="7"/>
      <c r="WFG214" s="206"/>
      <c r="WFH214" s="248"/>
      <c r="WFI214" s="206" t="s">
        <v>27</v>
      </c>
      <c r="WFJ214" s="202"/>
      <c r="WFK214" s="202"/>
      <c r="WFL214" s="202"/>
      <c r="WFM214" s="22"/>
      <c r="WFN214" s="22"/>
      <c r="WFO214" s="22"/>
      <c r="WFP214" s="22">
        <v>105.7</v>
      </c>
      <c r="WFQ214" s="38">
        <v>105.6</v>
      </c>
      <c r="WFR214" s="38">
        <v>105.3</v>
      </c>
      <c r="WFS214" s="38">
        <v>105.2</v>
      </c>
      <c r="WFT214" s="39">
        <v>105.1</v>
      </c>
      <c r="WFU214" s="202"/>
      <c r="WFV214" s="7"/>
      <c r="WFW214" s="206"/>
      <c r="WFX214" s="248"/>
      <c r="WFY214" s="206" t="s">
        <v>27</v>
      </c>
      <c r="WFZ214" s="202"/>
      <c r="WGA214" s="202"/>
      <c r="WGB214" s="202"/>
      <c r="WGC214" s="22"/>
      <c r="WGD214" s="22"/>
      <c r="WGE214" s="22"/>
      <c r="WGF214" s="22">
        <v>105.7</v>
      </c>
      <c r="WGG214" s="38">
        <v>105.6</v>
      </c>
      <c r="WGH214" s="38">
        <v>105.3</v>
      </c>
      <c r="WGI214" s="38">
        <v>105.2</v>
      </c>
      <c r="WGJ214" s="39">
        <v>105.1</v>
      </c>
      <c r="WGK214" s="202"/>
      <c r="WGL214" s="7"/>
      <c r="WGM214" s="206"/>
      <c r="WGN214" s="248"/>
      <c r="WGO214" s="206" t="s">
        <v>27</v>
      </c>
      <c r="WGP214" s="202"/>
      <c r="WGQ214" s="202"/>
      <c r="WGR214" s="202"/>
      <c r="WGS214" s="22"/>
      <c r="WGT214" s="22"/>
      <c r="WGU214" s="22"/>
      <c r="WGV214" s="22">
        <v>105.7</v>
      </c>
      <c r="WGW214" s="38">
        <v>105.6</v>
      </c>
      <c r="WGX214" s="38">
        <v>105.3</v>
      </c>
      <c r="WGY214" s="38">
        <v>105.2</v>
      </c>
      <c r="WGZ214" s="39">
        <v>105.1</v>
      </c>
      <c r="WHA214" s="202"/>
      <c r="WHB214" s="7"/>
      <c r="WHC214" s="206"/>
      <c r="WHD214" s="248"/>
      <c r="WHE214" s="206" t="s">
        <v>27</v>
      </c>
      <c r="WHF214" s="202"/>
      <c r="WHG214" s="202"/>
      <c r="WHH214" s="202"/>
      <c r="WHI214" s="22"/>
      <c r="WHJ214" s="22"/>
      <c r="WHK214" s="22"/>
      <c r="WHL214" s="22">
        <v>105.7</v>
      </c>
      <c r="WHM214" s="38">
        <v>105.6</v>
      </c>
      <c r="WHN214" s="38">
        <v>105.3</v>
      </c>
      <c r="WHO214" s="38">
        <v>105.2</v>
      </c>
      <c r="WHP214" s="39">
        <v>105.1</v>
      </c>
      <c r="WHQ214" s="202"/>
      <c r="WHR214" s="7"/>
      <c r="WHS214" s="206"/>
      <c r="WHT214" s="248"/>
      <c r="WHU214" s="206" t="s">
        <v>27</v>
      </c>
      <c r="WHV214" s="202"/>
      <c r="WHW214" s="202"/>
      <c r="WHX214" s="202"/>
      <c r="WHY214" s="22"/>
      <c r="WHZ214" s="22"/>
      <c r="WIA214" s="22"/>
      <c r="WIB214" s="22">
        <v>105.7</v>
      </c>
      <c r="WIC214" s="38">
        <v>105.6</v>
      </c>
      <c r="WID214" s="38">
        <v>105.3</v>
      </c>
      <c r="WIE214" s="38">
        <v>105.2</v>
      </c>
      <c r="WIF214" s="39">
        <v>105.1</v>
      </c>
      <c r="WIG214" s="202"/>
      <c r="WIH214" s="7"/>
      <c r="WII214" s="206"/>
      <c r="WIJ214" s="248"/>
      <c r="WIK214" s="206" t="s">
        <v>27</v>
      </c>
      <c r="WIL214" s="202"/>
      <c r="WIM214" s="202"/>
      <c r="WIN214" s="202"/>
      <c r="WIO214" s="22"/>
      <c r="WIP214" s="22"/>
      <c r="WIQ214" s="22"/>
      <c r="WIR214" s="22">
        <v>105.7</v>
      </c>
      <c r="WIS214" s="38">
        <v>105.6</v>
      </c>
      <c r="WIT214" s="38">
        <v>105.3</v>
      </c>
      <c r="WIU214" s="38">
        <v>105.2</v>
      </c>
      <c r="WIV214" s="39">
        <v>105.1</v>
      </c>
      <c r="WIW214" s="202"/>
      <c r="WIX214" s="7"/>
      <c r="WIY214" s="206"/>
      <c r="WIZ214" s="248"/>
      <c r="WJA214" s="206" t="s">
        <v>27</v>
      </c>
      <c r="WJB214" s="202"/>
      <c r="WJC214" s="202"/>
      <c r="WJD214" s="202"/>
      <c r="WJE214" s="22"/>
      <c r="WJF214" s="22"/>
      <c r="WJG214" s="22"/>
      <c r="WJH214" s="22">
        <v>105.7</v>
      </c>
      <c r="WJI214" s="38">
        <v>105.6</v>
      </c>
      <c r="WJJ214" s="38">
        <v>105.3</v>
      </c>
      <c r="WJK214" s="38">
        <v>105.2</v>
      </c>
      <c r="WJL214" s="39">
        <v>105.1</v>
      </c>
      <c r="WJM214" s="202"/>
      <c r="WJN214" s="7"/>
      <c r="WJO214" s="206"/>
      <c r="WJP214" s="248"/>
      <c r="WJQ214" s="206" t="s">
        <v>27</v>
      </c>
      <c r="WJR214" s="202"/>
      <c r="WJS214" s="202"/>
      <c r="WJT214" s="202"/>
      <c r="WJU214" s="22"/>
      <c r="WJV214" s="22"/>
      <c r="WJW214" s="22"/>
      <c r="WJX214" s="22">
        <v>105.7</v>
      </c>
      <c r="WJY214" s="38">
        <v>105.6</v>
      </c>
      <c r="WJZ214" s="38">
        <v>105.3</v>
      </c>
      <c r="WKA214" s="38">
        <v>105.2</v>
      </c>
      <c r="WKB214" s="39">
        <v>105.1</v>
      </c>
      <c r="WKC214" s="202"/>
      <c r="WKD214" s="7"/>
      <c r="WKE214" s="206"/>
      <c r="WKF214" s="248"/>
      <c r="WKG214" s="206" t="s">
        <v>27</v>
      </c>
      <c r="WKH214" s="202"/>
      <c r="WKI214" s="202"/>
      <c r="WKJ214" s="202"/>
      <c r="WKK214" s="22"/>
      <c r="WKL214" s="22"/>
      <c r="WKM214" s="22"/>
      <c r="WKN214" s="22">
        <v>105.7</v>
      </c>
      <c r="WKO214" s="38">
        <v>105.6</v>
      </c>
      <c r="WKP214" s="38">
        <v>105.3</v>
      </c>
      <c r="WKQ214" s="38">
        <v>105.2</v>
      </c>
      <c r="WKR214" s="39">
        <v>105.1</v>
      </c>
      <c r="WKS214" s="202"/>
      <c r="WKT214" s="7"/>
      <c r="WKU214" s="206"/>
      <c r="WKV214" s="248"/>
      <c r="WKW214" s="206" t="s">
        <v>27</v>
      </c>
      <c r="WKX214" s="202"/>
      <c r="WKY214" s="202"/>
      <c r="WKZ214" s="202"/>
      <c r="WLA214" s="22"/>
      <c r="WLB214" s="22"/>
      <c r="WLC214" s="22"/>
      <c r="WLD214" s="22">
        <v>105.7</v>
      </c>
      <c r="WLE214" s="38">
        <v>105.6</v>
      </c>
      <c r="WLF214" s="38">
        <v>105.3</v>
      </c>
      <c r="WLG214" s="38">
        <v>105.2</v>
      </c>
      <c r="WLH214" s="39">
        <v>105.1</v>
      </c>
      <c r="WLI214" s="202"/>
      <c r="WLJ214" s="7"/>
      <c r="WLK214" s="206"/>
      <c r="WLL214" s="248"/>
      <c r="WLM214" s="206" t="s">
        <v>27</v>
      </c>
      <c r="WLN214" s="202"/>
      <c r="WLO214" s="202"/>
      <c r="WLP214" s="202"/>
      <c r="WLQ214" s="22"/>
      <c r="WLR214" s="22"/>
      <c r="WLS214" s="22"/>
      <c r="WLT214" s="22">
        <v>105.7</v>
      </c>
      <c r="WLU214" s="38">
        <v>105.6</v>
      </c>
      <c r="WLV214" s="38">
        <v>105.3</v>
      </c>
      <c r="WLW214" s="38">
        <v>105.2</v>
      </c>
      <c r="WLX214" s="39">
        <v>105.1</v>
      </c>
      <c r="WLY214" s="202"/>
      <c r="WLZ214" s="7"/>
      <c r="WMA214" s="206"/>
      <c r="WMB214" s="248"/>
      <c r="WMC214" s="206" t="s">
        <v>27</v>
      </c>
      <c r="WMD214" s="202"/>
      <c r="WME214" s="202"/>
      <c r="WMF214" s="202"/>
      <c r="WMG214" s="22"/>
      <c r="WMH214" s="22"/>
      <c r="WMI214" s="22"/>
      <c r="WMJ214" s="22">
        <v>105.7</v>
      </c>
      <c r="WMK214" s="38">
        <v>105.6</v>
      </c>
      <c r="WML214" s="38">
        <v>105.3</v>
      </c>
      <c r="WMM214" s="38">
        <v>105.2</v>
      </c>
      <c r="WMN214" s="39">
        <v>105.1</v>
      </c>
      <c r="WMO214" s="202"/>
      <c r="WMP214" s="7"/>
      <c r="WMQ214" s="206"/>
      <c r="WMR214" s="248"/>
      <c r="WMS214" s="206" t="s">
        <v>27</v>
      </c>
      <c r="WMT214" s="202"/>
      <c r="WMU214" s="202"/>
      <c r="WMV214" s="202"/>
      <c r="WMW214" s="22"/>
      <c r="WMX214" s="22"/>
      <c r="WMY214" s="22"/>
      <c r="WMZ214" s="22">
        <v>105.7</v>
      </c>
      <c r="WNA214" s="38">
        <v>105.6</v>
      </c>
      <c r="WNB214" s="38">
        <v>105.3</v>
      </c>
      <c r="WNC214" s="38">
        <v>105.2</v>
      </c>
      <c r="WND214" s="39">
        <v>105.1</v>
      </c>
      <c r="WNE214" s="202"/>
      <c r="WNF214" s="7"/>
      <c r="WNG214" s="206"/>
      <c r="WNH214" s="248"/>
      <c r="WNI214" s="206" t="s">
        <v>27</v>
      </c>
      <c r="WNJ214" s="202"/>
      <c r="WNK214" s="202"/>
      <c r="WNL214" s="202"/>
      <c r="WNM214" s="22"/>
      <c r="WNN214" s="22"/>
      <c r="WNO214" s="22"/>
      <c r="WNP214" s="22">
        <v>105.7</v>
      </c>
      <c r="WNQ214" s="38">
        <v>105.6</v>
      </c>
      <c r="WNR214" s="38">
        <v>105.3</v>
      </c>
      <c r="WNS214" s="38">
        <v>105.2</v>
      </c>
      <c r="WNT214" s="39">
        <v>105.1</v>
      </c>
      <c r="WNU214" s="202"/>
      <c r="WNV214" s="7"/>
      <c r="WNW214" s="206"/>
      <c r="WNX214" s="248"/>
      <c r="WNY214" s="206" t="s">
        <v>27</v>
      </c>
      <c r="WNZ214" s="202"/>
      <c r="WOA214" s="202"/>
      <c r="WOB214" s="202"/>
      <c r="WOC214" s="22"/>
      <c r="WOD214" s="22"/>
      <c r="WOE214" s="22"/>
      <c r="WOF214" s="22">
        <v>105.7</v>
      </c>
      <c r="WOG214" s="38">
        <v>105.6</v>
      </c>
      <c r="WOH214" s="38">
        <v>105.3</v>
      </c>
      <c r="WOI214" s="38">
        <v>105.2</v>
      </c>
      <c r="WOJ214" s="39">
        <v>105.1</v>
      </c>
      <c r="WOK214" s="202"/>
      <c r="WOL214" s="7"/>
      <c r="WOM214" s="206"/>
      <c r="WON214" s="248"/>
      <c r="WOO214" s="206" t="s">
        <v>27</v>
      </c>
      <c r="WOP214" s="202"/>
      <c r="WOQ214" s="202"/>
      <c r="WOR214" s="202"/>
      <c r="WOS214" s="22"/>
      <c r="WOT214" s="22"/>
      <c r="WOU214" s="22"/>
      <c r="WOV214" s="22">
        <v>105.7</v>
      </c>
      <c r="WOW214" s="38">
        <v>105.6</v>
      </c>
      <c r="WOX214" s="38">
        <v>105.3</v>
      </c>
      <c r="WOY214" s="38">
        <v>105.2</v>
      </c>
      <c r="WOZ214" s="39">
        <v>105.1</v>
      </c>
      <c r="WPA214" s="202"/>
      <c r="WPB214" s="7"/>
      <c r="WPC214" s="206"/>
      <c r="WPD214" s="248"/>
      <c r="WPE214" s="206" t="s">
        <v>27</v>
      </c>
      <c r="WPF214" s="202"/>
      <c r="WPG214" s="202"/>
      <c r="WPH214" s="202"/>
      <c r="WPI214" s="22"/>
      <c r="WPJ214" s="22"/>
      <c r="WPK214" s="22"/>
      <c r="WPL214" s="22">
        <v>105.7</v>
      </c>
      <c r="WPM214" s="38">
        <v>105.6</v>
      </c>
      <c r="WPN214" s="38">
        <v>105.3</v>
      </c>
      <c r="WPO214" s="38">
        <v>105.2</v>
      </c>
      <c r="WPP214" s="39">
        <v>105.1</v>
      </c>
      <c r="WPQ214" s="202"/>
      <c r="WPR214" s="7"/>
      <c r="WPS214" s="206"/>
      <c r="WPT214" s="248"/>
      <c r="WPU214" s="206" t="s">
        <v>27</v>
      </c>
      <c r="WPV214" s="202"/>
      <c r="WPW214" s="202"/>
      <c r="WPX214" s="202"/>
      <c r="WPY214" s="22"/>
      <c r="WPZ214" s="22"/>
      <c r="WQA214" s="22"/>
      <c r="WQB214" s="22">
        <v>105.7</v>
      </c>
      <c r="WQC214" s="38">
        <v>105.6</v>
      </c>
      <c r="WQD214" s="38">
        <v>105.3</v>
      </c>
      <c r="WQE214" s="38">
        <v>105.2</v>
      </c>
      <c r="WQF214" s="39">
        <v>105.1</v>
      </c>
      <c r="WQG214" s="202"/>
      <c r="WQH214" s="7"/>
      <c r="WQI214" s="206"/>
      <c r="WQJ214" s="248"/>
      <c r="WQK214" s="206" t="s">
        <v>27</v>
      </c>
      <c r="WQL214" s="202"/>
      <c r="WQM214" s="202"/>
      <c r="WQN214" s="202"/>
      <c r="WQO214" s="22"/>
      <c r="WQP214" s="22"/>
      <c r="WQQ214" s="22"/>
      <c r="WQR214" s="22">
        <v>105.7</v>
      </c>
      <c r="WQS214" s="38">
        <v>105.6</v>
      </c>
      <c r="WQT214" s="38">
        <v>105.3</v>
      </c>
      <c r="WQU214" s="38">
        <v>105.2</v>
      </c>
      <c r="WQV214" s="39">
        <v>105.1</v>
      </c>
      <c r="WQW214" s="202"/>
      <c r="WQX214" s="7"/>
      <c r="WQY214" s="206"/>
      <c r="WQZ214" s="248"/>
      <c r="WRA214" s="206" t="s">
        <v>27</v>
      </c>
      <c r="WRB214" s="202"/>
      <c r="WRC214" s="202"/>
      <c r="WRD214" s="202"/>
      <c r="WRE214" s="22"/>
      <c r="WRF214" s="22"/>
      <c r="WRG214" s="22"/>
      <c r="WRH214" s="22">
        <v>105.7</v>
      </c>
      <c r="WRI214" s="38">
        <v>105.6</v>
      </c>
      <c r="WRJ214" s="38">
        <v>105.3</v>
      </c>
      <c r="WRK214" s="38">
        <v>105.2</v>
      </c>
      <c r="WRL214" s="39">
        <v>105.1</v>
      </c>
      <c r="WRM214" s="202"/>
      <c r="WRN214" s="7"/>
      <c r="WRO214" s="206"/>
      <c r="WRP214" s="248"/>
      <c r="WRQ214" s="206" t="s">
        <v>27</v>
      </c>
      <c r="WRR214" s="202"/>
      <c r="WRS214" s="202"/>
      <c r="WRT214" s="202"/>
      <c r="WRU214" s="22"/>
      <c r="WRV214" s="22"/>
      <c r="WRW214" s="22"/>
      <c r="WRX214" s="22">
        <v>105.7</v>
      </c>
      <c r="WRY214" s="38">
        <v>105.6</v>
      </c>
      <c r="WRZ214" s="38">
        <v>105.3</v>
      </c>
      <c r="WSA214" s="38">
        <v>105.2</v>
      </c>
      <c r="WSB214" s="39">
        <v>105.1</v>
      </c>
      <c r="WSC214" s="202"/>
      <c r="WSD214" s="7"/>
      <c r="WSE214" s="206"/>
      <c r="WSF214" s="248"/>
      <c r="WSG214" s="206" t="s">
        <v>27</v>
      </c>
      <c r="WSH214" s="202"/>
      <c r="WSI214" s="202"/>
      <c r="WSJ214" s="202"/>
      <c r="WSK214" s="22"/>
      <c r="WSL214" s="22"/>
      <c r="WSM214" s="22"/>
      <c r="WSN214" s="22">
        <v>105.7</v>
      </c>
      <c r="WSO214" s="38">
        <v>105.6</v>
      </c>
      <c r="WSP214" s="38">
        <v>105.3</v>
      </c>
      <c r="WSQ214" s="38">
        <v>105.2</v>
      </c>
      <c r="WSR214" s="39">
        <v>105.1</v>
      </c>
      <c r="WSS214" s="202"/>
      <c r="WST214" s="7"/>
      <c r="WSU214" s="206"/>
      <c r="WSV214" s="248"/>
      <c r="WSW214" s="206" t="s">
        <v>27</v>
      </c>
      <c r="WSX214" s="202"/>
      <c r="WSY214" s="202"/>
      <c r="WSZ214" s="202"/>
      <c r="WTA214" s="22"/>
      <c r="WTB214" s="22"/>
      <c r="WTC214" s="22"/>
      <c r="WTD214" s="22">
        <v>105.7</v>
      </c>
      <c r="WTE214" s="38">
        <v>105.6</v>
      </c>
      <c r="WTF214" s="38">
        <v>105.3</v>
      </c>
      <c r="WTG214" s="38">
        <v>105.2</v>
      </c>
      <c r="WTH214" s="39">
        <v>105.1</v>
      </c>
      <c r="WTI214" s="202"/>
      <c r="WTJ214" s="7"/>
      <c r="WTK214" s="206"/>
      <c r="WTL214" s="248"/>
      <c r="WTM214" s="206" t="s">
        <v>27</v>
      </c>
      <c r="WTN214" s="202"/>
      <c r="WTO214" s="202"/>
      <c r="WTP214" s="202"/>
      <c r="WTQ214" s="22"/>
      <c r="WTR214" s="22"/>
      <c r="WTS214" s="22"/>
      <c r="WTT214" s="22">
        <v>105.7</v>
      </c>
      <c r="WTU214" s="38">
        <v>105.6</v>
      </c>
      <c r="WTV214" s="38">
        <v>105.3</v>
      </c>
      <c r="WTW214" s="38">
        <v>105.2</v>
      </c>
      <c r="WTX214" s="39">
        <v>105.1</v>
      </c>
      <c r="WTY214" s="202"/>
      <c r="WTZ214" s="7"/>
      <c r="WUA214" s="206"/>
      <c r="WUB214" s="248"/>
      <c r="WUC214" s="206" t="s">
        <v>27</v>
      </c>
      <c r="WUD214" s="202"/>
      <c r="WUE214" s="202"/>
      <c r="WUF214" s="202"/>
      <c r="WUG214" s="22"/>
      <c r="WUH214" s="22"/>
      <c r="WUI214" s="22"/>
      <c r="WUJ214" s="22">
        <v>105.7</v>
      </c>
      <c r="WUK214" s="38">
        <v>105.6</v>
      </c>
      <c r="WUL214" s="38">
        <v>105.3</v>
      </c>
      <c r="WUM214" s="38">
        <v>105.2</v>
      </c>
      <c r="WUN214" s="39">
        <v>105.1</v>
      </c>
      <c r="WUO214" s="202"/>
      <c r="WUP214" s="7"/>
      <c r="WUQ214" s="206"/>
      <c r="WUR214" s="248"/>
      <c r="WUS214" s="206" t="s">
        <v>27</v>
      </c>
      <c r="WUT214" s="202"/>
      <c r="WUU214" s="202"/>
      <c r="WUV214" s="202"/>
      <c r="WUW214" s="22"/>
      <c r="WUX214" s="22"/>
      <c r="WUY214" s="22"/>
      <c r="WUZ214" s="22">
        <v>105.7</v>
      </c>
      <c r="WVA214" s="38">
        <v>105.6</v>
      </c>
      <c r="WVB214" s="38">
        <v>105.3</v>
      </c>
      <c r="WVC214" s="38">
        <v>105.2</v>
      </c>
      <c r="WVD214" s="39">
        <v>105.1</v>
      </c>
      <c r="WVE214" s="202"/>
      <c r="WVF214" s="7"/>
      <c r="WVG214" s="206"/>
      <c r="WVH214" s="248"/>
      <c r="WVI214" s="206" t="s">
        <v>27</v>
      </c>
      <c r="WVJ214" s="202"/>
      <c r="WVK214" s="202"/>
      <c r="WVL214" s="202"/>
      <c r="WVM214" s="22"/>
      <c r="WVN214" s="22"/>
      <c r="WVO214" s="22"/>
      <c r="WVP214" s="22">
        <v>105.7</v>
      </c>
      <c r="WVQ214" s="38">
        <v>105.6</v>
      </c>
      <c r="WVR214" s="38">
        <v>105.3</v>
      </c>
      <c r="WVS214" s="38">
        <v>105.2</v>
      </c>
      <c r="WVT214" s="39">
        <v>105.1</v>
      </c>
      <c r="WVU214" s="202"/>
      <c r="WVV214" s="7"/>
      <c r="WVW214" s="206"/>
      <c r="WVX214" s="248"/>
      <c r="WVY214" s="206" t="s">
        <v>27</v>
      </c>
      <c r="WVZ214" s="202"/>
      <c r="WWA214" s="202"/>
      <c r="WWB214" s="202"/>
      <c r="WWC214" s="22"/>
      <c r="WWD214" s="22"/>
      <c r="WWE214" s="22"/>
      <c r="WWF214" s="22">
        <v>105.7</v>
      </c>
      <c r="WWG214" s="38">
        <v>105.6</v>
      </c>
      <c r="WWH214" s="38">
        <v>105.3</v>
      </c>
      <c r="WWI214" s="38">
        <v>105.2</v>
      </c>
      <c r="WWJ214" s="39">
        <v>105.1</v>
      </c>
      <c r="WWK214" s="202"/>
      <c r="WWL214" s="7"/>
      <c r="WWM214" s="206"/>
      <c r="WWN214" s="248"/>
      <c r="WWO214" s="206" t="s">
        <v>27</v>
      </c>
      <c r="WWP214" s="202"/>
      <c r="WWQ214" s="202"/>
      <c r="WWR214" s="202"/>
      <c r="WWS214" s="22"/>
      <c r="WWT214" s="22"/>
      <c r="WWU214" s="22"/>
      <c r="WWV214" s="22">
        <v>105.7</v>
      </c>
      <c r="WWW214" s="38">
        <v>105.6</v>
      </c>
      <c r="WWX214" s="38">
        <v>105.3</v>
      </c>
      <c r="WWY214" s="38">
        <v>105.2</v>
      </c>
      <c r="WWZ214" s="39">
        <v>105.1</v>
      </c>
      <c r="WXA214" s="202"/>
      <c r="WXB214" s="7"/>
      <c r="WXC214" s="206"/>
      <c r="WXD214" s="248"/>
      <c r="WXE214" s="206" t="s">
        <v>27</v>
      </c>
      <c r="WXF214" s="202"/>
      <c r="WXG214" s="202"/>
      <c r="WXH214" s="202"/>
      <c r="WXI214" s="22"/>
      <c r="WXJ214" s="22"/>
      <c r="WXK214" s="22"/>
      <c r="WXL214" s="22">
        <v>105.7</v>
      </c>
      <c r="WXM214" s="38">
        <v>105.6</v>
      </c>
      <c r="WXN214" s="38">
        <v>105.3</v>
      </c>
      <c r="WXO214" s="38">
        <v>105.2</v>
      </c>
      <c r="WXP214" s="39">
        <v>105.1</v>
      </c>
      <c r="WXQ214" s="202"/>
      <c r="WXR214" s="7"/>
      <c r="WXS214" s="206"/>
      <c r="WXT214" s="248"/>
      <c r="WXU214" s="206" t="s">
        <v>27</v>
      </c>
      <c r="WXV214" s="202"/>
      <c r="WXW214" s="202"/>
      <c r="WXX214" s="202"/>
      <c r="WXY214" s="22"/>
      <c r="WXZ214" s="22"/>
      <c r="WYA214" s="22"/>
      <c r="WYB214" s="22">
        <v>105.7</v>
      </c>
      <c r="WYC214" s="38">
        <v>105.6</v>
      </c>
      <c r="WYD214" s="38">
        <v>105.3</v>
      </c>
      <c r="WYE214" s="38">
        <v>105.2</v>
      </c>
      <c r="WYF214" s="39">
        <v>105.1</v>
      </c>
      <c r="WYG214" s="202"/>
      <c r="WYH214" s="7"/>
      <c r="WYI214" s="206"/>
      <c r="WYJ214" s="248"/>
      <c r="WYK214" s="206" t="s">
        <v>27</v>
      </c>
      <c r="WYL214" s="202"/>
      <c r="WYM214" s="202"/>
      <c r="WYN214" s="202"/>
      <c r="WYO214" s="22"/>
      <c r="WYP214" s="22"/>
      <c r="WYQ214" s="22"/>
      <c r="WYR214" s="22">
        <v>105.7</v>
      </c>
      <c r="WYS214" s="38">
        <v>105.6</v>
      </c>
      <c r="WYT214" s="38">
        <v>105.3</v>
      </c>
      <c r="WYU214" s="38">
        <v>105.2</v>
      </c>
      <c r="WYV214" s="39">
        <v>105.1</v>
      </c>
      <c r="WYW214" s="202"/>
      <c r="WYX214" s="7"/>
      <c r="WYY214" s="206"/>
      <c r="WYZ214" s="248"/>
      <c r="WZA214" s="206" t="s">
        <v>27</v>
      </c>
      <c r="WZB214" s="202"/>
      <c r="WZC214" s="202"/>
      <c r="WZD214" s="202"/>
      <c r="WZE214" s="22"/>
      <c r="WZF214" s="22"/>
      <c r="WZG214" s="22"/>
      <c r="WZH214" s="22">
        <v>105.7</v>
      </c>
      <c r="WZI214" s="38">
        <v>105.6</v>
      </c>
      <c r="WZJ214" s="38">
        <v>105.3</v>
      </c>
      <c r="WZK214" s="38">
        <v>105.2</v>
      </c>
      <c r="WZL214" s="39">
        <v>105.1</v>
      </c>
      <c r="WZM214" s="202"/>
      <c r="WZN214" s="7"/>
      <c r="WZO214" s="206"/>
      <c r="WZP214" s="248"/>
      <c r="WZQ214" s="206" t="s">
        <v>27</v>
      </c>
      <c r="WZR214" s="202"/>
      <c r="WZS214" s="202"/>
      <c r="WZT214" s="202"/>
      <c r="WZU214" s="22"/>
      <c r="WZV214" s="22"/>
      <c r="WZW214" s="22"/>
      <c r="WZX214" s="22">
        <v>105.7</v>
      </c>
      <c r="WZY214" s="38">
        <v>105.6</v>
      </c>
      <c r="WZZ214" s="38">
        <v>105.3</v>
      </c>
      <c r="XAA214" s="38">
        <v>105.2</v>
      </c>
      <c r="XAB214" s="39">
        <v>105.1</v>
      </c>
      <c r="XAC214" s="202"/>
      <c r="XAD214" s="7"/>
      <c r="XAE214" s="206"/>
      <c r="XAF214" s="248"/>
      <c r="XAG214" s="206" t="s">
        <v>27</v>
      </c>
      <c r="XAH214" s="202"/>
      <c r="XAI214" s="202"/>
      <c r="XAJ214" s="202"/>
      <c r="XAK214" s="22"/>
      <c r="XAL214" s="22"/>
      <c r="XAM214" s="22"/>
      <c r="XAN214" s="22">
        <v>105.7</v>
      </c>
      <c r="XAO214" s="38">
        <v>105.6</v>
      </c>
      <c r="XAP214" s="38">
        <v>105.3</v>
      </c>
      <c r="XAQ214" s="38">
        <v>105.2</v>
      </c>
      <c r="XAR214" s="39">
        <v>105.1</v>
      </c>
      <c r="XAS214" s="202"/>
      <c r="XAT214" s="7"/>
      <c r="XAU214" s="206"/>
      <c r="XAV214" s="248"/>
      <c r="XAW214" s="206" t="s">
        <v>27</v>
      </c>
      <c r="XAX214" s="202"/>
      <c r="XAY214" s="202"/>
      <c r="XAZ214" s="202"/>
      <c r="XBA214" s="22"/>
      <c r="XBB214" s="22"/>
      <c r="XBC214" s="22"/>
      <c r="XBD214" s="22">
        <v>105.7</v>
      </c>
      <c r="XBE214" s="38">
        <v>105.6</v>
      </c>
      <c r="XBF214" s="38">
        <v>105.3</v>
      </c>
      <c r="XBG214" s="38">
        <v>105.2</v>
      </c>
      <c r="XBH214" s="39">
        <v>105.1</v>
      </c>
      <c r="XBI214" s="202"/>
      <c r="XBJ214" s="7"/>
      <c r="XBK214" s="206"/>
      <c r="XBL214" s="248"/>
      <c r="XBM214" s="206" t="s">
        <v>27</v>
      </c>
      <c r="XBN214" s="202"/>
      <c r="XBO214" s="202"/>
      <c r="XBP214" s="202"/>
      <c r="XBQ214" s="22"/>
      <c r="XBR214" s="22"/>
      <c r="XBS214" s="22"/>
      <c r="XBT214" s="22">
        <v>105.7</v>
      </c>
      <c r="XBU214" s="38">
        <v>105.6</v>
      </c>
      <c r="XBV214" s="38">
        <v>105.3</v>
      </c>
      <c r="XBW214" s="38">
        <v>105.2</v>
      </c>
      <c r="XBX214" s="39">
        <v>105.1</v>
      </c>
      <c r="XBY214" s="202"/>
      <c r="XBZ214" s="7"/>
      <c r="XCA214" s="206"/>
      <c r="XCB214" s="248"/>
      <c r="XCC214" s="206" t="s">
        <v>27</v>
      </c>
      <c r="XCD214" s="202"/>
      <c r="XCE214" s="202"/>
      <c r="XCF214" s="202"/>
      <c r="XCG214" s="22"/>
      <c r="XCH214" s="22"/>
      <c r="XCI214" s="22"/>
      <c r="XCJ214" s="22">
        <v>105.7</v>
      </c>
      <c r="XCK214" s="38">
        <v>105.6</v>
      </c>
      <c r="XCL214" s="38">
        <v>105.3</v>
      </c>
      <c r="XCM214" s="38">
        <v>105.2</v>
      </c>
      <c r="XCN214" s="39">
        <v>105.1</v>
      </c>
      <c r="XCO214" s="202"/>
      <c r="XCP214" s="7"/>
      <c r="XCQ214" s="206"/>
      <c r="XCR214" s="248"/>
      <c r="XCS214" s="206" t="s">
        <v>27</v>
      </c>
      <c r="XCT214" s="202"/>
      <c r="XCU214" s="202"/>
      <c r="XCV214" s="202"/>
      <c r="XCW214" s="22"/>
      <c r="XCX214" s="22"/>
      <c r="XCY214" s="22"/>
      <c r="XCZ214" s="22">
        <v>105.7</v>
      </c>
      <c r="XDA214" s="38">
        <v>105.6</v>
      </c>
      <c r="XDB214" s="38">
        <v>105.3</v>
      </c>
      <c r="XDC214" s="38">
        <v>105.2</v>
      </c>
      <c r="XDD214" s="39">
        <v>105.1</v>
      </c>
      <c r="XDE214" s="202"/>
      <c r="XDF214" s="7"/>
      <c r="XDG214" s="206"/>
      <c r="XDH214" s="248"/>
      <c r="XDI214" s="206" t="s">
        <v>27</v>
      </c>
      <c r="XDJ214" s="202"/>
      <c r="XDK214" s="202"/>
      <c r="XDL214" s="202"/>
      <c r="XDM214" s="22"/>
      <c r="XDN214" s="22"/>
      <c r="XDO214" s="22"/>
      <c r="XDP214" s="22">
        <v>105.7</v>
      </c>
      <c r="XDQ214" s="38">
        <v>105.6</v>
      </c>
      <c r="XDR214" s="38">
        <v>105.3</v>
      </c>
      <c r="XDS214" s="38">
        <v>105.2</v>
      </c>
      <c r="XDT214" s="39">
        <v>105.1</v>
      </c>
      <c r="XDU214" s="202"/>
      <c r="XDV214" s="7"/>
      <c r="XDW214" s="206"/>
      <c r="XDX214" s="248"/>
      <c r="XDY214" s="206" t="s">
        <v>27</v>
      </c>
      <c r="XDZ214" s="202"/>
      <c r="XEA214" s="202"/>
      <c r="XEB214" s="202"/>
      <c r="XEC214" s="22"/>
      <c r="XED214" s="22"/>
      <c r="XEE214" s="22"/>
      <c r="XEF214" s="22">
        <v>105.7</v>
      </c>
      <c r="XEG214" s="38">
        <v>105.6</v>
      </c>
      <c r="XEH214" s="38">
        <v>105.3</v>
      </c>
      <c r="XEI214" s="38">
        <v>105.2</v>
      </c>
      <c r="XEJ214" s="39">
        <v>105.1</v>
      </c>
      <c r="XEK214" s="202"/>
      <c r="XEL214" s="7"/>
      <c r="XEM214" s="206"/>
      <c r="XEN214" s="248"/>
      <c r="XEO214" s="206" t="s">
        <v>27</v>
      </c>
      <c r="XEP214" s="202"/>
      <c r="XEQ214" s="202"/>
      <c r="XER214" s="202"/>
      <c r="XES214" s="22"/>
      <c r="XET214" s="22"/>
      <c r="XEU214" s="22"/>
      <c r="XEV214" s="22">
        <v>105.7</v>
      </c>
      <c r="XEW214" s="38">
        <v>105.6</v>
      </c>
      <c r="XEX214" s="38">
        <v>105.3</v>
      </c>
      <c r="XEY214" s="38">
        <v>105.2</v>
      </c>
      <c r="XEZ214" s="39">
        <v>105.1</v>
      </c>
      <c r="XFA214" s="202"/>
      <c r="XFB214" s="7"/>
      <c r="XFC214" s="206"/>
    </row>
    <row r="215" spans="1:16383" ht="84" customHeight="1" x14ac:dyDescent="0.25">
      <c r="A215" s="202"/>
      <c r="B215" s="150" t="s">
        <v>299</v>
      </c>
      <c r="C215" s="204" t="s">
        <v>291</v>
      </c>
      <c r="D215" s="204" t="s">
        <v>292</v>
      </c>
      <c r="E215" s="204" t="s">
        <v>294</v>
      </c>
      <c r="F215" s="22" t="s">
        <v>87</v>
      </c>
      <c r="G215" s="202">
        <v>5</v>
      </c>
      <c r="H215" s="202">
        <v>5</v>
      </c>
      <c r="I215" s="22">
        <v>5</v>
      </c>
      <c r="J215" s="22">
        <v>5</v>
      </c>
      <c r="K215" s="22">
        <v>5</v>
      </c>
      <c r="L215" s="22">
        <v>5</v>
      </c>
      <c r="M215" s="49">
        <v>5</v>
      </c>
      <c r="N215" s="240"/>
      <c r="O215" s="240"/>
      <c r="P215" s="202" t="s">
        <v>309</v>
      </c>
    </row>
    <row r="216" spans="1:16383" ht="82.5" customHeight="1" x14ac:dyDescent="0.25">
      <c r="A216" s="203"/>
      <c r="B216" s="206" t="s">
        <v>300</v>
      </c>
      <c r="C216" s="202" t="s">
        <v>291</v>
      </c>
      <c r="D216" s="202" t="s">
        <v>292</v>
      </c>
      <c r="E216" s="202" t="s">
        <v>294</v>
      </c>
      <c r="F216" s="22" t="s">
        <v>87</v>
      </c>
      <c r="G216" s="202">
        <v>5</v>
      </c>
      <c r="H216" s="202">
        <v>5</v>
      </c>
      <c r="I216" s="22">
        <v>5</v>
      </c>
      <c r="J216" s="22">
        <v>5</v>
      </c>
      <c r="K216" s="22">
        <v>5</v>
      </c>
      <c r="L216" s="22">
        <v>5</v>
      </c>
      <c r="M216" s="49">
        <v>5</v>
      </c>
      <c r="N216" s="213"/>
      <c r="O216" s="213"/>
      <c r="P216" s="202" t="s">
        <v>309</v>
      </c>
    </row>
    <row r="217" spans="1:16383" ht="87.75" customHeight="1" x14ac:dyDescent="0.25">
      <c r="A217" s="247"/>
      <c r="B217" s="102" t="s">
        <v>876</v>
      </c>
      <c r="C217" s="210" t="s">
        <v>285</v>
      </c>
      <c r="D217" s="210" t="s">
        <v>288</v>
      </c>
      <c r="E217" s="210" t="s">
        <v>289</v>
      </c>
      <c r="F217" s="210" t="s">
        <v>87</v>
      </c>
      <c r="G217" s="88">
        <v>125</v>
      </c>
      <c r="H217" s="210">
        <v>153.54</v>
      </c>
      <c r="I217" s="119">
        <v>153.34</v>
      </c>
      <c r="J217" s="119">
        <v>153.13999999999999</v>
      </c>
      <c r="K217" s="119">
        <v>152.94</v>
      </c>
      <c r="L217" s="119">
        <v>152.74</v>
      </c>
      <c r="M217" s="120">
        <v>152.63999999999999</v>
      </c>
      <c r="N217" s="13"/>
      <c r="O217" s="13"/>
      <c r="P217" s="13"/>
    </row>
    <row r="218" spans="1:16383" ht="90.75" customHeight="1" x14ac:dyDescent="0.25">
      <c r="A218" s="248"/>
      <c r="B218" s="206" t="s">
        <v>91</v>
      </c>
      <c r="C218" s="202" t="s">
        <v>291</v>
      </c>
      <c r="D218" s="202" t="s">
        <v>292</v>
      </c>
      <c r="E218" s="202" t="s">
        <v>289</v>
      </c>
      <c r="F218" s="22" t="s">
        <v>87</v>
      </c>
      <c r="G218" s="22">
        <v>150.6</v>
      </c>
      <c r="H218" s="22"/>
      <c r="I218" s="22">
        <v>89.3</v>
      </c>
      <c r="J218" s="22">
        <v>89.2</v>
      </c>
      <c r="K218" s="22">
        <v>88.7</v>
      </c>
      <c r="L218" s="22">
        <v>88.2</v>
      </c>
      <c r="M218" s="49">
        <v>88</v>
      </c>
      <c r="N218" s="243"/>
      <c r="O218" s="243"/>
      <c r="P218" s="13"/>
    </row>
    <row r="219" spans="1:16383" ht="78.75" customHeight="1" x14ac:dyDescent="0.25">
      <c r="A219" s="203"/>
      <c r="B219" s="206" t="s">
        <v>298</v>
      </c>
      <c r="C219" s="202" t="s">
        <v>291</v>
      </c>
      <c r="D219" s="202" t="s">
        <v>292</v>
      </c>
      <c r="E219" s="202" t="s">
        <v>294</v>
      </c>
      <c r="F219" s="22" t="s">
        <v>87</v>
      </c>
      <c r="G219" s="202">
        <v>34</v>
      </c>
      <c r="H219" s="202">
        <v>45</v>
      </c>
      <c r="I219" s="202">
        <v>48</v>
      </c>
      <c r="J219" s="202">
        <v>51</v>
      </c>
      <c r="K219" s="202">
        <v>53</v>
      </c>
      <c r="L219" s="202">
        <v>55</v>
      </c>
      <c r="M219" s="202">
        <v>57</v>
      </c>
      <c r="N219" s="203"/>
      <c r="O219" s="203"/>
      <c r="P219" s="202" t="s">
        <v>309</v>
      </c>
    </row>
    <row r="220" spans="1:16383" ht="83.25" customHeight="1" x14ac:dyDescent="0.25">
      <c r="A220" s="203"/>
      <c r="B220" s="206" t="s">
        <v>877</v>
      </c>
      <c r="C220" s="202" t="s">
        <v>291</v>
      </c>
      <c r="D220" s="202" t="s">
        <v>292</v>
      </c>
      <c r="E220" s="202" t="s">
        <v>294</v>
      </c>
      <c r="F220" s="22" t="s">
        <v>87</v>
      </c>
      <c r="G220" s="202">
        <v>7</v>
      </c>
      <c r="H220" s="202">
        <v>13</v>
      </c>
      <c r="I220" s="202">
        <v>17</v>
      </c>
      <c r="J220" s="202">
        <v>19</v>
      </c>
      <c r="K220" s="202">
        <v>21</v>
      </c>
      <c r="L220" s="202">
        <v>23</v>
      </c>
      <c r="M220" s="202">
        <v>25</v>
      </c>
      <c r="N220" s="203"/>
      <c r="O220" s="203"/>
      <c r="P220" s="202" t="s">
        <v>309</v>
      </c>
    </row>
    <row r="221" spans="1:16383" ht="84" customHeight="1" x14ac:dyDescent="0.25">
      <c r="A221" s="203"/>
      <c r="B221" s="206" t="s">
        <v>297</v>
      </c>
      <c r="C221" s="203" t="s">
        <v>291</v>
      </c>
      <c r="D221" s="14" t="s">
        <v>104</v>
      </c>
      <c r="E221" s="202" t="s">
        <v>295</v>
      </c>
      <c r="F221" s="202" t="s">
        <v>105</v>
      </c>
      <c r="G221" s="202">
        <v>19</v>
      </c>
      <c r="H221" s="202">
        <v>25</v>
      </c>
      <c r="I221" s="202">
        <v>29</v>
      </c>
      <c r="J221" s="202">
        <v>32</v>
      </c>
      <c r="K221" s="202">
        <v>35</v>
      </c>
      <c r="L221" s="202">
        <v>37</v>
      </c>
      <c r="M221" s="202">
        <v>39</v>
      </c>
      <c r="N221" s="203"/>
      <c r="O221" s="242"/>
      <c r="P221" s="202" t="s">
        <v>309</v>
      </c>
    </row>
    <row r="222" spans="1:16383" ht="23.25" customHeight="1" x14ac:dyDescent="0.25">
      <c r="A222" s="248"/>
      <c r="B222" s="421" t="s">
        <v>296</v>
      </c>
      <c r="C222" s="425"/>
      <c r="D222" s="425"/>
      <c r="E222" s="425"/>
      <c r="F222" s="425"/>
      <c r="G222" s="425"/>
      <c r="H222" s="425"/>
      <c r="I222" s="425"/>
      <c r="J222" s="425"/>
      <c r="K222" s="425"/>
      <c r="L222" s="425"/>
      <c r="M222" s="425"/>
      <c r="N222" s="425"/>
      <c r="O222" s="425"/>
      <c r="P222" s="426"/>
    </row>
    <row r="223" spans="1:16383" ht="84" customHeight="1" x14ac:dyDescent="0.25">
      <c r="A223" s="247"/>
      <c r="B223" s="102" t="s">
        <v>1014</v>
      </c>
      <c r="C223" s="210" t="s">
        <v>285</v>
      </c>
      <c r="D223" s="210" t="s">
        <v>288</v>
      </c>
      <c r="E223" s="267" t="s">
        <v>301</v>
      </c>
      <c r="F223" s="210" t="s">
        <v>87</v>
      </c>
      <c r="G223" s="210" t="s">
        <v>23</v>
      </c>
      <c r="H223" s="210" t="s">
        <v>52</v>
      </c>
      <c r="I223" s="119" t="s">
        <v>913</v>
      </c>
      <c r="J223" s="119" t="s">
        <v>914</v>
      </c>
      <c r="K223" s="119" t="s">
        <v>914</v>
      </c>
      <c r="L223" s="119" t="s">
        <v>53</v>
      </c>
      <c r="M223" s="120">
        <v>0.62</v>
      </c>
      <c r="N223" s="13"/>
      <c r="O223" s="13"/>
      <c r="P223" s="13"/>
    </row>
    <row r="224" spans="1:16383" ht="81" customHeight="1" x14ac:dyDescent="0.25">
      <c r="A224" s="248"/>
      <c r="B224" s="206" t="s">
        <v>91</v>
      </c>
      <c r="C224" s="202" t="s">
        <v>291</v>
      </c>
      <c r="D224" s="202" t="s">
        <v>292</v>
      </c>
      <c r="E224" s="202" t="s">
        <v>301</v>
      </c>
      <c r="F224" s="22" t="s">
        <v>87</v>
      </c>
      <c r="G224" s="114">
        <v>0.52</v>
      </c>
      <c r="H224" s="22"/>
      <c r="I224" s="114">
        <v>0.56000000000000005</v>
      </c>
      <c r="J224" s="114">
        <v>0.56999999999999995</v>
      </c>
      <c r="K224" s="114">
        <v>0.57999999999999996</v>
      </c>
      <c r="L224" s="114">
        <v>0.57999999999999996</v>
      </c>
      <c r="M224" s="121">
        <v>0.57999999999999996</v>
      </c>
      <c r="N224" s="13"/>
      <c r="O224" s="13"/>
      <c r="P224" s="13"/>
    </row>
    <row r="225" spans="1:16" ht="85.5" customHeight="1" x14ac:dyDescent="0.25">
      <c r="A225" s="248"/>
      <c r="B225" s="206" t="s">
        <v>303</v>
      </c>
      <c r="C225" s="202" t="s">
        <v>291</v>
      </c>
      <c r="D225" s="202" t="s">
        <v>292</v>
      </c>
      <c r="E225" s="202" t="s">
        <v>294</v>
      </c>
      <c r="F225" s="22" t="s">
        <v>87</v>
      </c>
      <c r="G225" s="22">
        <v>5</v>
      </c>
      <c r="H225" s="22">
        <v>5</v>
      </c>
      <c r="I225" s="22">
        <v>5</v>
      </c>
      <c r="J225" s="22">
        <v>5</v>
      </c>
      <c r="K225" s="22">
        <v>5</v>
      </c>
      <c r="L225" s="22">
        <v>5</v>
      </c>
      <c r="M225" s="49">
        <v>5</v>
      </c>
      <c r="N225" s="13"/>
      <c r="O225" s="13"/>
      <c r="P225" s="202" t="s">
        <v>310</v>
      </c>
    </row>
    <row r="226" spans="1:16" ht="80.25" customHeight="1" x14ac:dyDescent="0.25">
      <c r="A226" s="248"/>
      <c r="B226" s="206" t="s">
        <v>304</v>
      </c>
      <c r="C226" s="202" t="s">
        <v>291</v>
      </c>
      <c r="D226" s="202" t="s">
        <v>129</v>
      </c>
      <c r="E226" s="202" t="s">
        <v>302</v>
      </c>
      <c r="F226" s="22" t="s">
        <v>87</v>
      </c>
      <c r="G226" s="22">
        <v>7106</v>
      </c>
      <c r="H226" s="22">
        <v>7000</v>
      </c>
      <c r="I226" s="22">
        <v>7000</v>
      </c>
      <c r="J226" s="22">
        <v>7000</v>
      </c>
      <c r="K226" s="22">
        <v>7000</v>
      </c>
      <c r="L226" s="22">
        <v>7000</v>
      </c>
      <c r="M226" s="22">
        <v>7000</v>
      </c>
      <c r="N226" s="13"/>
      <c r="O226" s="13"/>
      <c r="P226" s="202" t="s">
        <v>310</v>
      </c>
    </row>
    <row r="227" spans="1:16" ht="61.5" customHeight="1" x14ac:dyDescent="0.25">
      <c r="A227" s="247"/>
      <c r="B227" s="102" t="s">
        <v>1013</v>
      </c>
      <c r="C227" s="210" t="s">
        <v>285</v>
      </c>
      <c r="D227" s="210" t="s">
        <v>288</v>
      </c>
      <c r="E227" s="267" t="s">
        <v>289</v>
      </c>
      <c r="F227" s="210" t="s">
        <v>87</v>
      </c>
      <c r="G227" s="210" t="s">
        <v>915</v>
      </c>
      <c r="H227" s="210" t="s">
        <v>65</v>
      </c>
      <c r="I227" s="60" t="s">
        <v>65</v>
      </c>
      <c r="J227" s="210" t="s">
        <v>65</v>
      </c>
      <c r="K227" s="210" t="s">
        <v>65</v>
      </c>
      <c r="L227" s="210" t="s">
        <v>65</v>
      </c>
      <c r="M227" s="66">
        <v>0.49</v>
      </c>
      <c r="N227" s="13"/>
      <c r="O227" s="13"/>
      <c r="P227" s="13"/>
    </row>
    <row r="228" spans="1:16" ht="81.75" customHeight="1" x14ac:dyDescent="0.25">
      <c r="A228" s="248"/>
      <c r="B228" s="206" t="s">
        <v>91</v>
      </c>
      <c r="C228" s="202" t="s">
        <v>291</v>
      </c>
      <c r="D228" s="202" t="s">
        <v>292</v>
      </c>
      <c r="E228" s="202" t="s">
        <v>289</v>
      </c>
      <c r="F228" s="22" t="s">
        <v>87</v>
      </c>
      <c r="G228" s="114">
        <v>0.49</v>
      </c>
      <c r="H228" s="114"/>
      <c r="I228" s="114">
        <v>0.49</v>
      </c>
      <c r="J228" s="114">
        <v>0.48</v>
      </c>
      <c r="K228" s="114">
        <v>0.47</v>
      </c>
      <c r="L228" s="114">
        <v>0.46</v>
      </c>
      <c r="M228" s="121">
        <v>0.45</v>
      </c>
      <c r="N228" s="202"/>
      <c r="O228" s="7"/>
      <c r="P228" s="206"/>
    </row>
    <row r="229" spans="1:16" ht="82.5" customHeight="1" x14ac:dyDescent="0.25">
      <c r="A229" s="248"/>
      <c r="B229" s="238" t="s">
        <v>307</v>
      </c>
      <c r="C229" s="202" t="s">
        <v>291</v>
      </c>
      <c r="D229" s="202" t="s">
        <v>292</v>
      </c>
      <c r="E229" s="202" t="s">
        <v>25</v>
      </c>
      <c r="F229" s="22" t="s">
        <v>87</v>
      </c>
      <c r="G229" s="22">
        <v>100</v>
      </c>
      <c r="H229" s="22">
        <v>95</v>
      </c>
      <c r="I229" s="22">
        <v>95</v>
      </c>
      <c r="J229" s="22">
        <v>95</v>
      </c>
      <c r="K229" s="22">
        <v>95</v>
      </c>
      <c r="L229" s="22">
        <v>95</v>
      </c>
      <c r="M229" s="49">
        <v>95</v>
      </c>
      <c r="N229" s="202"/>
      <c r="O229" s="240"/>
      <c r="P229" s="202" t="s">
        <v>310</v>
      </c>
    </row>
    <row r="230" spans="1:16" ht="85.5" customHeight="1" x14ac:dyDescent="0.25">
      <c r="A230" s="248"/>
      <c r="B230" s="206" t="s">
        <v>308</v>
      </c>
      <c r="C230" s="202" t="s">
        <v>291</v>
      </c>
      <c r="D230" s="202" t="s">
        <v>104</v>
      </c>
      <c r="E230" s="202" t="s">
        <v>25</v>
      </c>
      <c r="F230" s="22" t="s">
        <v>87</v>
      </c>
      <c r="G230" s="1">
        <v>100</v>
      </c>
      <c r="H230" s="1">
        <v>95</v>
      </c>
      <c r="I230" s="1">
        <v>95</v>
      </c>
      <c r="J230" s="1">
        <v>95</v>
      </c>
      <c r="K230" s="1">
        <v>95</v>
      </c>
      <c r="L230" s="1">
        <v>95</v>
      </c>
      <c r="M230" s="1">
        <v>95</v>
      </c>
      <c r="N230" s="202"/>
      <c r="O230" s="240"/>
      <c r="P230" s="202" t="s">
        <v>310</v>
      </c>
    </row>
    <row r="231" spans="1:16" ht="79.5" customHeight="1" x14ac:dyDescent="0.25">
      <c r="A231" s="248"/>
      <c r="B231" s="206" t="s">
        <v>306</v>
      </c>
      <c r="C231" s="202" t="s">
        <v>291</v>
      </c>
      <c r="D231" s="202" t="s">
        <v>292</v>
      </c>
      <c r="E231" s="202" t="s">
        <v>25</v>
      </c>
      <c r="F231" s="22" t="s">
        <v>87</v>
      </c>
      <c r="G231" s="1">
        <v>100</v>
      </c>
      <c r="H231" s="1">
        <v>95</v>
      </c>
      <c r="I231" s="1">
        <v>95</v>
      </c>
      <c r="J231" s="1">
        <v>95</v>
      </c>
      <c r="K231" s="1">
        <v>95</v>
      </c>
      <c r="L231" s="1">
        <v>95</v>
      </c>
      <c r="M231" s="1">
        <v>95</v>
      </c>
      <c r="N231" s="202"/>
      <c r="O231" s="240"/>
      <c r="P231" s="202" t="s">
        <v>310</v>
      </c>
    </row>
    <row r="232" spans="1:16" ht="81" customHeight="1" x14ac:dyDescent="0.25">
      <c r="A232" s="248"/>
      <c r="B232" s="206" t="s">
        <v>305</v>
      </c>
      <c r="C232" s="202" t="s">
        <v>291</v>
      </c>
      <c r="D232" s="202" t="s">
        <v>292</v>
      </c>
      <c r="E232" s="202" t="s">
        <v>294</v>
      </c>
      <c r="F232" s="22" t="s">
        <v>87</v>
      </c>
      <c r="G232" s="22">
        <v>5</v>
      </c>
      <c r="H232" s="22">
        <v>5</v>
      </c>
      <c r="I232" s="22">
        <v>5</v>
      </c>
      <c r="J232" s="22">
        <v>5</v>
      </c>
      <c r="K232" s="22">
        <v>5</v>
      </c>
      <c r="L232" s="22">
        <v>5</v>
      </c>
      <c r="M232" s="49">
        <v>5</v>
      </c>
      <c r="N232" s="240"/>
      <c r="O232" s="240"/>
      <c r="P232" s="202" t="s">
        <v>310</v>
      </c>
    </row>
    <row r="233" spans="1:16" ht="21" customHeight="1" x14ac:dyDescent="0.25">
      <c r="A233" s="202" t="s">
        <v>13</v>
      </c>
      <c r="B233" s="421" t="s">
        <v>311</v>
      </c>
      <c r="C233" s="489"/>
      <c r="D233" s="489"/>
      <c r="E233" s="422"/>
      <c r="F233" s="422"/>
      <c r="G233" s="422"/>
      <c r="H233" s="422"/>
      <c r="I233" s="422"/>
      <c r="J233" s="422"/>
      <c r="K233" s="422"/>
      <c r="L233" s="422"/>
      <c r="M233" s="422"/>
      <c r="N233" s="422"/>
      <c r="O233" s="422"/>
      <c r="P233" s="423"/>
    </row>
    <row r="234" spans="1:16" ht="48.75" customHeight="1" x14ac:dyDescent="0.25">
      <c r="A234" s="247"/>
      <c r="B234" s="102" t="s">
        <v>977</v>
      </c>
      <c r="C234" s="195" t="s">
        <v>285</v>
      </c>
      <c r="D234" s="195" t="s">
        <v>86</v>
      </c>
      <c r="E234" s="260" t="s">
        <v>312</v>
      </c>
      <c r="F234" s="210" t="s">
        <v>87</v>
      </c>
      <c r="G234" s="210">
        <v>7.3</v>
      </c>
      <c r="H234" s="210">
        <v>7.25</v>
      </c>
      <c r="I234" s="60">
        <v>7.2</v>
      </c>
      <c r="J234" s="210">
        <v>7.15</v>
      </c>
      <c r="K234" s="210">
        <v>7.1</v>
      </c>
      <c r="L234" s="210">
        <v>7.05</v>
      </c>
      <c r="M234" s="91">
        <v>7</v>
      </c>
      <c r="N234" s="13"/>
      <c r="O234" s="13"/>
      <c r="P234" s="13"/>
    </row>
    <row r="235" spans="1:16" ht="30" customHeight="1" x14ac:dyDescent="0.25">
      <c r="A235" s="202"/>
      <c r="B235" s="421" t="s">
        <v>313</v>
      </c>
      <c r="C235" s="530"/>
      <c r="D235" s="530"/>
      <c r="E235" s="422"/>
      <c r="F235" s="422"/>
      <c r="G235" s="422"/>
      <c r="H235" s="422"/>
      <c r="I235" s="422"/>
      <c r="J235" s="422"/>
      <c r="K235" s="422"/>
      <c r="L235" s="422"/>
      <c r="M235" s="422"/>
      <c r="N235" s="422"/>
      <c r="O235" s="422"/>
      <c r="P235" s="423"/>
    </row>
    <row r="236" spans="1:16" ht="60" customHeight="1" x14ac:dyDescent="0.25">
      <c r="A236" s="247"/>
      <c r="B236" s="102" t="s">
        <v>314</v>
      </c>
      <c r="C236" s="210" t="s">
        <v>285</v>
      </c>
      <c r="D236" s="210" t="s">
        <v>86</v>
      </c>
      <c r="E236" s="265" t="s">
        <v>289</v>
      </c>
      <c r="F236" s="210" t="s">
        <v>87</v>
      </c>
      <c r="G236" s="210">
        <v>151.61000000000001</v>
      </c>
      <c r="H236" s="210">
        <v>151.11000000000001</v>
      </c>
      <c r="I236" s="60">
        <v>150.61000000000001</v>
      </c>
      <c r="J236" s="210">
        <v>150.11000000000001</v>
      </c>
      <c r="K236" s="210">
        <v>149.61000000000001</v>
      </c>
      <c r="L236" s="210">
        <v>149.11000000000001</v>
      </c>
      <c r="M236" s="91">
        <v>149.1</v>
      </c>
      <c r="N236" s="13"/>
      <c r="O236" s="13"/>
      <c r="P236" s="13"/>
    </row>
    <row r="237" spans="1:16" ht="75.75" customHeight="1" x14ac:dyDescent="0.25">
      <c r="A237" s="247"/>
      <c r="B237" s="227" t="s">
        <v>315</v>
      </c>
      <c r="C237" s="202" t="s">
        <v>291</v>
      </c>
      <c r="D237" s="210" t="s">
        <v>129</v>
      </c>
      <c r="E237" s="210" t="s">
        <v>295</v>
      </c>
      <c r="F237" s="210" t="s">
        <v>316</v>
      </c>
      <c r="G237" s="210">
        <v>23</v>
      </c>
      <c r="H237" s="210">
        <v>80</v>
      </c>
      <c r="I237" s="60">
        <v>125</v>
      </c>
      <c r="J237" s="74">
        <v>125</v>
      </c>
      <c r="K237" s="74">
        <v>125</v>
      </c>
      <c r="L237" s="74">
        <v>125</v>
      </c>
      <c r="M237" s="66">
        <v>125</v>
      </c>
      <c r="N237" s="19" t="s">
        <v>830</v>
      </c>
      <c r="O237" s="240"/>
      <c r="P237" s="240" t="s">
        <v>58</v>
      </c>
    </row>
    <row r="238" spans="1:16" ht="80.25" customHeight="1" x14ac:dyDescent="0.25">
      <c r="A238" s="14"/>
      <c r="B238" s="206" t="s">
        <v>317</v>
      </c>
      <c r="C238" s="202" t="s">
        <v>291</v>
      </c>
      <c r="D238" s="210" t="s">
        <v>129</v>
      </c>
      <c r="E238" s="122" t="s">
        <v>25</v>
      </c>
      <c r="F238" s="122" t="s">
        <v>322</v>
      </c>
      <c r="G238" s="202">
        <v>8</v>
      </c>
      <c r="H238" s="202">
        <v>5.7</v>
      </c>
      <c r="I238" s="22">
        <v>5.7</v>
      </c>
      <c r="J238" s="202">
        <v>5.7</v>
      </c>
      <c r="K238" s="202">
        <v>5.7</v>
      </c>
      <c r="L238" s="202">
        <v>5.7</v>
      </c>
      <c r="M238" s="202">
        <v>5.7</v>
      </c>
      <c r="N238" s="75"/>
      <c r="O238" s="240"/>
      <c r="P238" s="240" t="s">
        <v>58</v>
      </c>
    </row>
    <row r="239" spans="1:16" ht="62.25" customHeight="1" x14ac:dyDescent="0.25">
      <c r="A239" s="247"/>
      <c r="B239" s="102" t="s">
        <v>318</v>
      </c>
      <c r="C239" s="210" t="s">
        <v>285</v>
      </c>
      <c r="D239" s="210" t="s">
        <v>86</v>
      </c>
      <c r="E239" s="210" t="s">
        <v>289</v>
      </c>
      <c r="F239" s="210" t="s">
        <v>87</v>
      </c>
      <c r="G239" s="210">
        <v>81.2</v>
      </c>
      <c r="H239" s="210">
        <v>80.02</v>
      </c>
      <c r="I239" s="60">
        <v>79.92</v>
      </c>
      <c r="J239" s="210">
        <v>78.819999999999993</v>
      </c>
      <c r="K239" s="210">
        <v>77.63</v>
      </c>
      <c r="L239" s="111">
        <v>76.3</v>
      </c>
      <c r="M239" s="123">
        <v>76.28</v>
      </c>
      <c r="N239" s="13"/>
      <c r="O239" s="13"/>
      <c r="P239" s="13"/>
    </row>
    <row r="240" spans="1:16" ht="80.25" customHeight="1" x14ac:dyDescent="0.25">
      <c r="A240" s="14"/>
      <c r="B240" s="206" t="s">
        <v>321</v>
      </c>
      <c r="C240" s="202" t="s">
        <v>291</v>
      </c>
      <c r="D240" s="122" t="s">
        <v>129</v>
      </c>
      <c r="E240" s="122" t="s">
        <v>319</v>
      </c>
      <c r="F240" s="122" t="s">
        <v>322</v>
      </c>
      <c r="G240" s="19">
        <v>10907</v>
      </c>
      <c r="H240" s="19">
        <v>11526</v>
      </c>
      <c r="I240" s="19">
        <v>8513</v>
      </c>
      <c r="J240" s="19">
        <v>8500</v>
      </c>
      <c r="K240" s="19">
        <v>8490</v>
      </c>
      <c r="L240" s="19">
        <v>8480</v>
      </c>
      <c r="M240" s="19">
        <v>8470</v>
      </c>
      <c r="N240" s="75"/>
      <c r="O240" s="75"/>
      <c r="P240" s="240" t="s">
        <v>58</v>
      </c>
    </row>
    <row r="241" spans="1:16" ht="75" customHeight="1" x14ac:dyDescent="0.25">
      <c r="A241" s="247"/>
      <c r="B241" s="102" t="s">
        <v>320</v>
      </c>
      <c r="C241" s="210" t="s">
        <v>285</v>
      </c>
      <c r="D241" s="210" t="s">
        <v>288</v>
      </c>
      <c r="E241" s="210" t="s">
        <v>25</v>
      </c>
      <c r="F241" s="22" t="s">
        <v>322</v>
      </c>
      <c r="G241" s="88">
        <v>35.799999999999997</v>
      </c>
      <c r="H241" s="210">
        <v>36.89</v>
      </c>
      <c r="I241" s="119">
        <v>37.979999999999997</v>
      </c>
      <c r="J241" s="210">
        <v>39.07</v>
      </c>
      <c r="K241" s="210">
        <v>39.08</v>
      </c>
      <c r="L241" s="210">
        <v>39.090000000000003</v>
      </c>
      <c r="M241" s="123">
        <v>40</v>
      </c>
      <c r="N241" s="13"/>
      <c r="O241" s="13"/>
      <c r="P241" s="13"/>
    </row>
    <row r="242" spans="1:16" ht="57" customHeight="1" x14ac:dyDescent="0.25">
      <c r="A242" s="248"/>
      <c r="B242" s="206" t="s">
        <v>290</v>
      </c>
      <c r="C242" s="202" t="s">
        <v>323</v>
      </c>
      <c r="D242" s="202" t="s">
        <v>292</v>
      </c>
      <c r="E242" s="202" t="s">
        <v>25</v>
      </c>
      <c r="F242" s="22" t="s">
        <v>322</v>
      </c>
      <c r="G242" s="114">
        <v>33.9</v>
      </c>
      <c r="H242" s="114"/>
      <c r="I242" s="22">
        <v>35.700000000000003</v>
      </c>
      <c r="J242" s="22">
        <v>35.9</v>
      </c>
      <c r="K242" s="22">
        <v>36</v>
      </c>
      <c r="L242" s="22">
        <v>36.200000000000003</v>
      </c>
      <c r="M242" s="49">
        <v>36.1</v>
      </c>
      <c r="N242" s="202"/>
      <c r="O242" s="13"/>
      <c r="P242" s="13"/>
    </row>
    <row r="243" spans="1:16" ht="85.5" customHeight="1" x14ac:dyDescent="0.25">
      <c r="A243" s="248"/>
      <c r="B243" s="206" t="s">
        <v>325</v>
      </c>
      <c r="C243" s="202" t="s">
        <v>291</v>
      </c>
      <c r="D243" s="202" t="s">
        <v>292</v>
      </c>
      <c r="E243" s="202" t="s">
        <v>25</v>
      </c>
      <c r="F243" s="22" t="s">
        <v>87</v>
      </c>
      <c r="G243" s="22">
        <v>99.1</v>
      </c>
      <c r="H243" s="22">
        <v>99</v>
      </c>
      <c r="I243" s="22">
        <v>100</v>
      </c>
      <c r="J243" s="22">
        <v>100</v>
      </c>
      <c r="K243" s="22">
        <v>100</v>
      </c>
      <c r="L243" s="22">
        <v>100</v>
      </c>
      <c r="M243" s="22">
        <v>100</v>
      </c>
      <c r="N243" s="202"/>
      <c r="O243" s="75"/>
      <c r="P243" s="240" t="s">
        <v>331</v>
      </c>
    </row>
    <row r="244" spans="1:16" ht="84.75" customHeight="1" x14ac:dyDescent="0.25">
      <c r="A244" s="248"/>
      <c r="B244" s="238" t="s">
        <v>326</v>
      </c>
      <c r="C244" s="202" t="s">
        <v>291</v>
      </c>
      <c r="D244" s="202" t="s">
        <v>292</v>
      </c>
      <c r="E244" s="202" t="s">
        <v>25</v>
      </c>
      <c r="F244" s="22" t="s">
        <v>87</v>
      </c>
      <c r="G244" s="22">
        <v>100</v>
      </c>
      <c r="H244" s="22">
        <v>100</v>
      </c>
      <c r="I244" s="22">
        <v>100</v>
      </c>
      <c r="J244" s="22">
        <v>100</v>
      </c>
      <c r="K244" s="22">
        <v>100</v>
      </c>
      <c r="L244" s="22">
        <v>100</v>
      </c>
      <c r="M244" s="22">
        <v>100</v>
      </c>
      <c r="N244" s="202"/>
      <c r="O244" s="7"/>
      <c r="P244" s="240" t="s">
        <v>331</v>
      </c>
    </row>
    <row r="245" spans="1:16" ht="102.75" customHeight="1" x14ac:dyDescent="0.25">
      <c r="A245" s="248"/>
      <c r="B245" s="31" t="s">
        <v>327</v>
      </c>
      <c r="C245" s="202" t="s">
        <v>291</v>
      </c>
      <c r="D245" s="14" t="s">
        <v>129</v>
      </c>
      <c r="E245" s="14" t="s">
        <v>324</v>
      </c>
      <c r="F245" s="14" t="s">
        <v>87</v>
      </c>
      <c r="G245" s="19">
        <v>5</v>
      </c>
      <c r="H245" s="19">
        <v>5</v>
      </c>
      <c r="I245" s="19">
        <v>5</v>
      </c>
      <c r="J245" s="19">
        <v>5</v>
      </c>
      <c r="K245" s="19">
        <v>5</v>
      </c>
      <c r="L245" s="19">
        <v>5</v>
      </c>
      <c r="M245" s="19">
        <v>5</v>
      </c>
      <c r="N245" s="202"/>
      <c r="O245" s="7"/>
      <c r="P245" s="240" t="s">
        <v>331</v>
      </c>
    </row>
    <row r="246" spans="1:16" ht="56.25" customHeight="1" x14ac:dyDescent="0.25">
      <c r="A246" s="247"/>
      <c r="B246" s="72" t="s">
        <v>1012</v>
      </c>
      <c r="C246" s="210" t="s">
        <v>285</v>
      </c>
      <c r="D246" s="210" t="s">
        <v>288</v>
      </c>
      <c r="E246" s="202" t="s">
        <v>289</v>
      </c>
      <c r="F246" s="210" t="s">
        <v>87</v>
      </c>
      <c r="G246" s="210">
        <v>44.8</v>
      </c>
      <c r="H246" s="210">
        <v>43.5</v>
      </c>
      <c r="I246" s="60">
        <v>42.2</v>
      </c>
      <c r="J246" s="210">
        <v>40.9</v>
      </c>
      <c r="K246" s="210">
        <v>38.9</v>
      </c>
      <c r="L246" s="210">
        <v>36.9</v>
      </c>
      <c r="M246" s="66">
        <v>36.5</v>
      </c>
      <c r="N246" s="13"/>
      <c r="O246" s="13"/>
      <c r="P246" s="13"/>
    </row>
    <row r="247" spans="1:16" ht="86.25" customHeight="1" x14ac:dyDescent="0.25">
      <c r="A247" s="248"/>
      <c r="B247" s="206" t="s">
        <v>91</v>
      </c>
      <c r="C247" s="202" t="s">
        <v>291</v>
      </c>
      <c r="D247" s="202" t="s">
        <v>292</v>
      </c>
      <c r="E247" s="267" t="s">
        <v>289</v>
      </c>
      <c r="F247" s="22" t="s">
        <v>87</v>
      </c>
      <c r="G247" s="22">
        <v>30.9</v>
      </c>
      <c r="H247" s="22"/>
      <c r="I247" s="22">
        <v>34.700000000000003</v>
      </c>
      <c r="J247" s="22">
        <v>34.6</v>
      </c>
      <c r="K247" s="22">
        <v>34.5</v>
      </c>
      <c r="L247" s="22">
        <v>34.4</v>
      </c>
      <c r="M247" s="49">
        <v>34.299999999999997</v>
      </c>
      <c r="N247" s="202"/>
      <c r="O247" s="13"/>
      <c r="P247" s="13"/>
    </row>
    <row r="248" spans="1:16" ht="84" customHeight="1" x14ac:dyDescent="0.25">
      <c r="A248" s="14"/>
      <c r="B248" s="206" t="s">
        <v>328</v>
      </c>
      <c r="C248" s="202" t="s">
        <v>43</v>
      </c>
      <c r="D248" s="14" t="s">
        <v>292</v>
      </c>
      <c r="E248" s="202" t="s">
        <v>25</v>
      </c>
      <c r="F248" s="22" t="s">
        <v>87</v>
      </c>
      <c r="G248" s="1">
        <v>100</v>
      </c>
      <c r="H248" s="1">
        <v>100</v>
      </c>
      <c r="I248" s="1">
        <v>100</v>
      </c>
      <c r="J248" s="1">
        <v>100</v>
      </c>
      <c r="K248" s="1">
        <v>100</v>
      </c>
      <c r="L248" s="1">
        <v>100</v>
      </c>
      <c r="M248" s="1">
        <v>100</v>
      </c>
      <c r="N248" s="75"/>
      <c r="O248" s="75"/>
      <c r="P248" s="75" t="s">
        <v>331</v>
      </c>
    </row>
    <row r="249" spans="1:16" ht="84" customHeight="1" x14ac:dyDescent="0.25">
      <c r="A249" s="14"/>
      <c r="B249" s="206" t="s">
        <v>329</v>
      </c>
      <c r="C249" s="202" t="s">
        <v>291</v>
      </c>
      <c r="D249" s="14" t="s">
        <v>292</v>
      </c>
      <c r="E249" s="202" t="s">
        <v>25</v>
      </c>
      <c r="F249" s="22" t="s">
        <v>87</v>
      </c>
      <c r="G249" s="202">
        <v>98.5</v>
      </c>
      <c r="H249" s="1">
        <v>98</v>
      </c>
      <c r="I249" s="76">
        <v>95</v>
      </c>
      <c r="J249" s="77">
        <v>95</v>
      </c>
      <c r="K249" s="77">
        <v>95</v>
      </c>
      <c r="L249" s="77">
        <v>95</v>
      </c>
      <c r="M249" s="78">
        <v>95</v>
      </c>
      <c r="N249" s="75"/>
      <c r="O249" s="75"/>
      <c r="P249" s="75" t="s">
        <v>331</v>
      </c>
    </row>
    <row r="250" spans="1:16" ht="84" customHeight="1" x14ac:dyDescent="0.25">
      <c r="A250" s="14"/>
      <c r="B250" s="124" t="s">
        <v>330</v>
      </c>
      <c r="C250" s="202" t="s">
        <v>291</v>
      </c>
      <c r="D250" s="14" t="s">
        <v>292</v>
      </c>
      <c r="E250" s="202" t="s">
        <v>294</v>
      </c>
      <c r="F250" s="22" t="s">
        <v>87</v>
      </c>
      <c r="G250" s="202">
        <v>574</v>
      </c>
      <c r="H250" s="1">
        <v>1102</v>
      </c>
      <c r="I250" s="76">
        <v>500</v>
      </c>
      <c r="J250" s="76">
        <v>500</v>
      </c>
      <c r="K250" s="76">
        <v>500</v>
      </c>
      <c r="L250" s="76">
        <v>500</v>
      </c>
      <c r="M250" s="76">
        <v>500</v>
      </c>
      <c r="N250" s="75"/>
      <c r="O250" s="75"/>
      <c r="P250" s="75" t="s">
        <v>331</v>
      </c>
    </row>
    <row r="251" spans="1:16" ht="19.5" customHeight="1" x14ac:dyDescent="0.25">
      <c r="A251" s="248"/>
      <c r="B251" s="421" t="s">
        <v>332</v>
      </c>
      <c r="C251" s="446"/>
      <c r="D251" s="446"/>
      <c r="E251" s="446"/>
      <c r="F251" s="425"/>
      <c r="G251" s="425"/>
      <c r="H251" s="425"/>
      <c r="I251" s="425"/>
      <c r="J251" s="425"/>
      <c r="K251" s="425"/>
      <c r="L251" s="425"/>
      <c r="M251" s="425"/>
      <c r="N251" s="425"/>
      <c r="O251" s="425"/>
      <c r="P251" s="426"/>
    </row>
    <row r="252" spans="1:16" ht="68.25" customHeight="1" x14ac:dyDescent="0.25">
      <c r="A252" s="247"/>
      <c r="B252" s="102" t="s">
        <v>1011</v>
      </c>
      <c r="C252" s="202" t="s">
        <v>285</v>
      </c>
      <c r="D252" s="202" t="s">
        <v>86</v>
      </c>
      <c r="E252" s="202" t="s">
        <v>333</v>
      </c>
      <c r="F252" s="260" t="s">
        <v>87</v>
      </c>
      <c r="G252" s="210">
        <v>7.6</v>
      </c>
      <c r="H252" s="210">
        <v>7.5</v>
      </c>
      <c r="I252" s="60">
        <v>7.4</v>
      </c>
      <c r="J252" s="210">
        <v>7.3</v>
      </c>
      <c r="K252" s="210">
        <v>7.2</v>
      </c>
      <c r="L252" s="210">
        <v>7.1</v>
      </c>
      <c r="M252" s="91">
        <v>7</v>
      </c>
      <c r="N252" s="13"/>
      <c r="O252" s="13"/>
      <c r="P252" s="13"/>
    </row>
    <row r="253" spans="1:16" ht="86.25" customHeight="1" x14ac:dyDescent="0.25">
      <c r="A253" s="248"/>
      <c r="B253" s="206" t="s">
        <v>290</v>
      </c>
      <c r="C253" s="204" t="s">
        <v>291</v>
      </c>
      <c r="D253" s="204" t="s">
        <v>292</v>
      </c>
      <c r="E253" s="204" t="s">
        <v>333</v>
      </c>
      <c r="F253" s="22" t="s">
        <v>87</v>
      </c>
      <c r="G253" s="22">
        <v>4.2</v>
      </c>
      <c r="H253" s="22"/>
      <c r="I253" s="22">
        <v>6.8</v>
      </c>
      <c r="J253" s="22">
        <v>6.7</v>
      </c>
      <c r="K253" s="22">
        <v>6.6</v>
      </c>
      <c r="L253" s="22">
        <v>6.5</v>
      </c>
      <c r="M253" s="49">
        <v>6.5</v>
      </c>
      <c r="N253" s="202"/>
      <c r="O253" s="7"/>
      <c r="P253" s="206"/>
    </row>
    <row r="254" spans="1:16" ht="59.25" customHeight="1" x14ac:dyDescent="0.25">
      <c r="A254" s="247"/>
      <c r="B254" s="45" t="s">
        <v>1010</v>
      </c>
      <c r="C254" s="202" t="s">
        <v>285</v>
      </c>
      <c r="D254" s="202" t="s">
        <v>86</v>
      </c>
      <c r="E254" s="202" t="s">
        <v>333</v>
      </c>
      <c r="F254" s="202" t="s">
        <v>87</v>
      </c>
      <c r="G254" s="202">
        <v>4.71</v>
      </c>
      <c r="H254" s="202">
        <v>4.59</v>
      </c>
      <c r="I254" s="114">
        <v>4.4800000000000004</v>
      </c>
      <c r="J254" s="202">
        <v>4.37</v>
      </c>
      <c r="K254" s="202">
        <v>4.26</v>
      </c>
      <c r="L254" s="202">
        <v>4.16</v>
      </c>
      <c r="M254" s="55">
        <v>4.1500000000000004</v>
      </c>
      <c r="N254" s="13"/>
      <c r="O254" s="13"/>
      <c r="P254" s="13"/>
    </row>
    <row r="255" spans="1:16" ht="87.75" customHeight="1" x14ac:dyDescent="0.25">
      <c r="A255" s="248"/>
      <c r="B255" s="206" t="s">
        <v>290</v>
      </c>
      <c r="C255" s="202" t="s">
        <v>291</v>
      </c>
      <c r="D255" s="202" t="s">
        <v>292</v>
      </c>
      <c r="E255" s="202" t="s">
        <v>333</v>
      </c>
      <c r="F255" s="22" t="s">
        <v>87</v>
      </c>
      <c r="G255" s="22">
        <v>0.9</v>
      </c>
      <c r="H255" s="22"/>
      <c r="I255" s="22">
        <v>7.3</v>
      </c>
      <c r="J255" s="22">
        <v>7.2</v>
      </c>
      <c r="K255" s="22">
        <v>7.1</v>
      </c>
      <c r="L255" s="22">
        <v>7</v>
      </c>
      <c r="M255" s="49">
        <v>7</v>
      </c>
      <c r="N255" s="202"/>
      <c r="O255" s="13"/>
      <c r="P255" s="13"/>
    </row>
    <row r="256" spans="1:16" ht="81" customHeight="1" x14ac:dyDescent="0.25">
      <c r="A256" s="247"/>
      <c r="B256" s="206" t="s">
        <v>335</v>
      </c>
      <c r="C256" s="202" t="s">
        <v>291</v>
      </c>
      <c r="D256" s="202" t="s">
        <v>292</v>
      </c>
      <c r="E256" s="202" t="s">
        <v>295</v>
      </c>
      <c r="F256" s="22" t="s">
        <v>87</v>
      </c>
      <c r="G256" s="22">
        <v>1</v>
      </c>
      <c r="H256" s="22"/>
      <c r="I256" s="22"/>
      <c r="J256" s="22">
        <v>1</v>
      </c>
      <c r="K256" s="22"/>
      <c r="L256" s="22"/>
      <c r="M256" s="49"/>
      <c r="N256" s="13"/>
      <c r="O256" s="13"/>
      <c r="P256" s="202" t="s">
        <v>346</v>
      </c>
    </row>
    <row r="257" spans="1:16" ht="81" customHeight="1" x14ac:dyDescent="0.25">
      <c r="A257" s="247"/>
      <c r="B257" s="238" t="s">
        <v>336</v>
      </c>
      <c r="C257" s="202" t="s">
        <v>291</v>
      </c>
      <c r="D257" s="202" t="s">
        <v>292</v>
      </c>
      <c r="E257" s="202" t="s">
        <v>334</v>
      </c>
      <c r="F257" s="22" t="s">
        <v>87</v>
      </c>
      <c r="G257" s="22">
        <v>51</v>
      </c>
      <c r="H257" s="22">
        <v>6</v>
      </c>
      <c r="I257" s="22">
        <v>4</v>
      </c>
      <c r="J257" s="22">
        <v>4</v>
      </c>
      <c r="K257" s="22">
        <v>4</v>
      </c>
      <c r="L257" s="22">
        <v>4</v>
      </c>
      <c r="M257" s="49">
        <v>4</v>
      </c>
      <c r="N257" s="13"/>
      <c r="O257" s="13"/>
      <c r="P257" s="202" t="s">
        <v>346</v>
      </c>
    </row>
    <row r="258" spans="1:16" ht="81" customHeight="1" x14ac:dyDescent="0.25">
      <c r="A258" s="247"/>
      <c r="B258" s="206" t="s">
        <v>337</v>
      </c>
      <c r="C258" s="202" t="s">
        <v>291</v>
      </c>
      <c r="D258" s="14" t="s">
        <v>292</v>
      </c>
      <c r="E258" s="202" t="s">
        <v>25</v>
      </c>
      <c r="F258" s="22" t="s">
        <v>87</v>
      </c>
      <c r="G258" s="22">
        <v>78.900000000000006</v>
      </c>
      <c r="H258" s="22">
        <v>87</v>
      </c>
      <c r="I258" s="22">
        <v>89</v>
      </c>
      <c r="J258" s="22">
        <v>90</v>
      </c>
      <c r="K258" s="22">
        <v>90</v>
      </c>
      <c r="L258" s="22">
        <v>90</v>
      </c>
      <c r="M258" s="49">
        <v>90</v>
      </c>
      <c r="N258" s="13"/>
      <c r="O258" s="13"/>
      <c r="P258" s="202" t="s">
        <v>346</v>
      </c>
    </row>
    <row r="259" spans="1:16" ht="60.75" customHeight="1" x14ac:dyDescent="0.25">
      <c r="A259" s="247"/>
      <c r="B259" s="102" t="s">
        <v>1009</v>
      </c>
      <c r="C259" s="210" t="s">
        <v>285</v>
      </c>
      <c r="D259" s="210" t="s">
        <v>288</v>
      </c>
      <c r="E259" s="210" t="s">
        <v>25</v>
      </c>
      <c r="F259" s="203" t="s">
        <v>87</v>
      </c>
      <c r="G259" s="88">
        <v>78</v>
      </c>
      <c r="H259" s="88">
        <v>80</v>
      </c>
      <c r="I259" s="88">
        <v>85</v>
      </c>
      <c r="J259" s="88">
        <v>86</v>
      </c>
      <c r="K259" s="88">
        <v>87</v>
      </c>
      <c r="L259" s="88">
        <v>88</v>
      </c>
      <c r="M259" s="91">
        <v>89</v>
      </c>
      <c r="N259" s="13"/>
      <c r="O259" s="13"/>
      <c r="P259" s="13"/>
    </row>
    <row r="260" spans="1:16" ht="80.25" customHeight="1" x14ac:dyDescent="0.25">
      <c r="A260" s="248"/>
      <c r="B260" s="206" t="s">
        <v>290</v>
      </c>
      <c r="C260" s="202" t="s">
        <v>291</v>
      </c>
      <c r="D260" s="202" t="s">
        <v>292</v>
      </c>
      <c r="E260" s="202" t="s">
        <v>25</v>
      </c>
      <c r="F260" s="22" t="s">
        <v>87</v>
      </c>
      <c r="G260" s="114">
        <v>89.16</v>
      </c>
      <c r="H260" s="22"/>
      <c r="I260" s="22">
        <v>72</v>
      </c>
      <c r="J260" s="22">
        <v>73</v>
      </c>
      <c r="K260" s="22">
        <v>74</v>
      </c>
      <c r="L260" s="22">
        <v>75</v>
      </c>
      <c r="M260" s="49">
        <v>76</v>
      </c>
      <c r="N260" s="202"/>
      <c r="O260" s="13"/>
      <c r="P260" s="13"/>
    </row>
    <row r="261" spans="1:16" ht="82.5" customHeight="1" x14ac:dyDescent="0.25">
      <c r="A261" s="202"/>
      <c r="B261" s="206" t="s">
        <v>340</v>
      </c>
      <c r="C261" s="202" t="s">
        <v>291</v>
      </c>
      <c r="D261" s="202" t="s">
        <v>129</v>
      </c>
      <c r="E261" s="202" t="s">
        <v>112</v>
      </c>
      <c r="F261" s="203" t="s">
        <v>87</v>
      </c>
      <c r="G261" s="202">
        <v>87.4</v>
      </c>
      <c r="H261" s="202">
        <v>80</v>
      </c>
      <c r="I261" s="22">
        <v>80</v>
      </c>
      <c r="J261" s="202">
        <v>80</v>
      </c>
      <c r="K261" s="202">
        <v>80</v>
      </c>
      <c r="L261" s="202">
        <v>80</v>
      </c>
      <c r="M261" s="202">
        <v>80</v>
      </c>
      <c r="N261" s="240"/>
      <c r="O261" s="240"/>
      <c r="P261" s="202" t="s">
        <v>346</v>
      </c>
    </row>
    <row r="262" spans="1:16" ht="57.75" customHeight="1" x14ac:dyDescent="0.25">
      <c r="A262" s="247"/>
      <c r="B262" s="102" t="s">
        <v>338</v>
      </c>
      <c r="C262" s="210" t="s">
        <v>285</v>
      </c>
      <c r="D262" s="210" t="s">
        <v>24</v>
      </c>
      <c r="E262" s="210" t="s">
        <v>312</v>
      </c>
      <c r="F262" s="203" t="s">
        <v>87</v>
      </c>
      <c r="G262" s="111">
        <v>9.85</v>
      </c>
      <c r="H262" s="111">
        <v>9.8000000000000007</v>
      </c>
      <c r="I262" s="111">
        <v>9.75</v>
      </c>
      <c r="J262" s="111">
        <v>9.6999999999999993</v>
      </c>
      <c r="K262" s="111">
        <v>9.6</v>
      </c>
      <c r="L262" s="111">
        <v>9.5500000000000007</v>
      </c>
      <c r="M262" s="123">
        <v>9.5</v>
      </c>
      <c r="N262" s="13"/>
      <c r="O262" s="13"/>
      <c r="P262" s="13"/>
    </row>
    <row r="263" spans="1:16" ht="83.25" customHeight="1" x14ac:dyDescent="0.25">
      <c r="A263" s="248"/>
      <c r="B263" s="206" t="s">
        <v>290</v>
      </c>
      <c r="C263" s="202" t="s">
        <v>291</v>
      </c>
      <c r="D263" s="202" t="s">
        <v>292</v>
      </c>
      <c r="E263" s="202" t="s">
        <v>312</v>
      </c>
      <c r="F263" s="22" t="s">
        <v>87</v>
      </c>
      <c r="G263" s="22">
        <v>0.5</v>
      </c>
      <c r="H263" s="22"/>
      <c r="I263" s="22">
        <v>0.45</v>
      </c>
      <c r="J263" s="22">
        <v>0.4</v>
      </c>
      <c r="K263" s="22">
        <v>0.4</v>
      </c>
      <c r="L263" s="22">
        <v>0.4</v>
      </c>
      <c r="M263" s="49">
        <v>0.4</v>
      </c>
      <c r="N263" s="202"/>
      <c r="O263" s="13"/>
      <c r="P263" s="13"/>
    </row>
    <row r="264" spans="1:16" ht="79.5" customHeight="1" x14ac:dyDescent="0.25">
      <c r="A264" s="202"/>
      <c r="B264" s="206" t="s">
        <v>878</v>
      </c>
      <c r="C264" s="203" t="s">
        <v>291</v>
      </c>
      <c r="D264" s="203" t="s">
        <v>292</v>
      </c>
      <c r="E264" s="203" t="s">
        <v>334</v>
      </c>
      <c r="F264" s="22" t="s">
        <v>87</v>
      </c>
      <c r="G264" s="22">
        <v>51</v>
      </c>
      <c r="H264" s="22">
        <v>6</v>
      </c>
      <c r="I264" s="22">
        <v>4</v>
      </c>
      <c r="J264" s="22">
        <v>4</v>
      </c>
      <c r="K264" s="22">
        <v>4</v>
      </c>
      <c r="L264" s="22">
        <v>4</v>
      </c>
      <c r="M264" s="49">
        <v>4</v>
      </c>
      <c r="N264" s="240"/>
      <c r="O264" s="240"/>
      <c r="P264" s="202" t="s">
        <v>346</v>
      </c>
    </row>
    <row r="265" spans="1:16" ht="55.5" customHeight="1" x14ac:dyDescent="0.25">
      <c r="A265" s="247"/>
      <c r="B265" s="72" t="s">
        <v>339</v>
      </c>
      <c r="C265" s="202" t="s">
        <v>285</v>
      </c>
      <c r="D265" s="202" t="s">
        <v>288</v>
      </c>
      <c r="E265" s="202" t="s">
        <v>333</v>
      </c>
      <c r="F265" s="218"/>
      <c r="G265" s="88">
        <v>12.5</v>
      </c>
      <c r="H265" s="88">
        <v>12</v>
      </c>
      <c r="I265" s="60">
        <v>11.5</v>
      </c>
      <c r="J265" s="88">
        <v>11.3</v>
      </c>
      <c r="K265" s="88">
        <v>11.2</v>
      </c>
      <c r="L265" s="88">
        <v>11</v>
      </c>
      <c r="M265" s="91">
        <v>10.9</v>
      </c>
      <c r="N265" s="13"/>
      <c r="O265" s="13"/>
      <c r="P265" s="43"/>
    </row>
    <row r="266" spans="1:16" ht="84.75" customHeight="1" x14ac:dyDescent="0.25">
      <c r="A266" s="248"/>
      <c r="B266" s="206" t="s">
        <v>91</v>
      </c>
      <c r="C266" s="204" t="s">
        <v>291</v>
      </c>
      <c r="D266" s="204" t="s">
        <v>292</v>
      </c>
      <c r="E266" s="204" t="s">
        <v>341</v>
      </c>
      <c r="F266" s="22" t="s">
        <v>87</v>
      </c>
      <c r="G266" s="22">
        <v>0</v>
      </c>
      <c r="H266" s="22">
        <v>0</v>
      </c>
      <c r="I266" s="22">
        <v>0</v>
      </c>
      <c r="J266" s="22">
        <v>0</v>
      </c>
      <c r="K266" s="22">
        <v>0</v>
      </c>
      <c r="L266" s="22">
        <v>0</v>
      </c>
      <c r="M266" s="49">
        <v>0</v>
      </c>
      <c r="N266" s="202"/>
      <c r="O266" s="13"/>
      <c r="P266" s="43"/>
    </row>
    <row r="267" spans="1:16" ht="88.5" customHeight="1" x14ac:dyDescent="0.25">
      <c r="A267" s="247"/>
      <c r="B267" s="206" t="s">
        <v>342</v>
      </c>
      <c r="C267" s="202" t="s">
        <v>291</v>
      </c>
      <c r="D267" s="14" t="s">
        <v>292</v>
      </c>
      <c r="E267" s="202" t="s">
        <v>25</v>
      </c>
      <c r="F267" s="22" t="s">
        <v>87</v>
      </c>
      <c r="G267" s="22">
        <v>89.8</v>
      </c>
      <c r="H267" s="22">
        <v>90</v>
      </c>
      <c r="I267" s="22">
        <v>90</v>
      </c>
      <c r="J267" s="22">
        <v>90</v>
      </c>
      <c r="K267" s="22">
        <v>90</v>
      </c>
      <c r="L267" s="22">
        <v>90</v>
      </c>
      <c r="M267" s="49">
        <v>90</v>
      </c>
      <c r="N267" s="13"/>
      <c r="O267" s="13"/>
      <c r="P267" s="202" t="s">
        <v>346</v>
      </c>
    </row>
    <row r="268" spans="1:16" ht="88.5" customHeight="1" x14ac:dyDescent="0.25">
      <c r="A268" s="247"/>
      <c r="B268" s="206" t="s">
        <v>343</v>
      </c>
      <c r="C268" s="202" t="s">
        <v>291</v>
      </c>
      <c r="D268" s="14" t="s">
        <v>292</v>
      </c>
      <c r="E268" s="202" t="s">
        <v>25</v>
      </c>
      <c r="F268" s="22" t="s">
        <v>87</v>
      </c>
      <c r="G268" s="1">
        <v>92.5</v>
      </c>
      <c r="H268" s="1">
        <v>95</v>
      </c>
      <c r="I268" s="1">
        <v>95</v>
      </c>
      <c r="J268" s="1">
        <v>95</v>
      </c>
      <c r="K268" s="1">
        <v>95</v>
      </c>
      <c r="L268" s="1">
        <v>95</v>
      </c>
      <c r="M268" s="1">
        <v>95</v>
      </c>
      <c r="N268" s="202" t="s">
        <v>829</v>
      </c>
      <c r="O268" s="13"/>
      <c r="P268" s="202" t="s">
        <v>346</v>
      </c>
    </row>
    <row r="269" spans="1:16" ht="66" customHeight="1" x14ac:dyDescent="0.25">
      <c r="A269" s="247"/>
      <c r="B269" s="102" t="s">
        <v>344</v>
      </c>
      <c r="C269" s="210" t="s">
        <v>285</v>
      </c>
      <c r="D269" s="210" t="s">
        <v>288</v>
      </c>
      <c r="E269" s="210" t="s">
        <v>25</v>
      </c>
      <c r="F269" s="210" t="s">
        <v>87</v>
      </c>
      <c r="G269" s="88">
        <v>40</v>
      </c>
      <c r="H269" s="88">
        <v>45</v>
      </c>
      <c r="I269" s="88">
        <v>50</v>
      </c>
      <c r="J269" s="88">
        <v>55</v>
      </c>
      <c r="K269" s="88">
        <v>60</v>
      </c>
      <c r="L269" s="88">
        <v>65</v>
      </c>
      <c r="M269" s="91">
        <v>70</v>
      </c>
      <c r="N269" s="13"/>
      <c r="O269" s="13"/>
      <c r="P269" s="13"/>
    </row>
    <row r="270" spans="1:16" ht="82.5" customHeight="1" x14ac:dyDescent="0.25">
      <c r="A270" s="248"/>
      <c r="B270" s="206" t="s">
        <v>91</v>
      </c>
      <c r="C270" s="202" t="s">
        <v>291</v>
      </c>
      <c r="D270" s="202" t="s">
        <v>292</v>
      </c>
      <c r="E270" s="202" t="s">
        <v>25</v>
      </c>
      <c r="F270" s="22" t="s">
        <v>87</v>
      </c>
      <c r="G270" s="22">
        <v>48</v>
      </c>
      <c r="H270" s="22"/>
      <c r="I270" s="22">
        <v>48</v>
      </c>
      <c r="J270" s="22">
        <v>48</v>
      </c>
      <c r="K270" s="22">
        <v>48</v>
      </c>
      <c r="L270" s="22">
        <v>48</v>
      </c>
      <c r="M270" s="49">
        <v>48</v>
      </c>
      <c r="N270" s="202"/>
      <c r="O270" s="13"/>
      <c r="P270" s="13"/>
    </row>
    <row r="271" spans="1:16" ht="85.5" customHeight="1" x14ac:dyDescent="0.25">
      <c r="A271" s="202"/>
      <c r="B271" s="206" t="s">
        <v>345</v>
      </c>
      <c r="C271" s="202" t="s">
        <v>291</v>
      </c>
      <c r="D271" s="202" t="s">
        <v>292</v>
      </c>
      <c r="E271" s="202" t="s">
        <v>294</v>
      </c>
      <c r="F271" s="22" t="s">
        <v>87</v>
      </c>
      <c r="G271" s="22">
        <v>5</v>
      </c>
      <c r="H271" s="22">
        <v>5</v>
      </c>
      <c r="I271" s="22">
        <v>5</v>
      </c>
      <c r="J271" s="22">
        <v>5</v>
      </c>
      <c r="K271" s="22">
        <v>5</v>
      </c>
      <c r="L271" s="22">
        <v>5</v>
      </c>
      <c r="M271" s="49">
        <v>5</v>
      </c>
      <c r="N271" s="240"/>
      <c r="O271" s="240"/>
      <c r="P271" s="202" t="s">
        <v>346</v>
      </c>
    </row>
    <row r="272" spans="1:16" ht="56.25" customHeight="1" x14ac:dyDescent="0.25">
      <c r="A272" s="247"/>
      <c r="B272" s="72" t="s">
        <v>348</v>
      </c>
      <c r="C272" s="210" t="s">
        <v>285</v>
      </c>
      <c r="D272" s="210" t="s">
        <v>288</v>
      </c>
      <c r="E272" s="210" t="s">
        <v>25</v>
      </c>
      <c r="F272" s="210" t="s">
        <v>87</v>
      </c>
      <c r="G272" s="88">
        <v>34</v>
      </c>
      <c r="H272" s="88">
        <v>35</v>
      </c>
      <c r="I272" s="88">
        <v>68</v>
      </c>
      <c r="J272" s="88">
        <v>69</v>
      </c>
      <c r="K272" s="88">
        <v>70</v>
      </c>
      <c r="L272" s="88">
        <v>70</v>
      </c>
      <c r="M272" s="91">
        <v>71</v>
      </c>
      <c r="N272" s="13"/>
      <c r="O272" s="13"/>
      <c r="P272" s="13"/>
    </row>
    <row r="273" spans="1:16" ht="78" customHeight="1" x14ac:dyDescent="0.25">
      <c r="A273" s="248"/>
      <c r="B273" s="206" t="s">
        <v>91</v>
      </c>
      <c r="C273" s="202" t="s">
        <v>291</v>
      </c>
      <c r="D273" s="202" t="s">
        <v>292</v>
      </c>
      <c r="E273" s="202" t="s">
        <v>25</v>
      </c>
      <c r="F273" s="22" t="s">
        <v>87</v>
      </c>
      <c r="G273" s="22">
        <v>54.1</v>
      </c>
      <c r="H273" s="22"/>
      <c r="I273" s="22">
        <v>66</v>
      </c>
      <c r="J273" s="22">
        <v>67</v>
      </c>
      <c r="K273" s="22">
        <v>68</v>
      </c>
      <c r="L273" s="22">
        <v>69</v>
      </c>
      <c r="M273" s="49">
        <v>70</v>
      </c>
      <c r="N273" s="202"/>
      <c r="O273" s="13"/>
      <c r="P273" s="13"/>
    </row>
    <row r="274" spans="1:16" ht="82.5" customHeight="1" x14ac:dyDescent="0.25">
      <c r="A274" s="202"/>
      <c r="B274" s="206" t="s">
        <v>349</v>
      </c>
      <c r="C274" s="202" t="s">
        <v>291</v>
      </c>
      <c r="D274" s="14" t="s">
        <v>292</v>
      </c>
      <c r="E274" s="202" t="s">
        <v>25</v>
      </c>
      <c r="F274" s="22" t="s">
        <v>87</v>
      </c>
      <c r="G274" s="1">
        <v>92.5</v>
      </c>
      <c r="H274" s="1">
        <v>95</v>
      </c>
      <c r="I274" s="1">
        <v>95</v>
      </c>
      <c r="J274" s="1">
        <v>95</v>
      </c>
      <c r="K274" s="1">
        <v>95</v>
      </c>
      <c r="L274" s="1">
        <v>95</v>
      </c>
      <c r="M274" s="1">
        <v>95</v>
      </c>
      <c r="N274" s="240"/>
      <c r="O274" s="240"/>
      <c r="P274" s="202" t="s">
        <v>346</v>
      </c>
    </row>
    <row r="275" spans="1:16" ht="82.5" customHeight="1" x14ac:dyDescent="0.25">
      <c r="A275" s="202"/>
      <c r="B275" s="206" t="s">
        <v>351</v>
      </c>
      <c r="C275" s="202" t="s">
        <v>291</v>
      </c>
      <c r="D275" s="151" t="s">
        <v>292</v>
      </c>
      <c r="E275" s="203" t="s">
        <v>350</v>
      </c>
      <c r="F275" s="202" t="s">
        <v>87</v>
      </c>
      <c r="G275" s="1">
        <v>6445</v>
      </c>
      <c r="H275" s="1">
        <v>6500</v>
      </c>
      <c r="I275" s="1">
        <v>6550</v>
      </c>
      <c r="J275" s="1">
        <v>6550</v>
      </c>
      <c r="K275" s="1">
        <v>6550</v>
      </c>
      <c r="L275" s="1">
        <v>6550</v>
      </c>
      <c r="M275" s="1">
        <v>6550</v>
      </c>
      <c r="N275" s="240"/>
      <c r="O275" s="240"/>
      <c r="P275" s="202" t="s">
        <v>346</v>
      </c>
    </row>
    <row r="276" spans="1:16" ht="115.5" customHeight="1" x14ac:dyDescent="0.25">
      <c r="A276" s="247"/>
      <c r="B276" s="102" t="s">
        <v>352</v>
      </c>
      <c r="C276" s="210" t="s">
        <v>285</v>
      </c>
      <c r="D276" s="202" t="s">
        <v>288</v>
      </c>
      <c r="E276" s="202" t="s">
        <v>353</v>
      </c>
      <c r="F276" s="260" t="s">
        <v>87</v>
      </c>
      <c r="G276" s="88">
        <v>3.4</v>
      </c>
      <c r="H276" s="88">
        <v>3.3</v>
      </c>
      <c r="I276" s="88">
        <v>3.2</v>
      </c>
      <c r="J276" s="88">
        <v>3.1</v>
      </c>
      <c r="K276" s="88">
        <v>3</v>
      </c>
      <c r="L276" s="88">
        <v>2.9</v>
      </c>
      <c r="M276" s="91">
        <v>2.8</v>
      </c>
      <c r="N276" s="13"/>
      <c r="O276" s="13"/>
      <c r="P276" s="43"/>
    </row>
    <row r="277" spans="1:16" ht="105" customHeight="1" x14ac:dyDescent="0.25">
      <c r="A277" s="248"/>
      <c r="B277" s="206" t="s">
        <v>91</v>
      </c>
      <c r="C277" s="202" t="s">
        <v>291</v>
      </c>
      <c r="D277" s="204" t="s">
        <v>292</v>
      </c>
      <c r="E277" s="204" t="s">
        <v>353</v>
      </c>
      <c r="F277" s="22" t="s">
        <v>87</v>
      </c>
      <c r="G277" s="22">
        <v>3.2</v>
      </c>
      <c r="H277" s="22"/>
      <c r="I277" s="22">
        <v>3.2</v>
      </c>
      <c r="J277" s="22">
        <v>3.1</v>
      </c>
      <c r="K277" s="22">
        <v>3</v>
      </c>
      <c r="L277" s="22">
        <v>2.9</v>
      </c>
      <c r="M277" s="49">
        <v>2.9</v>
      </c>
      <c r="N277" s="202"/>
      <c r="O277" s="13"/>
      <c r="P277" s="43"/>
    </row>
    <row r="278" spans="1:16" ht="100.5" customHeight="1" x14ac:dyDescent="0.25">
      <c r="A278" s="247"/>
      <c r="B278" s="206" t="s">
        <v>354</v>
      </c>
      <c r="C278" s="202" t="s">
        <v>291</v>
      </c>
      <c r="D278" s="202" t="s">
        <v>292</v>
      </c>
      <c r="E278" s="202" t="s">
        <v>294</v>
      </c>
      <c r="F278" s="22" t="s">
        <v>87</v>
      </c>
      <c r="G278" s="22">
        <v>5</v>
      </c>
      <c r="H278" s="22">
        <v>5</v>
      </c>
      <c r="I278" s="22">
        <v>5</v>
      </c>
      <c r="J278" s="22">
        <v>5</v>
      </c>
      <c r="K278" s="22">
        <v>5</v>
      </c>
      <c r="L278" s="22">
        <v>5</v>
      </c>
      <c r="M278" s="49">
        <v>5</v>
      </c>
      <c r="N278" s="202" t="s">
        <v>879</v>
      </c>
      <c r="O278" s="13"/>
      <c r="P278" s="202" t="s">
        <v>346</v>
      </c>
    </row>
    <row r="279" spans="1:16" ht="100.5" customHeight="1" x14ac:dyDescent="0.25">
      <c r="A279" s="202"/>
      <c r="B279" s="206" t="s">
        <v>355</v>
      </c>
      <c r="C279" s="202" t="s">
        <v>291</v>
      </c>
      <c r="D279" s="202" t="s">
        <v>179</v>
      </c>
      <c r="E279" s="202" t="s">
        <v>350</v>
      </c>
      <c r="F279" s="202" t="s">
        <v>356</v>
      </c>
      <c r="G279" s="19">
        <v>27</v>
      </c>
      <c r="H279" s="19">
        <v>30</v>
      </c>
      <c r="I279" s="19">
        <v>35</v>
      </c>
      <c r="J279" s="19">
        <v>35</v>
      </c>
      <c r="K279" s="19">
        <v>35</v>
      </c>
      <c r="L279" s="19">
        <v>35</v>
      </c>
      <c r="M279" s="19">
        <v>35</v>
      </c>
      <c r="N279" s="240"/>
      <c r="O279" s="240"/>
      <c r="P279" s="202" t="s">
        <v>346</v>
      </c>
    </row>
    <row r="280" spans="1:16" ht="100.5" customHeight="1" x14ac:dyDescent="0.25">
      <c r="A280" s="247"/>
      <c r="B280" s="79" t="s">
        <v>359</v>
      </c>
      <c r="C280" s="202" t="s">
        <v>291</v>
      </c>
      <c r="D280" s="202" t="s">
        <v>179</v>
      </c>
      <c r="E280" s="202" t="s">
        <v>360</v>
      </c>
      <c r="F280" s="202" t="s">
        <v>357</v>
      </c>
      <c r="G280" s="80">
        <v>2.1</v>
      </c>
      <c r="H280" s="80">
        <v>1</v>
      </c>
      <c r="I280" s="80">
        <v>0.9</v>
      </c>
      <c r="J280" s="80">
        <v>0.8</v>
      </c>
      <c r="K280" s="80">
        <v>0.7</v>
      </c>
      <c r="L280" s="80">
        <v>0.6</v>
      </c>
      <c r="M280" s="81">
        <v>0.6</v>
      </c>
      <c r="N280" s="13"/>
      <c r="O280" s="13"/>
      <c r="P280" s="202" t="s">
        <v>346</v>
      </c>
    </row>
    <row r="281" spans="1:16" ht="76.5" customHeight="1" x14ac:dyDescent="0.25">
      <c r="A281" s="247"/>
      <c r="B281" s="182" t="s">
        <v>880</v>
      </c>
      <c r="C281" s="210" t="s">
        <v>285</v>
      </c>
      <c r="D281" s="210" t="s">
        <v>288</v>
      </c>
      <c r="E281" s="210" t="s">
        <v>25</v>
      </c>
      <c r="F281" s="210" t="s">
        <v>87</v>
      </c>
      <c r="G281" s="88">
        <v>28</v>
      </c>
      <c r="H281" s="88">
        <v>27.5</v>
      </c>
      <c r="I281" s="60">
        <v>26.5</v>
      </c>
      <c r="J281" s="88">
        <v>25.5</v>
      </c>
      <c r="K281" s="88">
        <v>24.5</v>
      </c>
      <c r="L281" s="88">
        <v>24</v>
      </c>
      <c r="M281" s="91">
        <v>23.5</v>
      </c>
      <c r="N281" s="13"/>
      <c r="O281" s="13"/>
      <c r="P281" s="13"/>
    </row>
    <row r="282" spans="1:16" ht="84.75" customHeight="1" x14ac:dyDescent="0.25">
      <c r="A282" s="248"/>
      <c r="B282" s="206" t="s">
        <v>91</v>
      </c>
      <c r="C282" s="202" t="s">
        <v>291</v>
      </c>
      <c r="D282" s="202" t="s">
        <v>292</v>
      </c>
      <c r="E282" s="202" t="s">
        <v>25</v>
      </c>
      <c r="F282" s="22" t="s">
        <v>87</v>
      </c>
      <c r="G282" s="22">
        <v>32.9</v>
      </c>
      <c r="H282" s="22"/>
      <c r="I282" s="22">
        <v>25.3</v>
      </c>
      <c r="J282" s="22">
        <v>25.3</v>
      </c>
      <c r="K282" s="22">
        <v>24.1</v>
      </c>
      <c r="L282" s="22">
        <v>24</v>
      </c>
      <c r="M282" s="49">
        <v>24</v>
      </c>
      <c r="N282" s="202"/>
      <c r="O282" s="13"/>
      <c r="P282" s="13"/>
    </row>
    <row r="283" spans="1:16" ht="84.75" customHeight="1" x14ac:dyDescent="0.25">
      <c r="A283" s="248"/>
      <c r="B283" s="206" t="s">
        <v>358</v>
      </c>
      <c r="C283" s="202" t="s">
        <v>291</v>
      </c>
      <c r="D283" s="14" t="s">
        <v>292</v>
      </c>
      <c r="E283" s="202" t="s">
        <v>25</v>
      </c>
      <c r="F283" s="22" t="s">
        <v>87</v>
      </c>
      <c r="G283" s="1">
        <v>92.5</v>
      </c>
      <c r="H283" s="1">
        <v>95</v>
      </c>
      <c r="I283" s="1">
        <v>95</v>
      </c>
      <c r="J283" s="1">
        <v>95</v>
      </c>
      <c r="K283" s="1">
        <v>95</v>
      </c>
      <c r="L283" s="1">
        <v>95</v>
      </c>
      <c r="M283" s="1">
        <v>95</v>
      </c>
      <c r="N283" s="202"/>
      <c r="O283" s="7"/>
      <c r="P283" s="202" t="s">
        <v>346</v>
      </c>
    </row>
    <row r="284" spans="1:16" ht="19.5" customHeight="1" x14ac:dyDescent="0.25">
      <c r="A284" s="248"/>
      <c r="B284" s="513" t="s">
        <v>361</v>
      </c>
      <c r="C284" s="514"/>
      <c r="D284" s="514"/>
      <c r="E284" s="515"/>
      <c r="F284" s="515"/>
      <c r="G284" s="515"/>
      <c r="H284" s="515"/>
      <c r="I284" s="515"/>
      <c r="J284" s="515"/>
      <c r="K284" s="515"/>
      <c r="L284" s="515"/>
      <c r="M284" s="516"/>
      <c r="N284" s="7"/>
      <c r="O284" s="7"/>
      <c r="P284" s="7"/>
    </row>
    <row r="285" spans="1:16" ht="95.25" customHeight="1" x14ac:dyDescent="0.25">
      <c r="A285" s="247"/>
      <c r="B285" s="102" t="s">
        <v>881</v>
      </c>
      <c r="C285" s="195" t="s">
        <v>285</v>
      </c>
      <c r="D285" s="202" t="s">
        <v>288</v>
      </c>
      <c r="E285" s="260" t="s">
        <v>25</v>
      </c>
      <c r="F285" s="210" t="s">
        <v>87</v>
      </c>
      <c r="G285" s="210">
        <v>95</v>
      </c>
      <c r="H285" s="210">
        <v>95</v>
      </c>
      <c r="I285" s="60">
        <v>95</v>
      </c>
      <c r="J285" s="210">
        <v>95</v>
      </c>
      <c r="K285" s="210">
        <v>95</v>
      </c>
      <c r="L285" s="210">
        <v>95</v>
      </c>
      <c r="M285" s="66">
        <v>95</v>
      </c>
      <c r="N285" s="13"/>
      <c r="O285" s="13"/>
      <c r="P285" s="13"/>
    </row>
    <row r="286" spans="1:16" ht="84" customHeight="1" x14ac:dyDescent="0.25">
      <c r="A286" s="248"/>
      <c r="B286" s="206" t="s">
        <v>91</v>
      </c>
      <c r="C286" s="204" t="s">
        <v>291</v>
      </c>
      <c r="D286" s="204" t="s">
        <v>292</v>
      </c>
      <c r="E286" s="202" t="s">
        <v>25</v>
      </c>
      <c r="F286" s="22" t="s">
        <v>87</v>
      </c>
      <c r="G286" s="22">
        <v>95</v>
      </c>
      <c r="H286" s="22"/>
      <c r="I286" s="22">
        <v>95</v>
      </c>
      <c r="J286" s="22">
        <v>95</v>
      </c>
      <c r="K286" s="22">
        <v>95</v>
      </c>
      <c r="L286" s="22">
        <v>95</v>
      </c>
      <c r="M286" s="49">
        <v>95</v>
      </c>
      <c r="N286" s="202"/>
      <c r="O286" s="13"/>
      <c r="P286" s="13"/>
    </row>
    <row r="287" spans="1:16" ht="76.5" customHeight="1" x14ac:dyDescent="0.25">
      <c r="A287" s="15"/>
      <c r="B287" s="206" t="s">
        <v>365</v>
      </c>
      <c r="C287" s="202" t="s">
        <v>291</v>
      </c>
      <c r="D287" s="202" t="s">
        <v>179</v>
      </c>
      <c r="E287" s="202" t="s">
        <v>294</v>
      </c>
      <c r="F287" s="22" t="s">
        <v>87</v>
      </c>
      <c r="G287" s="22">
        <v>5</v>
      </c>
      <c r="H287" s="22">
        <v>5</v>
      </c>
      <c r="I287" s="22">
        <v>5</v>
      </c>
      <c r="J287" s="22">
        <v>5</v>
      </c>
      <c r="K287" s="22">
        <v>5</v>
      </c>
      <c r="L287" s="22">
        <v>5</v>
      </c>
      <c r="M287" s="49">
        <v>5</v>
      </c>
      <c r="N287" s="13"/>
      <c r="O287" s="13"/>
      <c r="P287" s="202" t="s">
        <v>347</v>
      </c>
    </row>
    <row r="288" spans="1:16" ht="19.5" customHeight="1" x14ac:dyDescent="0.25">
      <c r="A288" s="248"/>
      <c r="B288" s="439" t="s">
        <v>362</v>
      </c>
      <c r="C288" s="503"/>
      <c r="D288" s="503"/>
      <c r="E288" s="503"/>
      <c r="F288" s="503"/>
      <c r="G288" s="503"/>
      <c r="H288" s="503"/>
      <c r="I288" s="503"/>
      <c r="J288" s="503"/>
      <c r="K288" s="503"/>
      <c r="L288" s="503"/>
      <c r="M288" s="504"/>
      <c r="N288" s="7"/>
      <c r="O288" s="7"/>
      <c r="P288" s="7"/>
    </row>
    <row r="289" spans="1:16" ht="85.5" customHeight="1" x14ac:dyDescent="0.25">
      <c r="A289" s="247"/>
      <c r="B289" s="72" t="s">
        <v>363</v>
      </c>
      <c r="C289" s="210" t="s">
        <v>285</v>
      </c>
      <c r="D289" s="210" t="s">
        <v>288</v>
      </c>
      <c r="E289" s="210" t="s">
        <v>364</v>
      </c>
      <c r="F289" s="210" t="s">
        <v>87</v>
      </c>
      <c r="G289" s="210">
        <v>105.6</v>
      </c>
      <c r="H289" s="210">
        <v>105.6</v>
      </c>
      <c r="I289" s="60">
        <v>105.6</v>
      </c>
      <c r="J289" s="210">
        <v>105.7</v>
      </c>
      <c r="K289" s="88">
        <v>105</v>
      </c>
      <c r="L289" s="88">
        <v>105</v>
      </c>
      <c r="M289" s="91">
        <v>105.6</v>
      </c>
      <c r="N289" s="13"/>
      <c r="O289" s="13"/>
      <c r="P289" s="13"/>
    </row>
    <row r="290" spans="1:16" ht="83.25" customHeight="1" x14ac:dyDescent="0.25">
      <c r="A290" s="248"/>
      <c r="B290" s="206" t="s">
        <v>91</v>
      </c>
      <c r="C290" s="202" t="s">
        <v>291</v>
      </c>
      <c r="D290" s="202" t="s">
        <v>292</v>
      </c>
      <c r="E290" s="202" t="s">
        <v>364</v>
      </c>
      <c r="F290" s="22" t="s">
        <v>87</v>
      </c>
      <c r="G290" s="22">
        <v>99.3</v>
      </c>
      <c r="H290" s="22"/>
      <c r="I290" s="22">
        <v>99.1</v>
      </c>
      <c r="J290" s="22">
        <v>99.3</v>
      </c>
      <c r="K290" s="22">
        <v>99.5</v>
      </c>
      <c r="L290" s="22">
        <v>99.7</v>
      </c>
      <c r="M290" s="49">
        <v>99.9</v>
      </c>
      <c r="N290" s="202"/>
      <c r="O290" s="7"/>
      <c r="P290" s="206"/>
    </row>
    <row r="291" spans="1:16" ht="81.75" customHeight="1" x14ac:dyDescent="0.25">
      <c r="A291" s="248"/>
      <c r="B291" s="227" t="s">
        <v>366</v>
      </c>
      <c r="C291" s="202" t="s">
        <v>291</v>
      </c>
      <c r="D291" s="202" t="s">
        <v>179</v>
      </c>
      <c r="E291" s="202" t="s">
        <v>367</v>
      </c>
      <c r="F291" s="22" t="s">
        <v>87</v>
      </c>
      <c r="G291" s="22">
        <v>7</v>
      </c>
      <c r="H291" s="22">
        <v>7</v>
      </c>
      <c r="I291" s="22">
        <v>7</v>
      </c>
      <c r="J291" s="22">
        <v>7</v>
      </c>
      <c r="K291" s="22">
        <v>7</v>
      </c>
      <c r="L291" s="22">
        <v>7</v>
      </c>
      <c r="M291" s="49">
        <v>7</v>
      </c>
      <c r="N291" s="7"/>
      <c r="O291" s="7"/>
      <c r="P291" s="202" t="s">
        <v>331</v>
      </c>
    </row>
    <row r="292" spans="1:16" ht="24.75" customHeight="1" x14ac:dyDescent="0.25">
      <c r="A292" s="248"/>
      <c r="B292" s="424" t="s">
        <v>882</v>
      </c>
      <c r="C292" s="425"/>
      <c r="D292" s="425"/>
      <c r="E292" s="425"/>
      <c r="F292" s="425"/>
      <c r="G292" s="425"/>
      <c r="H292" s="425"/>
      <c r="I292" s="425"/>
      <c r="J292" s="425"/>
      <c r="K292" s="425"/>
      <c r="L292" s="425"/>
      <c r="M292" s="425"/>
      <c r="N292" s="425"/>
      <c r="O292" s="425"/>
      <c r="P292" s="426"/>
    </row>
    <row r="293" spans="1:16" ht="19.5" customHeight="1" x14ac:dyDescent="0.25">
      <c r="A293" s="248"/>
      <c r="B293" s="439" t="s">
        <v>368</v>
      </c>
      <c r="C293" s="503"/>
      <c r="D293" s="503"/>
      <c r="E293" s="503"/>
      <c r="F293" s="503"/>
      <c r="G293" s="503"/>
      <c r="H293" s="503"/>
      <c r="I293" s="503"/>
      <c r="J293" s="503"/>
      <c r="K293" s="503"/>
      <c r="L293" s="503"/>
      <c r="M293" s="504"/>
      <c r="N293" s="7"/>
      <c r="O293" s="7"/>
      <c r="P293" s="7"/>
    </row>
    <row r="294" spans="1:16" ht="72" customHeight="1" x14ac:dyDescent="0.25">
      <c r="A294" s="247"/>
      <c r="B294" s="118" t="s">
        <v>369</v>
      </c>
      <c r="C294" s="210" t="s">
        <v>370</v>
      </c>
      <c r="D294" s="87" t="s">
        <v>371</v>
      </c>
      <c r="E294" s="210" t="s">
        <v>25</v>
      </c>
      <c r="F294" s="210"/>
      <c r="G294" s="210">
        <v>83.4</v>
      </c>
      <c r="H294" s="210">
        <v>83.9</v>
      </c>
      <c r="I294" s="60">
        <v>84.4</v>
      </c>
      <c r="J294" s="210">
        <v>84.9</v>
      </c>
      <c r="K294" s="210">
        <v>85.4</v>
      </c>
      <c r="L294" s="210">
        <v>85.9</v>
      </c>
      <c r="M294" s="66">
        <v>86.4</v>
      </c>
      <c r="N294" s="13"/>
      <c r="O294" s="13"/>
      <c r="P294" s="13"/>
    </row>
    <row r="295" spans="1:16" ht="83.25" customHeight="1" x14ac:dyDescent="0.25">
      <c r="A295" s="16"/>
      <c r="B295" s="224" t="s">
        <v>372</v>
      </c>
      <c r="C295" s="202" t="s">
        <v>291</v>
      </c>
      <c r="D295" s="202" t="s">
        <v>179</v>
      </c>
      <c r="E295" s="202" t="s">
        <v>350</v>
      </c>
      <c r="F295" s="202" t="s">
        <v>356</v>
      </c>
      <c r="G295" s="202">
        <v>7299</v>
      </c>
      <c r="H295" s="22">
        <v>7661</v>
      </c>
      <c r="I295" s="22">
        <v>7500</v>
      </c>
      <c r="J295" s="22">
        <v>7500</v>
      </c>
      <c r="K295" s="22">
        <v>7500</v>
      </c>
      <c r="L295" s="22">
        <v>7500</v>
      </c>
      <c r="M295" s="22">
        <v>7500</v>
      </c>
      <c r="N295" s="243"/>
      <c r="O295" s="243"/>
      <c r="P295" s="240" t="s">
        <v>331</v>
      </c>
    </row>
    <row r="296" spans="1:16" ht="19.5" customHeight="1" x14ac:dyDescent="0.25">
      <c r="A296" s="248"/>
      <c r="B296" s="473" t="s">
        <v>373</v>
      </c>
      <c r="C296" s="446"/>
      <c r="D296" s="446"/>
      <c r="E296" s="425"/>
      <c r="F296" s="425"/>
      <c r="G296" s="425"/>
      <c r="H296" s="425"/>
      <c r="I296" s="425"/>
      <c r="J296" s="425"/>
      <c r="K296" s="425"/>
      <c r="L296" s="425"/>
      <c r="M296" s="425"/>
      <c r="N296" s="425"/>
      <c r="O296" s="425"/>
      <c r="P296" s="426"/>
    </row>
    <row r="297" spans="1:16" ht="57.75" customHeight="1" x14ac:dyDescent="0.25">
      <c r="A297" s="247"/>
      <c r="B297" s="102" t="s">
        <v>374</v>
      </c>
      <c r="C297" s="202" t="s">
        <v>285</v>
      </c>
      <c r="D297" s="202" t="s">
        <v>288</v>
      </c>
      <c r="E297" s="260" t="s">
        <v>25</v>
      </c>
      <c r="F297" s="210" t="s">
        <v>87</v>
      </c>
      <c r="G297" s="111">
        <v>51.1</v>
      </c>
      <c r="H297" s="111">
        <v>51.78</v>
      </c>
      <c r="I297" s="111">
        <v>51.68</v>
      </c>
      <c r="J297" s="111">
        <v>51.58</v>
      </c>
      <c r="K297" s="111">
        <v>50.45</v>
      </c>
      <c r="L297" s="111">
        <v>49.25</v>
      </c>
      <c r="M297" s="123">
        <v>49</v>
      </c>
      <c r="N297" s="13"/>
      <c r="O297" s="13"/>
      <c r="P297" s="13"/>
    </row>
    <row r="298" spans="1:16" ht="81" customHeight="1" x14ac:dyDescent="0.25">
      <c r="A298" s="248"/>
      <c r="B298" s="227" t="s">
        <v>290</v>
      </c>
      <c r="C298" s="202" t="s">
        <v>291</v>
      </c>
      <c r="D298" s="202" t="s">
        <v>292</v>
      </c>
      <c r="E298" s="29" t="s">
        <v>25</v>
      </c>
      <c r="F298" s="22" t="s">
        <v>87</v>
      </c>
      <c r="G298" s="22">
        <v>0</v>
      </c>
      <c r="H298" s="22"/>
      <c r="I298" s="22">
        <v>30</v>
      </c>
      <c r="J298" s="22">
        <v>1.3</v>
      </c>
      <c r="K298" s="22">
        <v>1.3</v>
      </c>
      <c r="L298" s="22">
        <v>1.3</v>
      </c>
      <c r="M298" s="49">
        <v>1.3</v>
      </c>
      <c r="N298" s="202"/>
      <c r="O298" s="13"/>
      <c r="P298" s="13"/>
    </row>
    <row r="299" spans="1:16" ht="82.5" customHeight="1" x14ac:dyDescent="0.25">
      <c r="A299" s="248"/>
      <c r="B299" s="201" t="s">
        <v>375</v>
      </c>
      <c r="C299" s="202" t="s">
        <v>291</v>
      </c>
      <c r="D299" s="204" t="s">
        <v>179</v>
      </c>
      <c r="E299" s="202" t="s">
        <v>112</v>
      </c>
      <c r="F299" s="22" t="s">
        <v>376</v>
      </c>
      <c r="G299" s="22"/>
      <c r="H299" s="22"/>
      <c r="I299" s="22">
        <v>1</v>
      </c>
      <c r="J299" s="22"/>
      <c r="K299" s="22"/>
      <c r="L299" s="22"/>
      <c r="M299" s="49">
        <v>1</v>
      </c>
      <c r="N299" s="202"/>
      <c r="O299" s="7"/>
      <c r="P299" s="240" t="s">
        <v>331</v>
      </c>
    </row>
    <row r="300" spans="1:16" ht="79.5" customHeight="1" x14ac:dyDescent="0.25">
      <c r="A300" s="248"/>
      <c r="B300" s="206" t="s">
        <v>377</v>
      </c>
      <c r="C300" s="202" t="s">
        <v>291</v>
      </c>
      <c r="D300" s="202" t="s">
        <v>179</v>
      </c>
      <c r="E300" s="202" t="s">
        <v>112</v>
      </c>
      <c r="F300" s="22" t="s">
        <v>376</v>
      </c>
      <c r="G300" s="22"/>
      <c r="H300" s="22"/>
      <c r="I300" s="22"/>
      <c r="J300" s="38"/>
      <c r="K300" s="38">
        <v>2</v>
      </c>
      <c r="L300" s="38"/>
      <c r="M300" s="39"/>
      <c r="N300" s="202"/>
      <c r="O300" s="7"/>
      <c r="P300" s="240" t="s">
        <v>331</v>
      </c>
    </row>
    <row r="301" spans="1:16" ht="19.5" customHeight="1" x14ac:dyDescent="0.25">
      <c r="A301" s="9"/>
      <c r="B301" s="45" t="s">
        <v>115</v>
      </c>
      <c r="C301" s="45"/>
      <c r="D301" s="45"/>
      <c r="E301" s="45"/>
      <c r="F301" s="45"/>
      <c r="G301" s="103">
        <v>0</v>
      </c>
      <c r="H301" s="103">
        <v>0</v>
      </c>
      <c r="I301" s="103">
        <v>0</v>
      </c>
      <c r="J301" s="103">
        <v>0</v>
      </c>
      <c r="K301" s="103">
        <v>0</v>
      </c>
      <c r="L301" s="103">
        <v>0</v>
      </c>
      <c r="M301" s="103">
        <v>0</v>
      </c>
      <c r="N301" s="45"/>
      <c r="O301" s="45"/>
      <c r="P301" s="45"/>
    </row>
    <row r="302" spans="1:16" ht="19.5" customHeight="1" x14ac:dyDescent="0.25">
      <c r="A302" s="9"/>
      <c r="B302" s="45" t="s">
        <v>26</v>
      </c>
      <c r="C302" s="45"/>
      <c r="D302" s="45"/>
      <c r="E302" s="45"/>
      <c r="F302" s="45"/>
      <c r="G302" s="103">
        <v>0</v>
      </c>
      <c r="H302" s="103">
        <v>0</v>
      </c>
      <c r="I302" s="103">
        <v>0</v>
      </c>
      <c r="J302" s="103">
        <v>0</v>
      </c>
      <c r="K302" s="103">
        <v>0</v>
      </c>
      <c r="L302" s="103">
        <v>0</v>
      </c>
      <c r="M302" s="103">
        <v>0</v>
      </c>
      <c r="N302" s="45"/>
      <c r="O302" s="45"/>
      <c r="P302" s="45"/>
    </row>
    <row r="303" spans="1:16" ht="19.5" customHeight="1" x14ac:dyDescent="0.25">
      <c r="A303" s="9"/>
      <c r="B303" s="45" t="s">
        <v>34</v>
      </c>
      <c r="C303" s="45"/>
      <c r="D303" s="45"/>
      <c r="E303" s="45"/>
      <c r="F303" s="45"/>
      <c r="G303" s="103">
        <v>0</v>
      </c>
      <c r="H303" s="103">
        <v>0</v>
      </c>
      <c r="I303" s="103">
        <v>0</v>
      </c>
      <c r="J303" s="103">
        <v>0</v>
      </c>
      <c r="K303" s="103">
        <v>0</v>
      </c>
      <c r="L303" s="103">
        <v>0</v>
      </c>
      <c r="M303" s="103">
        <v>0</v>
      </c>
      <c r="N303" s="45"/>
      <c r="O303" s="45"/>
      <c r="P303" s="45"/>
    </row>
    <row r="304" spans="1:16" ht="19.5" customHeight="1" x14ac:dyDescent="0.25">
      <c r="A304" s="9"/>
      <c r="B304" s="45" t="s">
        <v>216</v>
      </c>
      <c r="C304" s="153"/>
      <c r="D304" s="153"/>
      <c r="E304" s="153"/>
      <c r="F304" s="45"/>
      <c r="G304" s="103">
        <v>0</v>
      </c>
      <c r="H304" s="103">
        <v>0</v>
      </c>
      <c r="I304" s="103">
        <v>0</v>
      </c>
      <c r="J304" s="103">
        <v>0</v>
      </c>
      <c r="K304" s="103">
        <v>0</v>
      </c>
      <c r="L304" s="103">
        <v>0</v>
      </c>
      <c r="M304" s="103">
        <v>0</v>
      </c>
      <c r="N304" s="45"/>
      <c r="O304" s="45"/>
      <c r="P304" s="45"/>
    </row>
    <row r="305" spans="1:16" ht="54" customHeight="1" x14ac:dyDescent="0.25">
      <c r="A305" s="210">
        <v>22</v>
      </c>
      <c r="B305" s="154" t="s">
        <v>378</v>
      </c>
      <c r="C305" s="202" t="s">
        <v>917</v>
      </c>
      <c r="D305" s="195" t="s">
        <v>379</v>
      </c>
      <c r="E305" s="195" t="s">
        <v>380</v>
      </c>
      <c r="F305" s="260" t="s">
        <v>87</v>
      </c>
      <c r="G305" s="210" t="s">
        <v>22</v>
      </c>
      <c r="H305" s="210"/>
      <c r="I305" s="60"/>
      <c r="J305" s="210"/>
      <c r="K305" s="210"/>
      <c r="L305" s="210"/>
      <c r="M305" s="66" t="s">
        <v>22</v>
      </c>
      <c r="N305" s="13"/>
      <c r="O305" s="13"/>
      <c r="P305" s="13"/>
    </row>
    <row r="306" spans="1:16" ht="20.25" customHeight="1" x14ac:dyDescent="0.25">
      <c r="A306" s="247"/>
      <c r="B306" s="268" t="s">
        <v>381</v>
      </c>
      <c r="C306" s="127"/>
      <c r="D306" s="212"/>
      <c r="E306" s="212"/>
      <c r="F306" s="210"/>
      <c r="G306" s="210" t="s">
        <v>22</v>
      </c>
      <c r="H306" s="210">
        <v>414</v>
      </c>
      <c r="I306" s="60" t="s">
        <v>22</v>
      </c>
      <c r="J306" s="210" t="s">
        <v>22</v>
      </c>
      <c r="K306" s="210" t="s">
        <v>22</v>
      </c>
      <c r="L306" s="210">
        <v>430</v>
      </c>
      <c r="M306" s="66" t="s">
        <v>22</v>
      </c>
      <c r="N306" s="13"/>
      <c r="O306" s="13"/>
      <c r="P306" s="13"/>
    </row>
    <row r="307" spans="1:16" ht="24.75" customHeight="1" x14ac:dyDescent="0.25">
      <c r="A307" s="247"/>
      <c r="B307" s="268" t="s">
        <v>382</v>
      </c>
      <c r="C307" s="260"/>
      <c r="D307" s="210"/>
      <c r="E307" s="210"/>
      <c r="F307" s="210"/>
      <c r="G307" s="125" t="s">
        <v>22</v>
      </c>
      <c r="H307" s="210">
        <v>441</v>
      </c>
      <c r="I307" s="60" t="s">
        <v>22</v>
      </c>
      <c r="J307" s="210" t="s">
        <v>22</v>
      </c>
      <c r="K307" s="210" t="s">
        <v>22</v>
      </c>
      <c r="L307" s="210">
        <v>456</v>
      </c>
      <c r="M307" s="66" t="s">
        <v>22</v>
      </c>
      <c r="N307" s="13"/>
      <c r="O307" s="13"/>
      <c r="P307" s="13"/>
    </row>
    <row r="308" spans="1:16" ht="23.25" customHeight="1" x14ac:dyDescent="0.25">
      <c r="A308" s="247"/>
      <c r="B308" s="268" t="s">
        <v>383</v>
      </c>
      <c r="C308" s="260"/>
      <c r="D308" s="210"/>
      <c r="E308" s="210"/>
      <c r="F308" s="210"/>
      <c r="G308" s="210" t="s">
        <v>22</v>
      </c>
      <c r="H308" s="210">
        <v>445</v>
      </c>
      <c r="I308" s="60" t="s">
        <v>22</v>
      </c>
      <c r="J308" s="210" t="s">
        <v>22</v>
      </c>
      <c r="K308" s="210" t="s">
        <v>22</v>
      </c>
      <c r="L308" s="210">
        <v>463</v>
      </c>
      <c r="M308" s="66" t="s">
        <v>22</v>
      </c>
      <c r="N308" s="13"/>
      <c r="O308" s="13"/>
      <c r="P308" s="13"/>
    </row>
    <row r="309" spans="1:16" ht="25.5" customHeight="1" x14ac:dyDescent="0.25">
      <c r="A309" s="210" t="s">
        <v>14</v>
      </c>
      <c r="B309" s="584" t="s">
        <v>384</v>
      </c>
      <c r="C309" s="489"/>
      <c r="D309" s="489"/>
      <c r="E309" s="422"/>
      <c r="F309" s="422"/>
      <c r="G309" s="422"/>
      <c r="H309" s="422"/>
      <c r="I309" s="422"/>
      <c r="J309" s="422"/>
      <c r="K309" s="422"/>
      <c r="L309" s="422"/>
      <c r="M309" s="422"/>
      <c r="N309" s="422"/>
      <c r="O309" s="422"/>
      <c r="P309" s="423"/>
    </row>
    <row r="310" spans="1:16" ht="48.75" customHeight="1" x14ac:dyDescent="0.25">
      <c r="A310" s="16"/>
      <c r="B310" s="154" t="s">
        <v>978</v>
      </c>
      <c r="C310" s="356" t="s">
        <v>918</v>
      </c>
      <c r="D310" s="346" t="s">
        <v>392</v>
      </c>
      <c r="E310" s="180" t="s">
        <v>25</v>
      </c>
      <c r="F310" s="345" t="s">
        <v>87</v>
      </c>
      <c r="G310" s="345">
        <v>100</v>
      </c>
      <c r="H310" s="345">
        <v>100</v>
      </c>
      <c r="I310" s="332">
        <v>100</v>
      </c>
      <c r="J310" s="345">
        <v>100</v>
      </c>
      <c r="K310" s="345">
        <v>100</v>
      </c>
      <c r="L310" s="345">
        <v>100</v>
      </c>
      <c r="M310" s="136">
        <v>100</v>
      </c>
      <c r="N310" s="352"/>
      <c r="O310" s="352"/>
      <c r="P310" s="352"/>
    </row>
    <row r="311" spans="1:16" s="7" customFormat="1" ht="48.75" customHeight="1" x14ac:dyDescent="0.25">
      <c r="A311" s="354"/>
      <c r="B311" s="355" t="s">
        <v>91</v>
      </c>
      <c r="C311" s="195" t="s">
        <v>386</v>
      </c>
      <c r="D311" s="348" t="s">
        <v>387</v>
      </c>
      <c r="E311" s="349" t="s">
        <v>388</v>
      </c>
      <c r="F311" s="349" t="s">
        <v>87</v>
      </c>
      <c r="G311" s="349">
        <v>100</v>
      </c>
      <c r="H311" s="349"/>
      <c r="I311" s="60">
        <v>100</v>
      </c>
      <c r="J311" s="349">
        <v>100</v>
      </c>
      <c r="K311" s="349">
        <v>100</v>
      </c>
      <c r="L311" s="349">
        <v>100</v>
      </c>
      <c r="M311" s="349">
        <v>100</v>
      </c>
      <c r="N311" s="13"/>
      <c r="O311" s="13"/>
      <c r="P311" s="13"/>
    </row>
    <row r="312" spans="1:16" ht="22.5" customHeight="1" x14ac:dyDescent="0.25">
      <c r="A312" s="15"/>
      <c r="B312" s="522" t="s">
        <v>385</v>
      </c>
      <c r="C312" s="522"/>
      <c r="D312" s="522"/>
      <c r="E312" s="522"/>
      <c r="F312" s="522"/>
      <c r="G312" s="522"/>
      <c r="H312" s="522"/>
      <c r="I312" s="522"/>
      <c r="J312" s="522"/>
      <c r="K312" s="522"/>
      <c r="L312" s="522"/>
      <c r="M312" s="522"/>
      <c r="N312" s="522"/>
      <c r="O312" s="522"/>
      <c r="P312" s="522"/>
    </row>
    <row r="313" spans="1:16" ht="64.5" customHeight="1" x14ac:dyDescent="0.25">
      <c r="A313" s="247"/>
      <c r="B313" s="149" t="s">
        <v>391</v>
      </c>
      <c r="C313" s="220" t="s">
        <v>389</v>
      </c>
      <c r="D313" s="220" t="s">
        <v>390</v>
      </c>
      <c r="E313" s="220" t="s">
        <v>25</v>
      </c>
      <c r="F313" s="317" t="s">
        <v>87</v>
      </c>
      <c r="G313" s="317">
        <v>91.1</v>
      </c>
      <c r="H313" s="317">
        <v>91.9</v>
      </c>
      <c r="I313" s="339">
        <v>92.3</v>
      </c>
      <c r="J313" s="317">
        <v>92.8</v>
      </c>
      <c r="K313" s="317">
        <v>95.5</v>
      </c>
      <c r="L313" s="340">
        <v>96</v>
      </c>
      <c r="M313" s="341">
        <v>96.5</v>
      </c>
      <c r="N313" s="321"/>
      <c r="O313" s="321"/>
      <c r="P313" s="321"/>
    </row>
    <row r="314" spans="1:16" ht="73.5" customHeight="1" x14ac:dyDescent="0.25">
      <c r="A314" s="247"/>
      <c r="B314" s="72" t="s">
        <v>979</v>
      </c>
      <c r="C314" s="202" t="s">
        <v>389</v>
      </c>
      <c r="D314" s="202" t="s">
        <v>390</v>
      </c>
      <c r="E314" s="210" t="s">
        <v>25</v>
      </c>
      <c r="F314" s="260" t="s">
        <v>87</v>
      </c>
      <c r="G314" s="111">
        <v>46</v>
      </c>
      <c r="H314" s="111">
        <v>74.8</v>
      </c>
      <c r="I314" s="111">
        <v>100</v>
      </c>
      <c r="J314" s="111">
        <v>100</v>
      </c>
      <c r="K314" s="111">
        <v>100</v>
      </c>
      <c r="L314" s="111">
        <v>100</v>
      </c>
      <c r="M314" s="123">
        <v>100</v>
      </c>
      <c r="N314" s="13"/>
      <c r="O314" s="13"/>
      <c r="P314" s="13"/>
    </row>
    <row r="315" spans="1:16" ht="60" customHeight="1" x14ac:dyDescent="0.25">
      <c r="A315" s="248"/>
      <c r="B315" s="206" t="s">
        <v>91</v>
      </c>
      <c r="C315" s="195" t="s">
        <v>386</v>
      </c>
      <c r="D315" s="202" t="s">
        <v>387</v>
      </c>
      <c r="E315" s="195" t="s">
        <v>112</v>
      </c>
      <c r="F315" s="58" t="s">
        <v>87</v>
      </c>
      <c r="G315" s="22"/>
      <c r="H315" s="22"/>
      <c r="I315" s="114">
        <v>78.64</v>
      </c>
      <c r="J315" s="114">
        <v>83.98</v>
      </c>
      <c r="K315" s="114">
        <v>89.320000000000007</v>
      </c>
      <c r="L315" s="114">
        <v>94.660000000000011</v>
      </c>
      <c r="M315" s="121">
        <v>100.00000000000001</v>
      </c>
      <c r="N315" s="202"/>
      <c r="O315" s="7"/>
      <c r="P315" s="206"/>
    </row>
    <row r="316" spans="1:16" ht="69.75" customHeight="1" x14ac:dyDescent="0.25">
      <c r="A316" s="248"/>
      <c r="B316" s="227" t="s">
        <v>883</v>
      </c>
      <c r="C316" s="204" t="s">
        <v>386</v>
      </c>
      <c r="D316" s="204" t="s">
        <v>392</v>
      </c>
      <c r="E316" s="204" t="s">
        <v>112</v>
      </c>
      <c r="F316" s="202" t="s">
        <v>397</v>
      </c>
      <c r="G316" s="202">
        <v>15</v>
      </c>
      <c r="H316" s="202">
        <v>15</v>
      </c>
      <c r="I316" s="202">
        <v>14</v>
      </c>
      <c r="J316" s="202">
        <v>14</v>
      </c>
      <c r="K316" s="202">
        <v>14</v>
      </c>
      <c r="L316" s="17">
        <v>14</v>
      </c>
      <c r="M316" s="17">
        <v>14</v>
      </c>
      <c r="N316" s="240"/>
      <c r="O316" s="240"/>
      <c r="P316" s="82" t="s">
        <v>422</v>
      </c>
    </row>
    <row r="317" spans="1:16" ht="48" customHeight="1" x14ac:dyDescent="0.25">
      <c r="A317" s="245"/>
      <c r="B317" s="227" t="s">
        <v>393</v>
      </c>
      <c r="C317" s="202" t="s">
        <v>386</v>
      </c>
      <c r="D317" s="202" t="s">
        <v>390</v>
      </c>
      <c r="E317" s="202" t="s">
        <v>112</v>
      </c>
      <c r="F317" s="202" t="s">
        <v>87</v>
      </c>
      <c r="G317" s="19">
        <v>2232</v>
      </c>
      <c r="H317" s="19">
        <v>2232</v>
      </c>
      <c r="I317" s="19">
        <v>2300</v>
      </c>
      <c r="J317" s="19">
        <v>2320</v>
      </c>
      <c r="K317" s="19">
        <v>2320</v>
      </c>
      <c r="L317" s="19">
        <v>2320</v>
      </c>
      <c r="M317" s="19">
        <v>2320</v>
      </c>
      <c r="N317" s="202"/>
      <c r="O317" s="246">
        <v>261081</v>
      </c>
      <c r="P317" s="206" t="s">
        <v>423</v>
      </c>
    </row>
    <row r="318" spans="1:16" ht="60.75" customHeight="1" x14ac:dyDescent="0.25">
      <c r="A318" s="245"/>
      <c r="B318" s="206" t="s">
        <v>394</v>
      </c>
      <c r="C318" s="202" t="s">
        <v>386</v>
      </c>
      <c r="D318" s="202" t="s">
        <v>390</v>
      </c>
      <c r="E318" s="202" t="s">
        <v>112</v>
      </c>
      <c r="F318" s="202" t="s">
        <v>87</v>
      </c>
      <c r="G318" s="19">
        <v>220</v>
      </c>
      <c r="H318" s="19">
        <v>110</v>
      </c>
      <c r="I318" s="19">
        <v>110</v>
      </c>
      <c r="J318" s="19">
        <v>110</v>
      </c>
      <c r="K318" s="19">
        <v>110</v>
      </c>
      <c r="L318" s="19">
        <v>110</v>
      </c>
      <c r="M318" s="19">
        <v>110</v>
      </c>
      <c r="N318" s="202"/>
      <c r="O318" s="246">
        <v>261202</v>
      </c>
      <c r="P318" s="206" t="s">
        <v>423</v>
      </c>
    </row>
    <row r="319" spans="1:16" ht="22.5" customHeight="1" x14ac:dyDescent="0.25">
      <c r="A319" s="247"/>
      <c r="B319" s="421" t="s">
        <v>395</v>
      </c>
      <c r="C319" s="422"/>
      <c r="D319" s="422"/>
      <c r="E319" s="422"/>
      <c r="F319" s="422"/>
      <c r="G319" s="422"/>
      <c r="H319" s="422"/>
      <c r="I319" s="422"/>
      <c r="J319" s="422"/>
      <c r="K319" s="422"/>
      <c r="L319" s="422"/>
      <c r="M319" s="422"/>
      <c r="N319" s="422"/>
      <c r="O319" s="422"/>
      <c r="P319" s="423"/>
    </row>
    <row r="320" spans="1:16" ht="68.25" customHeight="1" x14ac:dyDescent="0.25">
      <c r="A320" s="247"/>
      <c r="B320" s="72" t="s">
        <v>396</v>
      </c>
      <c r="C320" s="210" t="s">
        <v>389</v>
      </c>
      <c r="D320" s="210" t="s">
        <v>392</v>
      </c>
      <c r="E320" s="210" t="s">
        <v>25</v>
      </c>
      <c r="F320" s="210" t="s">
        <v>87</v>
      </c>
      <c r="G320" s="210">
        <v>70.7</v>
      </c>
      <c r="H320" s="210">
        <v>71.3</v>
      </c>
      <c r="I320" s="60">
        <v>71.7</v>
      </c>
      <c r="J320" s="210">
        <v>72.2</v>
      </c>
      <c r="K320" s="210">
        <v>72.7</v>
      </c>
      <c r="L320" s="210">
        <v>73.2</v>
      </c>
      <c r="M320" s="66">
        <v>73.7</v>
      </c>
      <c r="N320" s="13"/>
      <c r="O320" s="13"/>
      <c r="P320" s="13"/>
    </row>
    <row r="321" spans="1:16" ht="54" hidden="1" customHeight="1" x14ac:dyDescent="0.25">
      <c r="A321" s="248"/>
      <c r="B321" s="206" t="s">
        <v>91</v>
      </c>
      <c r="C321" s="202" t="s">
        <v>386</v>
      </c>
      <c r="D321" s="202" t="s">
        <v>387</v>
      </c>
      <c r="E321" s="202" t="s">
        <v>398</v>
      </c>
      <c r="F321" s="22" t="s">
        <v>87</v>
      </c>
      <c r="G321" s="210">
        <v>54.8</v>
      </c>
      <c r="H321" s="210">
        <v>60</v>
      </c>
      <c r="I321" s="60">
        <v>65.2</v>
      </c>
      <c r="J321" s="210">
        <v>70.400000000000006</v>
      </c>
      <c r="K321" s="210" t="s">
        <v>22</v>
      </c>
      <c r="L321" s="210" t="s">
        <v>22</v>
      </c>
      <c r="M321" s="66" t="s">
        <v>22</v>
      </c>
      <c r="N321" s="202"/>
      <c r="O321" s="13"/>
      <c r="P321" s="13"/>
    </row>
    <row r="322" spans="1:16" ht="68.25" customHeight="1" x14ac:dyDescent="0.25">
      <c r="A322" s="247"/>
      <c r="B322" s="227" t="s">
        <v>399</v>
      </c>
      <c r="C322" s="210" t="s">
        <v>389</v>
      </c>
      <c r="D322" s="210" t="s">
        <v>400</v>
      </c>
      <c r="E322" s="210" t="s">
        <v>25</v>
      </c>
      <c r="F322" s="210" t="s">
        <v>87</v>
      </c>
      <c r="G322" s="210">
        <v>54.8</v>
      </c>
      <c r="H322" s="210">
        <v>60</v>
      </c>
      <c r="I322" s="60">
        <v>65.2</v>
      </c>
      <c r="J322" s="210">
        <v>70.400000000000006</v>
      </c>
      <c r="K322" s="210" t="s">
        <v>22</v>
      </c>
      <c r="L322" s="210" t="s">
        <v>22</v>
      </c>
      <c r="M322" s="66" t="s">
        <v>22</v>
      </c>
      <c r="N322" s="13"/>
      <c r="O322" s="13"/>
      <c r="P322" s="13"/>
    </row>
    <row r="323" spans="1:16" ht="48" customHeight="1" x14ac:dyDescent="0.25">
      <c r="A323" s="248"/>
      <c r="B323" s="227" t="s">
        <v>403</v>
      </c>
      <c r="C323" s="202" t="s">
        <v>386</v>
      </c>
      <c r="D323" s="202" t="s">
        <v>179</v>
      </c>
      <c r="E323" s="202" t="s">
        <v>112</v>
      </c>
      <c r="F323" s="202" t="s">
        <v>87</v>
      </c>
      <c r="G323" s="202">
        <v>113</v>
      </c>
      <c r="H323" s="202">
        <v>126</v>
      </c>
      <c r="I323" s="202">
        <v>132</v>
      </c>
      <c r="J323" s="202">
        <v>145</v>
      </c>
      <c r="K323" s="202">
        <v>156</v>
      </c>
      <c r="L323" s="202">
        <v>164</v>
      </c>
      <c r="M323" s="202">
        <v>180</v>
      </c>
      <c r="N323" s="240"/>
      <c r="O323" s="240"/>
      <c r="P323" s="206" t="s">
        <v>421</v>
      </c>
    </row>
    <row r="324" spans="1:16" ht="56.25" customHeight="1" x14ac:dyDescent="0.25">
      <c r="A324" s="248"/>
      <c r="B324" s="206" t="s">
        <v>884</v>
      </c>
      <c r="C324" s="202" t="s">
        <v>386</v>
      </c>
      <c r="D324" s="202" t="s">
        <v>179</v>
      </c>
      <c r="E324" s="202" t="s">
        <v>112</v>
      </c>
      <c r="F324" s="202" t="s">
        <v>87</v>
      </c>
      <c r="G324" s="202">
        <v>15</v>
      </c>
      <c r="H324" s="202">
        <v>14</v>
      </c>
      <c r="I324" s="202">
        <v>14</v>
      </c>
      <c r="J324" s="202">
        <v>14</v>
      </c>
      <c r="K324" s="202">
        <v>14</v>
      </c>
      <c r="L324" s="17">
        <v>14</v>
      </c>
      <c r="M324" s="17">
        <v>14</v>
      </c>
      <c r="N324" s="202"/>
      <c r="O324" s="27"/>
      <c r="P324" s="202" t="s">
        <v>420</v>
      </c>
    </row>
    <row r="325" spans="1:16" ht="57.75" customHeight="1" x14ac:dyDescent="0.25">
      <c r="A325" s="248"/>
      <c r="B325" s="227" t="s">
        <v>885</v>
      </c>
      <c r="C325" s="202" t="s">
        <v>386</v>
      </c>
      <c r="D325" s="202" t="s">
        <v>390</v>
      </c>
      <c r="E325" s="202" t="s">
        <v>112</v>
      </c>
      <c r="F325" s="202" t="s">
        <v>87</v>
      </c>
      <c r="G325" s="202">
        <v>15</v>
      </c>
      <c r="H325" s="202">
        <v>14</v>
      </c>
      <c r="I325" s="202">
        <v>14</v>
      </c>
      <c r="J325" s="202">
        <v>14</v>
      </c>
      <c r="K325" s="202">
        <v>14</v>
      </c>
      <c r="L325" s="17">
        <v>14</v>
      </c>
      <c r="M325" s="17">
        <v>14</v>
      </c>
      <c r="N325" s="240"/>
      <c r="O325" s="240"/>
      <c r="P325" s="82" t="s">
        <v>419</v>
      </c>
    </row>
    <row r="326" spans="1:16" ht="51" customHeight="1" x14ac:dyDescent="0.25">
      <c r="A326" s="248"/>
      <c r="B326" s="227" t="s">
        <v>404</v>
      </c>
      <c r="C326" s="202" t="s">
        <v>386</v>
      </c>
      <c r="D326" s="202" t="s">
        <v>390</v>
      </c>
      <c r="E326" s="202" t="s">
        <v>112</v>
      </c>
      <c r="F326" s="202" t="s">
        <v>87</v>
      </c>
      <c r="G326" s="202">
        <v>15</v>
      </c>
      <c r="H326" s="202">
        <v>14</v>
      </c>
      <c r="I326" s="202">
        <v>14</v>
      </c>
      <c r="J326" s="202">
        <v>14</v>
      </c>
      <c r="K326" s="202">
        <v>14</v>
      </c>
      <c r="L326" s="17">
        <v>14</v>
      </c>
      <c r="M326" s="17">
        <v>14</v>
      </c>
      <c r="N326" s="240"/>
      <c r="O326" s="240"/>
      <c r="P326" s="206"/>
    </row>
    <row r="327" spans="1:16" ht="52.5" hidden="1" customHeight="1" x14ac:dyDescent="0.25">
      <c r="A327" s="248"/>
      <c r="B327" s="227" t="s">
        <v>405</v>
      </c>
      <c r="C327" s="202" t="s">
        <v>386</v>
      </c>
      <c r="D327" s="202" t="s">
        <v>390</v>
      </c>
      <c r="E327" s="202" t="s">
        <v>112</v>
      </c>
      <c r="F327" s="202" t="s">
        <v>87</v>
      </c>
      <c r="G327" s="202">
        <v>14</v>
      </c>
      <c r="H327" s="202">
        <v>14</v>
      </c>
      <c r="I327" s="202">
        <v>14</v>
      </c>
      <c r="J327" s="202">
        <v>14</v>
      </c>
      <c r="K327" s="202">
        <v>14</v>
      </c>
      <c r="L327" s="17">
        <v>14</v>
      </c>
      <c r="M327" s="17">
        <v>14</v>
      </c>
      <c r="N327" s="240"/>
      <c r="O327" s="240"/>
      <c r="P327" s="206"/>
    </row>
    <row r="328" spans="1:16" ht="22.5" customHeight="1" x14ac:dyDescent="0.25">
      <c r="A328" s="210" t="s">
        <v>15</v>
      </c>
      <c r="B328" s="421" t="s">
        <v>401</v>
      </c>
      <c r="C328" s="422"/>
      <c r="D328" s="422"/>
      <c r="E328" s="422"/>
      <c r="F328" s="422"/>
      <c r="G328" s="422"/>
      <c r="H328" s="422"/>
      <c r="I328" s="422"/>
      <c r="J328" s="422"/>
      <c r="K328" s="422"/>
      <c r="L328" s="422"/>
      <c r="M328" s="422"/>
      <c r="N328" s="422"/>
      <c r="O328" s="422"/>
      <c r="P328" s="423"/>
    </row>
    <row r="329" spans="1:16" ht="22.5" customHeight="1" x14ac:dyDescent="0.25">
      <c r="A329" s="247"/>
      <c r="B329" s="421" t="s">
        <v>402</v>
      </c>
      <c r="C329" s="422"/>
      <c r="D329" s="422"/>
      <c r="E329" s="422"/>
      <c r="F329" s="422"/>
      <c r="G329" s="422"/>
      <c r="H329" s="422"/>
      <c r="I329" s="422"/>
      <c r="J329" s="422"/>
      <c r="K329" s="422"/>
      <c r="L329" s="422"/>
      <c r="M329" s="422"/>
      <c r="N329" s="422"/>
      <c r="O329" s="422"/>
      <c r="P329" s="423"/>
    </row>
    <row r="330" spans="1:16" ht="84.75" customHeight="1" x14ac:dyDescent="0.25">
      <c r="A330" s="247"/>
      <c r="B330" s="72" t="s">
        <v>406</v>
      </c>
      <c r="C330" s="210" t="s">
        <v>389</v>
      </c>
      <c r="D330" s="210" t="s">
        <v>409</v>
      </c>
      <c r="E330" s="210" t="s">
        <v>25</v>
      </c>
      <c r="F330" s="210" t="s">
        <v>87</v>
      </c>
      <c r="G330" s="88">
        <v>83</v>
      </c>
      <c r="H330" s="88">
        <v>91</v>
      </c>
      <c r="I330" s="60">
        <v>93</v>
      </c>
      <c r="J330" s="88">
        <v>95</v>
      </c>
      <c r="K330" s="88">
        <v>98</v>
      </c>
      <c r="L330" s="88">
        <v>100</v>
      </c>
      <c r="M330" s="91">
        <v>83</v>
      </c>
      <c r="N330" s="13"/>
      <c r="O330" s="13"/>
      <c r="P330" s="13"/>
    </row>
    <row r="331" spans="1:16" ht="58.5" customHeight="1" x14ac:dyDescent="0.25">
      <c r="A331" s="245"/>
      <c r="B331" s="206" t="s">
        <v>408</v>
      </c>
      <c r="C331" s="202" t="s">
        <v>407</v>
      </c>
      <c r="D331" s="202" t="s">
        <v>390</v>
      </c>
      <c r="E331" s="202" t="s">
        <v>112</v>
      </c>
      <c r="F331" s="202" t="s">
        <v>87</v>
      </c>
      <c r="G331" s="202">
        <v>14</v>
      </c>
      <c r="H331" s="202">
        <v>13</v>
      </c>
      <c r="I331" s="202">
        <v>13</v>
      </c>
      <c r="J331" s="202">
        <v>13</v>
      </c>
      <c r="K331" s="202">
        <v>13</v>
      </c>
      <c r="L331" s="202">
        <v>14</v>
      </c>
      <c r="M331" s="202">
        <v>15</v>
      </c>
      <c r="N331" s="240"/>
      <c r="O331" s="246"/>
      <c r="P331" s="206" t="s">
        <v>418</v>
      </c>
    </row>
    <row r="332" spans="1:16" ht="56.25" customHeight="1" x14ac:dyDescent="0.25">
      <c r="A332" s="245"/>
      <c r="B332" s="241" t="s">
        <v>886</v>
      </c>
      <c r="C332" s="202" t="s">
        <v>386</v>
      </c>
      <c r="D332" s="202" t="s">
        <v>390</v>
      </c>
      <c r="E332" s="202" t="s">
        <v>112</v>
      </c>
      <c r="F332" s="202" t="s">
        <v>87</v>
      </c>
      <c r="G332" s="202">
        <v>174</v>
      </c>
      <c r="H332" s="202">
        <v>185</v>
      </c>
      <c r="I332" s="202">
        <v>195</v>
      </c>
      <c r="J332" s="202">
        <v>195</v>
      </c>
      <c r="K332" s="202">
        <v>195</v>
      </c>
      <c r="L332" s="202">
        <v>195</v>
      </c>
      <c r="M332" s="202">
        <v>195</v>
      </c>
      <c r="N332" s="202"/>
      <c r="O332" s="246"/>
      <c r="P332" s="206" t="s">
        <v>417</v>
      </c>
    </row>
    <row r="333" spans="1:16" ht="66.75" customHeight="1" x14ac:dyDescent="0.25">
      <c r="A333" s="247"/>
      <c r="B333" s="102" t="s">
        <v>410</v>
      </c>
      <c r="C333" s="202" t="s">
        <v>389</v>
      </c>
      <c r="D333" s="210" t="s">
        <v>409</v>
      </c>
      <c r="E333" s="210" t="s">
        <v>25</v>
      </c>
      <c r="F333" s="210" t="s">
        <v>87</v>
      </c>
      <c r="G333" s="210">
        <v>82.9</v>
      </c>
      <c r="H333" s="210">
        <v>96.7</v>
      </c>
      <c r="I333" s="60">
        <v>100</v>
      </c>
      <c r="J333" s="210">
        <v>100</v>
      </c>
      <c r="K333" s="210">
        <v>100</v>
      </c>
      <c r="L333" s="210">
        <v>100</v>
      </c>
      <c r="M333" s="66">
        <v>100</v>
      </c>
      <c r="N333" s="13"/>
      <c r="O333" s="13"/>
      <c r="P333" s="7"/>
    </row>
    <row r="334" spans="1:16" ht="45" customHeight="1" x14ac:dyDescent="0.25">
      <c r="A334" s="245"/>
      <c r="B334" s="227" t="s">
        <v>412</v>
      </c>
      <c r="C334" s="227" t="s">
        <v>386</v>
      </c>
      <c r="D334" s="227" t="s">
        <v>104</v>
      </c>
      <c r="E334" s="202" t="s">
        <v>411</v>
      </c>
      <c r="F334" s="202" t="s">
        <v>87</v>
      </c>
      <c r="G334" s="202">
        <v>16</v>
      </c>
      <c r="H334" s="202">
        <v>15</v>
      </c>
      <c r="I334" s="202">
        <v>15</v>
      </c>
      <c r="J334" s="202">
        <v>15</v>
      </c>
      <c r="K334" s="202">
        <v>15</v>
      </c>
      <c r="L334" s="202">
        <v>15</v>
      </c>
      <c r="M334" s="202">
        <v>15</v>
      </c>
      <c r="N334" s="202"/>
      <c r="O334" s="202"/>
      <c r="P334" s="27"/>
    </row>
    <row r="335" spans="1:16" ht="60" customHeight="1" x14ac:dyDescent="0.25">
      <c r="A335" s="245"/>
      <c r="B335" s="227" t="s">
        <v>413</v>
      </c>
      <c r="C335" s="227" t="s">
        <v>386</v>
      </c>
      <c r="D335" s="227" t="s">
        <v>104</v>
      </c>
      <c r="E335" s="202" t="s">
        <v>112</v>
      </c>
      <c r="F335" s="202" t="s">
        <v>87</v>
      </c>
      <c r="G335" s="202">
        <v>16</v>
      </c>
      <c r="H335" s="202">
        <v>15</v>
      </c>
      <c r="I335" s="202">
        <v>15</v>
      </c>
      <c r="J335" s="202">
        <v>15</v>
      </c>
      <c r="K335" s="202">
        <v>15</v>
      </c>
      <c r="L335" s="202">
        <v>15</v>
      </c>
      <c r="M335" s="202">
        <v>15</v>
      </c>
      <c r="N335" s="202"/>
      <c r="O335" s="202"/>
      <c r="P335" s="206" t="s">
        <v>416</v>
      </c>
    </row>
    <row r="336" spans="1:16" ht="45.75" customHeight="1" x14ac:dyDescent="0.25">
      <c r="A336" s="245"/>
      <c r="B336" s="227" t="s">
        <v>887</v>
      </c>
      <c r="C336" s="227" t="s">
        <v>414</v>
      </c>
      <c r="D336" s="227" t="s">
        <v>104</v>
      </c>
      <c r="E336" s="202" t="s">
        <v>112</v>
      </c>
      <c r="F336" s="202" t="s">
        <v>87</v>
      </c>
      <c r="G336" s="202">
        <v>16</v>
      </c>
      <c r="H336" s="202">
        <v>15</v>
      </c>
      <c r="I336" s="202">
        <v>15</v>
      </c>
      <c r="J336" s="202">
        <v>15</v>
      </c>
      <c r="K336" s="202">
        <v>15</v>
      </c>
      <c r="L336" s="202">
        <v>15</v>
      </c>
      <c r="M336" s="202">
        <v>15</v>
      </c>
      <c r="N336" s="202"/>
      <c r="O336" s="202"/>
      <c r="P336" s="206" t="s">
        <v>415</v>
      </c>
    </row>
    <row r="337" spans="1:16" ht="22.5" customHeight="1" x14ac:dyDescent="0.25">
      <c r="A337" s="248"/>
      <c r="B337" s="424" t="s">
        <v>424</v>
      </c>
      <c r="C337" s="425"/>
      <c r="D337" s="425"/>
      <c r="E337" s="425"/>
      <c r="F337" s="425"/>
      <c r="G337" s="425"/>
      <c r="H337" s="425"/>
      <c r="I337" s="425"/>
      <c r="J337" s="425"/>
      <c r="K337" s="425"/>
      <c r="L337" s="425"/>
      <c r="M337" s="425"/>
      <c r="N337" s="425"/>
      <c r="O337" s="425"/>
      <c r="P337" s="426"/>
    </row>
    <row r="338" spans="1:16" ht="51" customHeight="1" x14ac:dyDescent="0.25">
      <c r="A338" s="248"/>
      <c r="B338" s="206" t="s">
        <v>425</v>
      </c>
      <c r="C338" s="202" t="s">
        <v>414</v>
      </c>
      <c r="D338" s="202" t="s">
        <v>104</v>
      </c>
      <c r="E338" s="202" t="s">
        <v>92</v>
      </c>
      <c r="F338" s="55" t="s">
        <v>87</v>
      </c>
      <c r="G338" s="126">
        <v>6.2</v>
      </c>
      <c r="H338" s="1">
        <v>17</v>
      </c>
      <c r="I338" s="1">
        <v>17</v>
      </c>
      <c r="J338" s="1">
        <v>17</v>
      </c>
      <c r="K338" s="1">
        <v>17</v>
      </c>
      <c r="L338" s="1">
        <v>17</v>
      </c>
      <c r="M338" s="1">
        <v>17</v>
      </c>
      <c r="N338" s="56" t="s">
        <v>34</v>
      </c>
      <c r="O338" s="240">
        <v>262113</v>
      </c>
      <c r="P338" s="27" t="s">
        <v>442</v>
      </c>
    </row>
    <row r="339" spans="1:16" ht="22.5" customHeight="1" x14ac:dyDescent="0.25">
      <c r="A339" s="9"/>
      <c r="B339" s="45" t="s">
        <v>115</v>
      </c>
      <c r="C339" s="45"/>
      <c r="D339" s="45"/>
      <c r="E339" s="45"/>
      <c r="F339" s="45"/>
      <c r="G339" s="103">
        <f>SUM(G340:G342)</f>
        <v>6.2</v>
      </c>
      <c r="H339" s="103">
        <f t="shared" ref="H339:M339" si="29">SUM(H340:H342)</f>
        <v>17</v>
      </c>
      <c r="I339" s="103">
        <f t="shared" si="29"/>
        <v>17</v>
      </c>
      <c r="J339" s="103">
        <f t="shared" si="29"/>
        <v>17</v>
      </c>
      <c r="K339" s="103">
        <f t="shared" si="29"/>
        <v>17</v>
      </c>
      <c r="L339" s="103">
        <f t="shared" si="29"/>
        <v>17</v>
      </c>
      <c r="M339" s="103">
        <f t="shared" si="29"/>
        <v>17</v>
      </c>
      <c r="N339" s="103"/>
      <c r="O339" s="45"/>
      <c r="P339" s="45"/>
    </row>
    <row r="340" spans="1:16" ht="22.5" customHeight="1" x14ac:dyDescent="0.25">
      <c r="A340" s="9"/>
      <c r="B340" s="45" t="s">
        <v>26</v>
      </c>
      <c r="C340" s="45"/>
      <c r="D340" s="45"/>
      <c r="E340" s="45"/>
      <c r="F340" s="45"/>
      <c r="G340" s="103"/>
      <c r="H340" s="103"/>
      <c r="I340" s="103"/>
      <c r="J340" s="103"/>
      <c r="K340" s="103"/>
      <c r="L340" s="103"/>
      <c r="M340" s="103"/>
      <c r="N340" s="103"/>
      <c r="O340" s="45"/>
      <c r="P340" s="45"/>
    </row>
    <row r="341" spans="1:16" ht="22.5" customHeight="1" x14ac:dyDescent="0.25">
      <c r="A341" s="9"/>
      <c r="B341" s="45" t="s">
        <v>34</v>
      </c>
      <c r="C341" s="45"/>
      <c r="D341" s="45"/>
      <c r="E341" s="45"/>
      <c r="F341" s="45"/>
      <c r="G341" s="103">
        <f>G338</f>
        <v>6.2</v>
      </c>
      <c r="H341" s="103">
        <f t="shared" ref="H341:M341" si="30">H338</f>
        <v>17</v>
      </c>
      <c r="I341" s="103">
        <f t="shared" si="30"/>
        <v>17</v>
      </c>
      <c r="J341" s="103">
        <f t="shared" si="30"/>
        <v>17</v>
      </c>
      <c r="K341" s="103">
        <f t="shared" si="30"/>
        <v>17</v>
      </c>
      <c r="L341" s="103">
        <f t="shared" si="30"/>
        <v>17</v>
      </c>
      <c r="M341" s="103">
        <f t="shared" si="30"/>
        <v>17</v>
      </c>
      <c r="N341" s="45"/>
      <c r="O341" s="45"/>
      <c r="P341" s="45"/>
    </row>
    <row r="342" spans="1:16" ht="22.5" customHeight="1" x14ac:dyDescent="0.25">
      <c r="A342" s="9"/>
      <c r="B342" s="45" t="s">
        <v>216</v>
      </c>
      <c r="C342" s="153"/>
      <c r="D342" s="153"/>
      <c r="E342" s="45"/>
      <c r="F342" s="45"/>
      <c r="G342" s="103"/>
      <c r="H342" s="103"/>
      <c r="I342" s="103"/>
      <c r="J342" s="103"/>
      <c r="K342" s="103"/>
      <c r="L342" s="103"/>
      <c r="M342" s="103"/>
      <c r="N342" s="103"/>
      <c r="O342" s="45"/>
      <c r="P342" s="45"/>
    </row>
    <row r="343" spans="1:16" ht="65.25" customHeight="1" x14ac:dyDescent="0.25">
      <c r="A343" s="210">
        <v>25</v>
      </c>
      <c r="B343" s="102" t="s">
        <v>1008</v>
      </c>
      <c r="C343" s="195" t="s">
        <v>426</v>
      </c>
      <c r="D343" s="195" t="s">
        <v>86</v>
      </c>
      <c r="E343" s="260" t="s">
        <v>25</v>
      </c>
      <c r="F343" s="210" t="s">
        <v>87</v>
      </c>
      <c r="G343" s="210">
        <v>4.4000000000000004</v>
      </c>
      <c r="H343" s="88">
        <v>4.3</v>
      </c>
      <c r="I343" s="60">
        <v>4.3</v>
      </c>
      <c r="J343" s="88">
        <v>4.2</v>
      </c>
      <c r="K343" s="88">
        <v>4.0999999999999996</v>
      </c>
      <c r="L343" s="88">
        <v>4.0999999999999996</v>
      </c>
      <c r="M343" s="91">
        <v>4.0999999999999996</v>
      </c>
      <c r="N343" s="13"/>
      <c r="O343" s="13"/>
      <c r="P343" s="13"/>
    </row>
    <row r="344" spans="1:16" ht="22.5" customHeight="1" x14ac:dyDescent="0.25">
      <c r="A344" s="210" t="s">
        <v>16</v>
      </c>
      <c r="B344" s="421" t="s">
        <v>427</v>
      </c>
      <c r="C344" s="530"/>
      <c r="D344" s="530"/>
      <c r="E344" s="422"/>
      <c r="F344" s="422"/>
      <c r="G344" s="422"/>
      <c r="H344" s="422"/>
      <c r="I344" s="422"/>
      <c r="J344" s="422"/>
      <c r="K344" s="422"/>
      <c r="L344" s="422"/>
      <c r="M344" s="422"/>
      <c r="N344" s="422"/>
      <c r="O344" s="422"/>
      <c r="P344" s="423"/>
    </row>
    <row r="345" spans="1:16" ht="22.5" customHeight="1" x14ac:dyDescent="0.25">
      <c r="A345" s="247"/>
      <c r="B345" s="421" t="s">
        <v>428</v>
      </c>
      <c r="C345" s="422"/>
      <c r="D345" s="422"/>
      <c r="E345" s="422"/>
      <c r="F345" s="422"/>
      <c r="G345" s="422"/>
      <c r="H345" s="422"/>
      <c r="I345" s="422"/>
      <c r="J345" s="422"/>
      <c r="K345" s="422"/>
      <c r="L345" s="422"/>
      <c r="M345" s="422"/>
      <c r="N345" s="422"/>
      <c r="O345" s="422"/>
      <c r="P345" s="423"/>
    </row>
    <row r="346" spans="1:16" ht="52.5" customHeight="1" x14ac:dyDescent="0.25">
      <c r="A346" s="247"/>
      <c r="B346" s="72" t="s">
        <v>1007</v>
      </c>
      <c r="C346" s="431" t="s">
        <v>426</v>
      </c>
      <c r="D346" s="431" t="s">
        <v>431</v>
      </c>
      <c r="E346" s="431" t="s">
        <v>155</v>
      </c>
      <c r="F346" s="450" t="s">
        <v>87</v>
      </c>
      <c r="G346" s="210">
        <v>14.09</v>
      </c>
      <c r="H346" s="210">
        <v>15.03</v>
      </c>
      <c r="I346" s="210">
        <v>15.03</v>
      </c>
      <c r="J346" s="210">
        <v>15.03</v>
      </c>
      <c r="K346" s="210">
        <v>15.03</v>
      </c>
      <c r="L346" s="210">
        <v>15.03</v>
      </c>
      <c r="M346" s="210">
        <v>15.03</v>
      </c>
      <c r="N346" s="474"/>
      <c r="O346" s="474"/>
      <c r="P346" s="13"/>
    </row>
    <row r="347" spans="1:16" x14ac:dyDescent="0.25">
      <c r="A347" s="247"/>
      <c r="B347" s="207" t="s">
        <v>429</v>
      </c>
      <c r="C347" s="431"/>
      <c r="D347" s="450"/>
      <c r="E347" s="450"/>
      <c r="F347" s="452"/>
      <c r="G347" s="210">
        <v>7.5149999999999997</v>
      </c>
      <c r="H347" s="210">
        <v>8.7669999999999995</v>
      </c>
      <c r="I347" s="210">
        <v>10.176</v>
      </c>
      <c r="J347" s="210">
        <v>12.994</v>
      </c>
      <c r="K347" s="210">
        <v>13.151</v>
      </c>
      <c r="L347" s="210">
        <v>13.151</v>
      </c>
      <c r="M347" s="210">
        <v>13.151</v>
      </c>
      <c r="N347" s="475"/>
      <c r="O347" s="475"/>
      <c r="P347" s="13"/>
    </row>
    <row r="348" spans="1:16" ht="87" customHeight="1" x14ac:dyDescent="0.25">
      <c r="A348" s="247"/>
      <c r="B348" s="207" t="s">
        <v>888</v>
      </c>
      <c r="C348" s="202" t="s">
        <v>430</v>
      </c>
      <c r="D348" s="195" t="s">
        <v>432</v>
      </c>
      <c r="E348" s="195" t="s">
        <v>350</v>
      </c>
      <c r="F348" s="58" t="s">
        <v>87</v>
      </c>
      <c r="G348" s="22"/>
      <c r="H348" s="22"/>
      <c r="I348" s="22">
        <v>1101</v>
      </c>
      <c r="J348" s="22">
        <v>1101</v>
      </c>
      <c r="K348" s="22">
        <v>1101</v>
      </c>
      <c r="L348" s="22">
        <v>1101</v>
      </c>
      <c r="M348" s="49">
        <v>1101</v>
      </c>
      <c r="N348" s="183"/>
      <c r="O348" s="244"/>
      <c r="P348" s="13"/>
    </row>
    <row r="349" spans="1:16" ht="78.75" x14ac:dyDescent="0.25">
      <c r="A349" s="248"/>
      <c r="B349" s="206" t="s">
        <v>889</v>
      </c>
      <c r="C349" s="202" t="s">
        <v>430</v>
      </c>
      <c r="D349" s="195" t="s">
        <v>432</v>
      </c>
      <c r="E349" s="195" t="s">
        <v>350</v>
      </c>
      <c r="F349" s="58" t="s">
        <v>87</v>
      </c>
      <c r="G349" s="22"/>
      <c r="H349" s="22"/>
      <c r="I349" s="22">
        <v>749</v>
      </c>
      <c r="J349" s="22">
        <v>951</v>
      </c>
      <c r="K349" s="22">
        <v>963</v>
      </c>
      <c r="L349" s="22">
        <v>963</v>
      </c>
      <c r="M349" s="49">
        <v>963</v>
      </c>
      <c r="N349" s="29"/>
      <c r="O349" s="244"/>
      <c r="P349" s="210"/>
    </row>
    <row r="350" spans="1:16" ht="84" customHeight="1" x14ac:dyDescent="0.25">
      <c r="A350" s="248"/>
      <c r="B350" s="206" t="s">
        <v>440</v>
      </c>
      <c r="C350" s="202" t="s">
        <v>430</v>
      </c>
      <c r="D350" s="204" t="s">
        <v>434</v>
      </c>
      <c r="E350" s="204" t="s">
        <v>25</v>
      </c>
      <c r="F350" s="22" t="s">
        <v>121</v>
      </c>
      <c r="G350" s="22">
        <v>4.0912962016692216</v>
      </c>
      <c r="H350" s="22">
        <v>4.0881485214785576</v>
      </c>
      <c r="I350" s="22">
        <v>4.0850009655561301</v>
      </c>
      <c r="J350" s="22">
        <v>4.0818535338982267</v>
      </c>
      <c r="K350" s="22">
        <v>3.982989135333038</v>
      </c>
      <c r="L350" s="22">
        <v>3.9798438664965881</v>
      </c>
      <c r="M350" s="49">
        <v>3.976698721875243</v>
      </c>
      <c r="N350" s="202"/>
      <c r="O350" s="7"/>
      <c r="P350" s="206" t="s">
        <v>441</v>
      </c>
    </row>
    <row r="351" spans="1:16" ht="22.5" customHeight="1" x14ac:dyDescent="0.25">
      <c r="A351" s="450"/>
      <c r="B351" s="427" t="s">
        <v>439</v>
      </c>
      <c r="C351" s="429" t="s">
        <v>430</v>
      </c>
      <c r="D351" s="429" t="s">
        <v>104</v>
      </c>
      <c r="E351" s="204" t="s">
        <v>350</v>
      </c>
      <c r="F351" s="429" t="s">
        <v>87</v>
      </c>
      <c r="G351" s="22">
        <v>445</v>
      </c>
      <c r="H351" s="22">
        <v>387</v>
      </c>
      <c r="I351" s="22">
        <v>272</v>
      </c>
      <c r="J351" s="22">
        <v>272</v>
      </c>
      <c r="K351" s="22">
        <v>272</v>
      </c>
      <c r="L351" s="22">
        <v>284</v>
      </c>
      <c r="M351" s="22">
        <v>284</v>
      </c>
      <c r="N351" s="469" t="s">
        <v>34</v>
      </c>
      <c r="O351" s="471">
        <v>256068</v>
      </c>
      <c r="P351" s="427" t="s">
        <v>441</v>
      </c>
    </row>
    <row r="352" spans="1:16" ht="63" customHeight="1" x14ac:dyDescent="0.25">
      <c r="A352" s="452"/>
      <c r="B352" s="428"/>
      <c r="C352" s="430"/>
      <c r="D352" s="430"/>
      <c r="E352" s="202" t="s">
        <v>128</v>
      </c>
      <c r="F352" s="430"/>
      <c r="G352" s="22">
        <v>526.20000000000005</v>
      </c>
      <c r="H352" s="22">
        <v>446.6</v>
      </c>
      <c r="I352" s="22">
        <v>632.4</v>
      </c>
      <c r="J352" s="22">
        <v>632.4</v>
      </c>
      <c r="K352" s="22">
        <v>632.4</v>
      </c>
      <c r="L352" s="22">
        <v>632.4</v>
      </c>
      <c r="M352" s="22">
        <v>632.4</v>
      </c>
      <c r="N352" s="470"/>
      <c r="O352" s="472"/>
      <c r="P352" s="428"/>
    </row>
    <row r="353" spans="1:16" ht="30" customHeight="1" x14ac:dyDescent="0.25">
      <c r="A353" s="450"/>
      <c r="B353" s="427" t="s">
        <v>438</v>
      </c>
      <c r="C353" s="429" t="s">
        <v>430</v>
      </c>
      <c r="D353" s="429" t="s">
        <v>104</v>
      </c>
      <c r="E353" s="204" t="s">
        <v>155</v>
      </c>
      <c r="F353" s="429" t="s">
        <v>87</v>
      </c>
      <c r="G353" s="22">
        <v>14</v>
      </c>
      <c r="H353" s="22">
        <v>16</v>
      </c>
      <c r="I353" s="22">
        <v>17</v>
      </c>
      <c r="J353" s="22">
        <v>17</v>
      </c>
      <c r="K353" s="22">
        <v>17</v>
      </c>
      <c r="L353" s="22">
        <v>17</v>
      </c>
      <c r="M353" s="22">
        <v>17</v>
      </c>
      <c r="N353" s="469" t="s">
        <v>34</v>
      </c>
      <c r="O353" s="471" t="s">
        <v>35</v>
      </c>
      <c r="P353" s="427" t="s">
        <v>441</v>
      </c>
    </row>
    <row r="354" spans="1:16" ht="63.75" customHeight="1" x14ac:dyDescent="0.25">
      <c r="A354" s="452"/>
      <c r="B354" s="428"/>
      <c r="C354" s="430"/>
      <c r="D354" s="430"/>
      <c r="E354" s="202" t="s">
        <v>128</v>
      </c>
      <c r="F354" s="430"/>
      <c r="G354" s="22">
        <v>20.7</v>
      </c>
      <c r="H354" s="22">
        <v>24.4</v>
      </c>
      <c r="I354" s="22">
        <v>22.7</v>
      </c>
      <c r="J354" s="22">
        <v>22.7</v>
      </c>
      <c r="K354" s="22">
        <v>22.7</v>
      </c>
      <c r="L354" s="22">
        <v>22.7</v>
      </c>
      <c r="M354" s="22">
        <v>22.7</v>
      </c>
      <c r="N354" s="470"/>
      <c r="O354" s="472"/>
      <c r="P354" s="428"/>
    </row>
    <row r="355" spans="1:16" ht="34.5" customHeight="1" x14ac:dyDescent="0.25">
      <c r="A355" s="450"/>
      <c r="B355" s="427" t="s">
        <v>437</v>
      </c>
      <c r="C355" s="429" t="s">
        <v>430</v>
      </c>
      <c r="D355" s="449" t="s">
        <v>104</v>
      </c>
      <c r="E355" s="202" t="s">
        <v>350</v>
      </c>
      <c r="F355" s="429" t="s">
        <v>87</v>
      </c>
      <c r="G355" s="1">
        <v>77</v>
      </c>
      <c r="H355" s="1">
        <v>30</v>
      </c>
      <c r="I355" s="1">
        <v>30</v>
      </c>
      <c r="J355" s="1">
        <v>30</v>
      </c>
      <c r="K355" s="1">
        <v>30</v>
      </c>
      <c r="L355" s="1">
        <v>30</v>
      </c>
      <c r="M355" s="1">
        <v>30</v>
      </c>
      <c r="N355" s="469" t="s">
        <v>34</v>
      </c>
      <c r="O355" s="458">
        <v>256068101</v>
      </c>
      <c r="P355" s="427" t="s">
        <v>441</v>
      </c>
    </row>
    <row r="356" spans="1:16" ht="66" customHeight="1" x14ac:dyDescent="0.25">
      <c r="A356" s="452"/>
      <c r="B356" s="428"/>
      <c r="C356" s="430"/>
      <c r="D356" s="449"/>
      <c r="E356" s="202" t="s">
        <v>128</v>
      </c>
      <c r="F356" s="430"/>
      <c r="G356" s="1">
        <v>34.299999999999997</v>
      </c>
      <c r="H356" s="1">
        <v>22</v>
      </c>
      <c r="I356" s="1">
        <v>16.7</v>
      </c>
      <c r="J356" s="1">
        <v>16.7</v>
      </c>
      <c r="K356" s="1">
        <v>16.7</v>
      </c>
      <c r="L356" s="1">
        <v>16.7</v>
      </c>
      <c r="M356" s="1">
        <v>16.7</v>
      </c>
      <c r="N356" s="470"/>
      <c r="O356" s="459"/>
      <c r="P356" s="428"/>
    </row>
    <row r="357" spans="1:16" ht="35.25" customHeight="1" x14ac:dyDescent="0.25">
      <c r="A357" s="450"/>
      <c r="B357" s="427" t="s">
        <v>436</v>
      </c>
      <c r="C357" s="429" t="s">
        <v>430</v>
      </c>
      <c r="D357" s="449" t="s">
        <v>104</v>
      </c>
      <c r="E357" s="202" t="s">
        <v>350</v>
      </c>
      <c r="F357" s="429" t="s">
        <v>87</v>
      </c>
      <c r="G357" s="1">
        <v>58</v>
      </c>
      <c r="H357" s="1">
        <v>48</v>
      </c>
      <c r="I357" s="1">
        <v>73</v>
      </c>
      <c r="J357" s="1">
        <v>73</v>
      </c>
      <c r="K357" s="1">
        <v>73</v>
      </c>
      <c r="L357" s="1">
        <v>73</v>
      </c>
      <c r="M357" s="1">
        <v>73</v>
      </c>
      <c r="N357" s="469" t="s">
        <v>34</v>
      </c>
      <c r="O357" s="458">
        <v>256068102</v>
      </c>
      <c r="P357" s="427" t="s">
        <v>441</v>
      </c>
    </row>
    <row r="358" spans="1:16" ht="48" customHeight="1" x14ac:dyDescent="0.25">
      <c r="A358" s="452"/>
      <c r="B358" s="428"/>
      <c r="C358" s="430"/>
      <c r="D358" s="449"/>
      <c r="E358" s="202" t="s">
        <v>128</v>
      </c>
      <c r="F358" s="430"/>
      <c r="G358" s="1">
        <v>66.7</v>
      </c>
      <c r="H358" s="1">
        <v>148.4</v>
      </c>
      <c r="I358" s="1">
        <v>114</v>
      </c>
      <c r="J358" s="1">
        <v>227.9</v>
      </c>
      <c r="K358" s="1">
        <v>227.9</v>
      </c>
      <c r="L358" s="1">
        <v>227.9</v>
      </c>
      <c r="M358" s="1">
        <v>227.9</v>
      </c>
      <c r="N358" s="470"/>
      <c r="O358" s="459"/>
      <c r="P358" s="428"/>
    </row>
    <row r="359" spans="1:16" ht="35.25" customHeight="1" x14ac:dyDescent="0.25">
      <c r="A359" s="450"/>
      <c r="B359" s="531" t="s">
        <v>435</v>
      </c>
      <c r="C359" s="429" t="s">
        <v>430</v>
      </c>
      <c r="D359" s="449" t="s">
        <v>104</v>
      </c>
      <c r="E359" s="206" t="s">
        <v>46</v>
      </c>
      <c r="F359" s="429" t="s">
        <v>87</v>
      </c>
      <c r="G359" s="22">
        <v>14</v>
      </c>
      <c r="H359" s="22">
        <v>14</v>
      </c>
      <c r="I359" s="22">
        <v>14</v>
      </c>
      <c r="J359" s="22">
        <v>14</v>
      </c>
      <c r="K359" s="22">
        <v>14</v>
      </c>
      <c r="L359" s="22">
        <v>14</v>
      </c>
      <c r="M359" s="22">
        <v>14</v>
      </c>
      <c r="N359" s="469" t="s">
        <v>34</v>
      </c>
      <c r="O359" s="458"/>
      <c r="P359" s="427" t="s">
        <v>441</v>
      </c>
    </row>
    <row r="360" spans="1:16" ht="44.25" customHeight="1" x14ac:dyDescent="0.25">
      <c r="A360" s="452"/>
      <c r="B360" s="428"/>
      <c r="C360" s="430"/>
      <c r="D360" s="449"/>
      <c r="E360" s="206" t="s">
        <v>128</v>
      </c>
      <c r="F360" s="430"/>
      <c r="G360" s="22">
        <v>45.195699999999995</v>
      </c>
      <c r="H360" s="22">
        <v>43.718400000000003</v>
      </c>
      <c r="I360" s="22">
        <v>51.35</v>
      </c>
      <c r="J360" s="22">
        <v>51.35</v>
      </c>
      <c r="K360" s="22">
        <v>51.35</v>
      </c>
      <c r="L360" s="22">
        <v>51.35</v>
      </c>
      <c r="M360" s="22">
        <v>53.35</v>
      </c>
      <c r="N360" s="470" t="s">
        <v>34</v>
      </c>
      <c r="O360" s="459"/>
      <c r="P360" s="428"/>
    </row>
    <row r="361" spans="1:16" ht="18.75" customHeight="1" x14ac:dyDescent="0.25">
      <c r="A361" s="247"/>
      <c r="B361" s="421" t="s">
        <v>433</v>
      </c>
      <c r="C361" s="422"/>
      <c r="D361" s="422"/>
      <c r="E361" s="422"/>
      <c r="F361" s="422"/>
      <c r="G361" s="422"/>
      <c r="H361" s="422"/>
      <c r="I361" s="422"/>
      <c r="J361" s="422"/>
      <c r="K361" s="422"/>
      <c r="L361" s="422"/>
      <c r="M361" s="422"/>
      <c r="N361" s="422"/>
      <c r="O361" s="422"/>
      <c r="P361" s="423"/>
    </row>
    <row r="362" spans="1:16" ht="36" customHeight="1" x14ac:dyDescent="0.25">
      <c r="A362" s="528"/>
      <c r="B362" s="427" t="s">
        <v>443</v>
      </c>
      <c r="C362" s="449" t="s">
        <v>430</v>
      </c>
      <c r="D362" s="449" t="s">
        <v>104</v>
      </c>
      <c r="E362" s="202" t="s">
        <v>350</v>
      </c>
      <c r="F362" s="449" t="s">
        <v>87</v>
      </c>
      <c r="G362" s="1">
        <v>466</v>
      </c>
      <c r="H362" s="1">
        <v>464</v>
      </c>
      <c r="I362" s="1">
        <v>440</v>
      </c>
      <c r="J362" s="1">
        <v>420</v>
      </c>
      <c r="K362" s="1">
        <v>400</v>
      </c>
      <c r="L362" s="1">
        <v>370</v>
      </c>
      <c r="M362" s="1">
        <v>303</v>
      </c>
      <c r="N362" s="458" t="s">
        <v>34</v>
      </c>
      <c r="O362" s="447">
        <v>256113</v>
      </c>
      <c r="P362" s="427" t="s">
        <v>446</v>
      </c>
    </row>
    <row r="363" spans="1:16" ht="47.25" customHeight="1" x14ac:dyDescent="0.25">
      <c r="A363" s="529"/>
      <c r="B363" s="428"/>
      <c r="C363" s="449"/>
      <c r="D363" s="449"/>
      <c r="E363" s="202" t="s">
        <v>128</v>
      </c>
      <c r="F363" s="449"/>
      <c r="G363" s="1">
        <v>51.1</v>
      </c>
      <c r="H363" s="1">
        <v>32.5</v>
      </c>
      <c r="I363" s="1">
        <v>102.7</v>
      </c>
      <c r="J363" s="1">
        <v>107.9</v>
      </c>
      <c r="K363" s="1">
        <v>108</v>
      </c>
      <c r="L363" s="1">
        <v>86.4</v>
      </c>
      <c r="M363" s="1">
        <v>69.2</v>
      </c>
      <c r="N363" s="459"/>
      <c r="O363" s="448"/>
      <c r="P363" s="428"/>
    </row>
    <row r="364" spans="1:16" ht="40.5" customHeight="1" x14ac:dyDescent="0.25">
      <c r="A364" s="450"/>
      <c r="B364" s="427" t="s">
        <v>444</v>
      </c>
      <c r="C364" s="449" t="s">
        <v>430</v>
      </c>
      <c r="D364" s="449" t="s">
        <v>104</v>
      </c>
      <c r="E364" s="202" t="s">
        <v>350</v>
      </c>
      <c r="F364" s="202" t="s">
        <v>87</v>
      </c>
      <c r="G364" s="1">
        <v>140</v>
      </c>
      <c r="H364" s="1">
        <v>125</v>
      </c>
      <c r="I364" s="1">
        <v>120</v>
      </c>
      <c r="J364" s="1">
        <v>114</v>
      </c>
      <c r="K364" s="1">
        <v>110</v>
      </c>
      <c r="L364" s="1">
        <v>105</v>
      </c>
      <c r="M364" s="1">
        <v>100</v>
      </c>
      <c r="N364" s="458" t="s">
        <v>34</v>
      </c>
      <c r="O364" s="447">
        <v>256113</v>
      </c>
      <c r="P364" s="427" t="s">
        <v>446</v>
      </c>
    </row>
    <row r="365" spans="1:16" ht="24" customHeight="1" x14ac:dyDescent="0.25">
      <c r="A365" s="452"/>
      <c r="B365" s="428"/>
      <c r="C365" s="449"/>
      <c r="D365" s="449"/>
      <c r="E365" s="202" t="s">
        <v>128</v>
      </c>
      <c r="F365" s="241"/>
      <c r="G365" s="1">
        <v>4.2</v>
      </c>
      <c r="H365" s="1">
        <v>4</v>
      </c>
      <c r="I365" s="1">
        <v>12.6</v>
      </c>
      <c r="J365" s="1">
        <v>12.4</v>
      </c>
      <c r="K365" s="1">
        <v>12.2</v>
      </c>
      <c r="L365" s="1">
        <v>9.8000000000000007</v>
      </c>
      <c r="M365" s="1">
        <v>7.8</v>
      </c>
      <c r="N365" s="459"/>
      <c r="O365" s="448"/>
      <c r="P365" s="428"/>
    </row>
    <row r="366" spans="1:16" ht="33.75" customHeight="1" x14ac:dyDescent="0.25">
      <c r="A366" s="247"/>
      <c r="B366" s="421" t="s">
        <v>445</v>
      </c>
      <c r="C366" s="422"/>
      <c r="D366" s="422"/>
      <c r="E366" s="422"/>
      <c r="F366" s="422"/>
      <c r="G366" s="422"/>
      <c r="H366" s="422"/>
      <c r="I366" s="422"/>
      <c r="J366" s="422"/>
      <c r="K366" s="422"/>
      <c r="L366" s="422"/>
      <c r="M366" s="422"/>
      <c r="N366" s="422"/>
      <c r="O366" s="422"/>
      <c r="P366" s="423"/>
    </row>
    <row r="367" spans="1:16" ht="20.25" customHeight="1" x14ac:dyDescent="0.25">
      <c r="A367" s="250"/>
      <c r="B367" s="427" t="s">
        <v>451</v>
      </c>
      <c r="C367" s="429" t="s">
        <v>450</v>
      </c>
      <c r="D367" s="429" t="s">
        <v>104</v>
      </c>
      <c r="E367" s="202" t="s">
        <v>350</v>
      </c>
      <c r="F367" s="429" t="s">
        <v>87</v>
      </c>
      <c r="G367" s="202">
        <v>720</v>
      </c>
      <c r="H367" s="202">
        <v>720</v>
      </c>
      <c r="I367" s="17">
        <v>720</v>
      </c>
      <c r="J367" s="17">
        <v>720</v>
      </c>
      <c r="K367" s="202">
        <v>720</v>
      </c>
      <c r="L367" s="202">
        <v>720</v>
      </c>
      <c r="M367" s="202">
        <v>720</v>
      </c>
      <c r="N367" s="458" t="s">
        <v>34</v>
      </c>
      <c r="O367" s="447" t="s">
        <v>36</v>
      </c>
      <c r="P367" s="427" t="s">
        <v>452</v>
      </c>
    </row>
    <row r="368" spans="1:16" ht="68.25" customHeight="1" x14ac:dyDescent="0.25">
      <c r="A368" s="18"/>
      <c r="B368" s="436"/>
      <c r="C368" s="437"/>
      <c r="D368" s="437"/>
      <c r="E368" s="203" t="s">
        <v>128</v>
      </c>
      <c r="F368" s="437"/>
      <c r="G368" s="202">
        <v>1910</v>
      </c>
      <c r="H368" s="202">
        <v>2707.8</v>
      </c>
      <c r="I368" s="17">
        <v>2469.6010000000001</v>
      </c>
      <c r="J368" s="17">
        <v>2405.1999999999998</v>
      </c>
      <c r="K368" s="202">
        <v>2414.4</v>
      </c>
      <c r="L368" s="202">
        <v>2414.4</v>
      </c>
      <c r="M368" s="202">
        <v>2414.4</v>
      </c>
      <c r="N368" s="459" t="s">
        <v>26</v>
      </c>
      <c r="O368" s="448"/>
      <c r="P368" s="436"/>
    </row>
    <row r="369" spans="1:16" ht="79.5" customHeight="1" x14ac:dyDescent="0.25">
      <c r="A369" s="450"/>
      <c r="B369" s="524" t="s">
        <v>456</v>
      </c>
      <c r="C369" s="449" t="s">
        <v>450</v>
      </c>
      <c r="D369" s="449" t="s">
        <v>104</v>
      </c>
      <c r="E369" s="202" t="s">
        <v>350</v>
      </c>
      <c r="F369" s="429" t="s">
        <v>87</v>
      </c>
      <c r="G369" s="202">
        <v>25</v>
      </c>
      <c r="H369" s="202">
        <v>25</v>
      </c>
      <c r="I369" s="202">
        <v>25</v>
      </c>
      <c r="J369" s="202">
        <v>25</v>
      </c>
      <c r="K369" s="202">
        <v>25</v>
      </c>
      <c r="L369" s="202">
        <v>25</v>
      </c>
      <c r="M369" s="202">
        <v>25</v>
      </c>
      <c r="N369" s="458" t="s">
        <v>34</v>
      </c>
      <c r="O369" s="447" t="s">
        <v>37</v>
      </c>
      <c r="P369" s="524" t="s">
        <v>447</v>
      </c>
    </row>
    <row r="370" spans="1:16" ht="90" customHeight="1" x14ac:dyDescent="0.25">
      <c r="A370" s="452"/>
      <c r="B370" s="525"/>
      <c r="C370" s="449"/>
      <c r="D370" s="449"/>
      <c r="E370" s="202" t="s">
        <v>128</v>
      </c>
      <c r="F370" s="430"/>
      <c r="G370" s="202">
        <v>23.4</v>
      </c>
      <c r="H370" s="202">
        <v>23.4</v>
      </c>
      <c r="I370" s="202">
        <v>23.4</v>
      </c>
      <c r="J370" s="202">
        <v>23.4</v>
      </c>
      <c r="K370" s="202">
        <v>23.4</v>
      </c>
      <c r="L370" s="202">
        <v>23.4</v>
      </c>
      <c r="M370" s="202">
        <v>23.4</v>
      </c>
      <c r="N370" s="459"/>
      <c r="O370" s="448"/>
      <c r="P370" s="525"/>
    </row>
    <row r="371" spans="1:16" ht="30.75" customHeight="1" x14ac:dyDescent="0.25">
      <c r="A371" s="450"/>
      <c r="B371" s="531" t="s">
        <v>455</v>
      </c>
      <c r="C371" s="429" t="s">
        <v>450</v>
      </c>
      <c r="D371" s="429" t="s">
        <v>104</v>
      </c>
      <c r="E371" s="202" t="s">
        <v>350</v>
      </c>
      <c r="F371" s="429" t="s">
        <v>87</v>
      </c>
      <c r="G371" s="202">
        <v>1196</v>
      </c>
      <c r="H371" s="202">
        <v>1178</v>
      </c>
      <c r="I371" s="202">
        <v>1162</v>
      </c>
      <c r="J371" s="202">
        <v>1056</v>
      </c>
      <c r="K371" s="202">
        <v>1000</v>
      </c>
      <c r="L371" s="202">
        <v>948</v>
      </c>
      <c r="M371" s="202">
        <v>903</v>
      </c>
      <c r="N371" s="429" t="s">
        <v>34</v>
      </c>
      <c r="O371" s="447">
        <v>256113</v>
      </c>
      <c r="P371" s="427" t="s">
        <v>448</v>
      </c>
    </row>
    <row r="372" spans="1:16" ht="29.25" customHeight="1" x14ac:dyDescent="0.25">
      <c r="A372" s="452"/>
      <c r="B372" s="428"/>
      <c r="C372" s="430"/>
      <c r="D372" s="430"/>
      <c r="E372" s="202" t="s">
        <v>128</v>
      </c>
      <c r="F372" s="430"/>
      <c r="G372" s="202">
        <v>47</v>
      </c>
      <c r="H372" s="202">
        <v>54.8</v>
      </c>
      <c r="I372" s="202">
        <v>66.900000000000006</v>
      </c>
      <c r="J372" s="202">
        <v>66.900000000000006</v>
      </c>
      <c r="K372" s="202">
        <v>66.900000000000006</v>
      </c>
      <c r="L372" s="202">
        <v>66.900000000000006</v>
      </c>
      <c r="M372" s="202">
        <v>66.900000000000006</v>
      </c>
      <c r="N372" s="430"/>
      <c r="O372" s="448"/>
      <c r="P372" s="428"/>
    </row>
    <row r="373" spans="1:16" ht="30.75" customHeight="1" x14ac:dyDescent="0.25">
      <c r="A373" s="450"/>
      <c r="B373" s="531" t="s">
        <v>454</v>
      </c>
      <c r="C373" s="429" t="s">
        <v>450</v>
      </c>
      <c r="D373" s="429" t="s">
        <v>453</v>
      </c>
      <c r="E373" s="202" t="s">
        <v>350</v>
      </c>
      <c r="F373" s="429" t="s">
        <v>87</v>
      </c>
      <c r="G373" s="19">
        <v>1015</v>
      </c>
      <c r="H373" s="202">
        <v>1016</v>
      </c>
      <c r="I373" s="19">
        <v>1017</v>
      </c>
      <c r="J373" s="19">
        <v>1018</v>
      </c>
      <c r="K373" s="19">
        <v>1018</v>
      </c>
      <c r="L373" s="19">
        <v>1019</v>
      </c>
      <c r="M373" s="19">
        <v>1020</v>
      </c>
      <c r="N373" s="429" t="s">
        <v>26</v>
      </c>
      <c r="O373" s="447" t="s">
        <v>38</v>
      </c>
      <c r="P373" s="427" t="s">
        <v>449</v>
      </c>
    </row>
    <row r="374" spans="1:16" ht="38.25" customHeight="1" x14ac:dyDescent="0.25">
      <c r="A374" s="451"/>
      <c r="B374" s="436"/>
      <c r="C374" s="437"/>
      <c r="D374" s="437"/>
      <c r="E374" s="203" t="s">
        <v>128</v>
      </c>
      <c r="F374" s="437"/>
      <c r="G374" s="19">
        <v>227.4</v>
      </c>
      <c r="H374" s="202">
        <v>249.7</v>
      </c>
      <c r="I374" s="202">
        <v>221.2</v>
      </c>
      <c r="J374" s="202">
        <v>226.2</v>
      </c>
      <c r="K374" s="202">
        <v>231</v>
      </c>
      <c r="L374" s="202">
        <v>231</v>
      </c>
      <c r="M374" s="202">
        <v>231</v>
      </c>
      <c r="N374" s="430" t="s">
        <v>26</v>
      </c>
      <c r="O374" s="448"/>
      <c r="P374" s="436"/>
    </row>
    <row r="375" spans="1:16" ht="16.5" customHeight="1" x14ac:dyDescent="0.25">
      <c r="A375" s="9"/>
      <c r="B375" s="45" t="s">
        <v>115</v>
      </c>
      <c r="C375" s="45"/>
      <c r="D375" s="45"/>
      <c r="E375" s="45"/>
      <c r="F375" s="45"/>
      <c r="G375" s="103">
        <f>G376+G377</f>
        <v>2956.1957000000002</v>
      </c>
      <c r="H375" s="103">
        <f t="shared" ref="H375:M375" si="31">H376+H377</f>
        <v>3757.3184000000001</v>
      </c>
      <c r="I375" s="103">
        <f t="shared" si="31"/>
        <v>3733.5509999999999</v>
      </c>
      <c r="J375" s="103">
        <f t="shared" si="31"/>
        <v>3793.0499999999997</v>
      </c>
      <c r="K375" s="103">
        <f t="shared" si="31"/>
        <v>3806.95</v>
      </c>
      <c r="L375" s="103">
        <f t="shared" si="31"/>
        <v>3782.95</v>
      </c>
      <c r="M375" s="103">
        <f t="shared" si="31"/>
        <v>3765.75</v>
      </c>
      <c r="N375" s="45"/>
      <c r="O375" s="45"/>
      <c r="P375" s="45"/>
    </row>
    <row r="376" spans="1:16" ht="30.75" customHeight="1" x14ac:dyDescent="0.25">
      <c r="A376" s="9"/>
      <c r="B376" s="45" t="s">
        <v>26</v>
      </c>
      <c r="C376" s="45"/>
      <c r="D376" s="45"/>
      <c r="E376" s="45"/>
      <c r="F376" s="45"/>
      <c r="G376" s="103">
        <f>G374</f>
        <v>227.4</v>
      </c>
      <c r="H376" s="103">
        <f t="shared" ref="H376:M376" si="32">H374</f>
        <v>249.7</v>
      </c>
      <c r="I376" s="103">
        <f t="shared" si="32"/>
        <v>221.2</v>
      </c>
      <c r="J376" s="103">
        <f t="shared" si="32"/>
        <v>226.2</v>
      </c>
      <c r="K376" s="103">
        <f t="shared" si="32"/>
        <v>231</v>
      </c>
      <c r="L376" s="103">
        <f t="shared" si="32"/>
        <v>231</v>
      </c>
      <c r="M376" s="103">
        <f t="shared" si="32"/>
        <v>231</v>
      </c>
      <c r="N376" s="45"/>
      <c r="O376" s="45"/>
      <c r="P376" s="45"/>
    </row>
    <row r="377" spans="1:16" ht="17.25" customHeight="1" x14ac:dyDescent="0.25">
      <c r="A377" s="9"/>
      <c r="B377" s="45" t="s">
        <v>34</v>
      </c>
      <c r="C377" s="45"/>
      <c r="D377" s="45"/>
      <c r="E377" s="45"/>
      <c r="F377" s="45"/>
      <c r="G377" s="103">
        <f>G352+G356+G358+G360+G363+G365+G368+G370+G372+G354</f>
        <v>2728.7957000000001</v>
      </c>
      <c r="H377" s="103">
        <f t="shared" ref="H377:M377" si="33">H352+H356+H358+H360+H363+H365+H368+H370+H372+H354</f>
        <v>3507.6184000000003</v>
      </c>
      <c r="I377" s="103">
        <f t="shared" si="33"/>
        <v>3512.3510000000001</v>
      </c>
      <c r="J377" s="103">
        <f t="shared" si="33"/>
        <v>3566.85</v>
      </c>
      <c r="K377" s="103">
        <f t="shared" si="33"/>
        <v>3575.95</v>
      </c>
      <c r="L377" s="103">
        <f t="shared" si="33"/>
        <v>3551.95</v>
      </c>
      <c r="M377" s="103">
        <f t="shared" si="33"/>
        <v>3534.75</v>
      </c>
      <c r="N377" s="45"/>
      <c r="O377" s="45"/>
      <c r="P377" s="45"/>
    </row>
    <row r="378" spans="1:16" ht="67.5" customHeight="1" x14ac:dyDescent="0.25">
      <c r="A378" s="210">
        <v>26</v>
      </c>
      <c r="B378" s="72" t="s">
        <v>458</v>
      </c>
      <c r="C378" s="210" t="s">
        <v>457</v>
      </c>
      <c r="D378" s="210" t="s">
        <v>459</v>
      </c>
      <c r="E378" s="210" t="s">
        <v>25</v>
      </c>
      <c r="F378" s="210"/>
      <c r="G378" s="210">
        <v>89.8</v>
      </c>
      <c r="H378" s="210">
        <v>91.9</v>
      </c>
      <c r="I378" s="60">
        <v>94</v>
      </c>
      <c r="J378" s="127">
        <v>96.1</v>
      </c>
      <c r="K378" s="127">
        <v>98.2</v>
      </c>
      <c r="L378" s="128">
        <v>100</v>
      </c>
      <c r="M378" s="129">
        <v>100</v>
      </c>
      <c r="N378" s="13"/>
      <c r="O378" s="13"/>
      <c r="P378" s="13"/>
    </row>
    <row r="379" spans="1:16" ht="78.75" customHeight="1" x14ac:dyDescent="0.25">
      <c r="A379" s="210">
        <v>27</v>
      </c>
      <c r="B379" s="72" t="s">
        <v>460</v>
      </c>
      <c r="C379" s="210" t="s">
        <v>457</v>
      </c>
      <c r="D379" s="210" t="s">
        <v>459</v>
      </c>
      <c r="E379" s="210" t="s">
        <v>25</v>
      </c>
      <c r="F379" s="210"/>
      <c r="G379" s="210">
        <v>59.2</v>
      </c>
      <c r="H379" s="210">
        <v>60.5</v>
      </c>
      <c r="I379" s="60">
        <v>61.7</v>
      </c>
      <c r="J379" s="210">
        <v>63</v>
      </c>
      <c r="K379" s="210">
        <v>64.2</v>
      </c>
      <c r="L379" s="88">
        <v>65.5</v>
      </c>
      <c r="M379" s="91">
        <v>65.5</v>
      </c>
      <c r="N379" s="13"/>
      <c r="O379" s="13"/>
      <c r="P379" s="13"/>
    </row>
    <row r="380" spans="1:16" ht="23.25" customHeight="1" x14ac:dyDescent="0.25">
      <c r="A380" s="202" t="s">
        <v>17</v>
      </c>
      <c r="B380" s="421" t="s">
        <v>461</v>
      </c>
      <c r="C380" s="446"/>
      <c r="D380" s="446"/>
      <c r="E380" s="446"/>
      <c r="F380" s="425"/>
      <c r="G380" s="425"/>
      <c r="H380" s="425"/>
      <c r="I380" s="425"/>
      <c r="J380" s="425"/>
      <c r="K380" s="425"/>
      <c r="L380" s="425"/>
      <c r="M380" s="425"/>
      <c r="N380" s="425"/>
      <c r="O380" s="425"/>
      <c r="P380" s="426"/>
    </row>
    <row r="381" spans="1:16" ht="23.25" customHeight="1" x14ac:dyDescent="0.25">
      <c r="A381" s="362"/>
      <c r="B381" s="556" t="s">
        <v>1060</v>
      </c>
      <c r="C381" s="557"/>
      <c r="D381" s="557"/>
      <c r="E381" s="558"/>
      <c r="F381" s="558"/>
      <c r="G381" s="558"/>
      <c r="H381" s="558"/>
      <c r="I381" s="558"/>
      <c r="J381" s="558"/>
      <c r="K381" s="558"/>
      <c r="L381" s="558"/>
      <c r="M381" s="558"/>
      <c r="N381" s="557"/>
      <c r="O381" s="557"/>
      <c r="P381" s="559"/>
    </row>
    <row r="382" spans="1:16" ht="88.5" customHeight="1" x14ac:dyDescent="0.25">
      <c r="A382" s="247"/>
      <c r="B382" s="102" t="s">
        <v>980</v>
      </c>
      <c r="C382" s="195" t="s">
        <v>919</v>
      </c>
      <c r="D382" s="195" t="s">
        <v>179</v>
      </c>
      <c r="E382" s="195" t="s">
        <v>112</v>
      </c>
      <c r="F382" s="260" t="s">
        <v>376</v>
      </c>
      <c r="G382" s="240">
        <v>6</v>
      </c>
      <c r="H382" s="240">
        <v>12</v>
      </c>
      <c r="I382" s="246">
        <v>15</v>
      </c>
      <c r="J382" s="240">
        <v>20</v>
      </c>
      <c r="K382" s="240">
        <v>12</v>
      </c>
      <c r="L382" s="240">
        <v>8</v>
      </c>
      <c r="M382" s="210">
        <v>10</v>
      </c>
      <c r="N382" s="130"/>
      <c r="O382" s="7"/>
      <c r="P382" s="7"/>
    </row>
    <row r="383" spans="1:16" ht="15" customHeight="1" x14ac:dyDescent="0.25">
      <c r="A383" s="576" t="s">
        <v>160</v>
      </c>
      <c r="B383" s="577"/>
      <c r="C383" s="581"/>
      <c r="D383" s="581"/>
      <c r="E383" s="581"/>
      <c r="F383" s="577"/>
      <c r="G383" s="577"/>
      <c r="H383" s="577"/>
      <c r="I383" s="577"/>
      <c r="J383" s="577"/>
      <c r="K383" s="577"/>
      <c r="L383" s="577"/>
      <c r="M383" s="577"/>
      <c r="N383" s="577"/>
      <c r="O383" s="577"/>
      <c r="P383" s="578"/>
    </row>
    <row r="384" spans="1:16" s="7" customFormat="1" ht="15" customHeight="1" x14ac:dyDescent="0.25">
      <c r="A384" s="434"/>
      <c r="B384" s="442" t="s">
        <v>464</v>
      </c>
      <c r="C384" s="434"/>
      <c r="D384" s="434"/>
      <c r="E384" s="155" t="s">
        <v>112</v>
      </c>
      <c r="F384" s="434"/>
      <c r="G384" s="158">
        <v>1</v>
      </c>
      <c r="H384" s="158"/>
      <c r="I384" s="158">
        <v>1</v>
      </c>
      <c r="J384" s="158"/>
      <c r="K384" s="158"/>
      <c r="L384" s="158"/>
      <c r="M384" s="158"/>
      <c r="N384" s="181"/>
      <c r="O384" s="181"/>
      <c r="P384" s="181"/>
    </row>
    <row r="385" spans="1:23" s="7" customFormat="1" ht="15" customHeight="1" x14ac:dyDescent="0.25">
      <c r="A385" s="435"/>
      <c r="B385" s="443"/>
      <c r="C385" s="435"/>
      <c r="D385" s="435"/>
      <c r="E385" s="155" t="s">
        <v>92</v>
      </c>
      <c r="F385" s="435"/>
      <c r="G385" s="159">
        <f>SUM(G386:G389)</f>
        <v>4238.6660400000001</v>
      </c>
      <c r="H385" s="159">
        <f t="shared" ref="H385:M385" si="34">SUM(H386:H389)</f>
        <v>3753.5</v>
      </c>
      <c r="I385" s="159">
        <f t="shared" si="34"/>
        <v>1462</v>
      </c>
      <c r="J385" s="159">
        <f t="shared" si="34"/>
        <v>0</v>
      </c>
      <c r="K385" s="159">
        <f t="shared" si="34"/>
        <v>0</v>
      </c>
      <c r="L385" s="159">
        <f t="shared" si="34"/>
        <v>0</v>
      </c>
      <c r="M385" s="159">
        <f t="shared" si="34"/>
        <v>0</v>
      </c>
      <c r="N385" s="181"/>
      <c r="O385" s="181"/>
      <c r="P385" s="181"/>
    </row>
    <row r="386" spans="1:23" ht="41.25" customHeight="1" x14ac:dyDescent="0.25">
      <c r="A386" s="582"/>
      <c r="B386" s="566" t="s">
        <v>462</v>
      </c>
      <c r="C386" s="449" t="s">
        <v>465</v>
      </c>
      <c r="D386" s="429" t="s">
        <v>179</v>
      </c>
      <c r="E386" s="571" t="s">
        <v>128</v>
      </c>
      <c r="F386" s="449" t="s">
        <v>376</v>
      </c>
      <c r="G386" s="20">
        <v>3819.1379999999999</v>
      </c>
      <c r="H386" s="20"/>
      <c r="I386" s="20"/>
      <c r="J386" s="20"/>
      <c r="K386" s="20"/>
      <c r="L386" s="21"/>
      <c r="M386" s="21"/>
      <c r="N386" s="204" t="s">
        <v>26</v>
      </c>
      <c r="O386" s="204"/>
      <c r="P386" s="460" t="s">
        <v>475</v>
      </c>
    </row>
    <row r="387" spans="1:23" ht="55.5" customHeight="1" x14ac:dyDescent="0.25">
      <c r="A387" s="582"/>
      <c r="B387" s="460"/>
      <c r="C387" s="449"/>
      <c r="D387" s="430"/>
      <c r="E387" s="571"/>
      <c r="F387" s="449"/>
      <c r="G387" s="20">
        <v>379.52803999999998</v>
      </c>
      <c r="H387" s="20"/>
      <c r="I387" s="20"/>
      <c r="J387" s="20"/>
      <c r="K387" s="20"/>
      <c r="L387" s="21"/>
      <c r="M387" s="21"/>
      <c r="N387" s="202" t="s">
        <v>34</v>
      </c>
      <c r="O387" s="202"/>
      <c r="P387" s="460"/>
    </row>
    <row r="388" spans="1:23" s="26" customFormat="1" ht="34.5" customHeight="1" x14ac:dyDescent="0.25">
      <c r="A388" s="582"/>
      <c r="B388" s="460" t="s">
        <v>463</v>
      </c>
      <c r="C388" s="449" t="s">
        <v>466</v>
      </c>
      <c r="D388" s="429" t="s">
        <v>179</v>
      </c>
      <c r="E388" s="571" t="s">
        <v>128</v>
      </c>
      <c r="F388" s="449" t="s">
        <v>376</v>
      </c>
      <c r="G388" s="20">
        <v>40</v>
      </c>
      <c r="H388" s="20">
        <v>3412</v>
      </c>
      <c r="I388" s="20">
        <v>1462</v>
      </c>
      <c r="J388" s="20"/>
      <c r="K388" s="20"/>
      <c r="L388" s="21"/>
      <c r="M388" s="21"/>
      <c r="N388" s="202" t="s">
        <v>216</v>
      </c>
      <c r="O388" s="202"/>
      <c r="P388" s="460" t="s">
        <v>475</v>
      </c>
    </row>
    <row r="389" spans="1:23" s="26" customFormat="1" ht="73.5" customHeight="1" x14ac:dyDescent="0.25">
      <c r="A389" s="582"/>
      <c r="B389" s="460"/>
      <c r="C389" s="449"/>
      <c r="D389" s="430"/>
      <c r="E389" s="571"/>
      <c r="F389" s="449"/>
      <c r="G389" s="20"/>
      <c r="H389" s="20">
        <v>341.5</v>
      </c>
      <c r="I389" s="20"/>
      <c r="J389" s="20"/>
      <c r="K389" s="20"/>
      <c r="L389" s="21"/>
      <c r="M389" s="21"/>
      <c r="N389" s="202" t="s">
        <v>34</v>
      </c>
      <c r="O389" s="202"/>
      <c r="P389" s="460"/>
    </row>
    <row r="390" spans="1:23" s="26" customFormat="1" ht="22.5" customHeight="1" x14ac:dyDescent="0.25">
      <c r="A390" s="239"/>
      <c r="B390" s="511" t="s">
        <v>467</v>
      </c>
      <c r="C390" s="429"/>
      <c r="D390" s="429"/>
      <c r="E390" s="156" t="s">
        <v>112</v>
      </c>
      <c r="F390" s="429"/>
      <c r="G390" s="262"/>
      <c r="H390" s="262"/>
      <c r="I390" s="262">
        <v>1</v>
      </c>
      <c r="J390" s="262">
        <v>1</v>
      </c>
      <c r="K390" s="262">
        <v>1</v>
      </c>
      <c r="L390" s="262">
        <v>1</v>
      </c>
      <c r="M390" s="262"/>
      <c r="N390" s="429"/>
      <c r="O390" s="202"/>
      <c r="P390" s="206"/>
    </row>
    <row r="391" spans="1:23" s="26" customFormat="1" ht="24" customHeight="1" x14ac:dyDescent="0.25">
      <c r="A391" s="239"/>
      <c r="B391" s="512"/>
      <c r="C391" s="430"/>
      <c r="D391" s="430"/>
      <c r="E391" s="156" t="s">
        <v>92</v>
      </c>
      <c r="F391" s="430"/>
      <c r="G391" s="263">
        <f>SUM(G392:G395)</f>
        <v>0</v>
      </c>
      <c r="H391" s="263">
        <f t="shared" ref="H391:M391" si="35">SUM(H392:H395)</f>
        <v>374.4</v>
      </c>
      <c r="I391" s="263">
        <f t="shared" si="35"/>
        <v>1328.7</v>
      </c>
      <c r="J391" s="263">
        <f t="shared" si="35"/>
        <v>1594.5</v>
      </c>
      <c r="K391" s="263">
        <f t="shared" si="35"/>
        <v>500</v>
      </c>
      <c r="L391" s="263">
        <f t="shared" si="35"/>
        <v>600</v>
      </c>
      <c r="M391" s="263">
        <f t="shared" si="35"/>
        <v>0</v>
      </c>
      <c r="N391" s="430"/>
      <c r="O391" s="202"/>
      <c r="P391" s="206"/>
    </row>
    <row r="392" spans="1:23" s="26" customFormat="1" ht="50.25" customHeight="1" x14ac:dyDescent="0.25">
      <c r="A392" s="239"/>
      <c r="B392" s="206" t="s">
        <v>981</v>
      </c>
      <c r="C392" s="227" t="s">
        <v>386</v>
      </c>
      <c r="D392" s="227" t="s">
        <v>179</v>
      </c>
      <c r="E392" s="240" t="s">
        <v>128</v>
      </c>
      <c r="F392" s="227" t="s">
        <v>376</v>
      </c>
      <c r="G392" s="20"/>
      <c r="H392" s="14">
        <v>374.4</v>
      </c>
      <c r="I392" s="22">
        <v>1328.7</v>
      </c>
      <c r="J392" s="22"/>
      <c r="K392" s="20"/>
      <c r="L392" s="23"/>
      <c r="M392" s="240"/>
      <c r="N392" s="202" t="s">
        <v>34</v>
      </c>
      <c r="O392" s="202"/>
      <c r="P392" s="206" t="s">
        <v>475</v>
      </c>
    </row>
    <row r="393" spans="1:23" s="26" customFormat="1" ht="57.75" customHeight="1" x14ac:dyDescent="0.25">
      <c r="A393" s="239"/>
      <c r="B393" s="206" t="s">
        <v>982</v>
      </c>
      <c r="C393" s="227" t="s">
        <v>386</v>
      </c>
      <c r="D393" s="227" t="s">
        <v>179</v>
      </c>
      <c r="E393" s="240" t="s">
        <v>128</v>
      </c>
      <c r="F393" s="227" t="s">
        <v>376</v>
      </c>
      <c r="G393" s="20"/>
      <c r="H393" s="202"/>
      <c r="I393" s="22"/>
      <c r="J393" s="22">
        <v>1594.5</v>
      </c>
      <c r="K393" s="20"/>
      <c r="L393" s="23"/>
      <c r="M393" s="240"/>
      <c r="N393" s="202" t="s">
        <v>34</v>
      </c>
      <c r="O393" s="202"/>
      <c r="P393" s="206" t="s">
        <v>475</v>
      </c>
    </row>
    <row r="394" spans="1:23" s="26" customFormat="1" ht="53.25" customHeight="1" x14ac:dyDescent="0.25">
      <c r="A394" s="239"/>
      <c r="B394" s="206" t="s">
        <v>983</v>
      </c>
      <c r="C394" s="227" t="s">
        <v>386</v>
      </c>
      <c r="D394" s="227" t="s">
        <v>179</v>
      </c>
      <c r="E394" s="240" t="s">
        <v>128</v>
      </c>
      <c r="F394" s="227" t="s">
        <v>376</v>
      </c>
      <c r="G394" s="20"/>
      <c r="H394" s="202"/>
      <c r="I394" s="202"/>
      <c r="J394" s="202"/>
      <c r="K394" s="20"/>
      <c r="L394" s="23">
        <v>600</v>
      </c>
      <c r="M394" s="240"/>
      <c r="N394" s="202" t="s">
        <v>34</v>
      </c>
      <c r="O394" s="202"/>
      <c r="P394" s="206" t="s">
        <v>475</v>
      </c>
    </row>
    <row r="395" spans="1:23" s="26" customFormat="1" ht="51" customHeight="1" x14ac:dyDescent="0.25">
      <c r="A395" s="239"/>
      <c r="B395" s="206" t="s">
        <v>984</v>
      </c>
      <c r="C395" s="227" t="s">
        <v>386</v>
      </c>
      <c r="D395" s="227" t="s">
        <v>179</v>
      </c>
      <c r="E395" s="240" t="s">
        <v>128</v>
      </c>
      <c r="F395" s="227" t="s">
        <v>376</v>
      </c>
      <c r="G395" s="20"/>
      <c r="H395" s="202"/>
      <c r="I395" s="202"/>
      <c r="J395" s="202"/>
      <c r="K395" s="20">
        <v>500</v>
      </c>
      <c r="L395" s="240"/>
      <c r="M395" s="240"/>
      <c r="N395" s="202" t="s">
        <v>34</v>
      </c>
      <c r="O395" s="202"/>
      <c r="P395" s="206" t="s">
        <v>475</v>
      </c>
    </row>
    <row r="396" spans="1:23" s="26" customFormat="1" x14ac:dyDescent="0.25">
      <c r="A396" s="202"/>
      <c r="B396" s="566" t="s">
        <v>468</v>
      </c>
      <c r="C396" s="566"/>
      <c r="D396" s="566"/>
      <c r="E396" s="566"/>
      <c r="F396" s="566"/>
      <c r="G396" s="566"/>
      <c r="H396" s="566"/>
      <c r="I396" s="566"/>
      <c r="J396" s="566"/>
      <c r="K396" s="566"/>
      <c r="L396" s="566"/>
      <c r="M396" s="566"/>
      <c r="N396" s="566"/>
      <c r="O396" s="24"/>
      <c r="P396" s="24"/>
    </row>
    <row r="397" spans="1:23" s="26" customFormat="1" ht="55.5" customHeight="1" x14ac:dyDescent="0.25">
      <c r="A397" s="202"/>
      <c r="B397" s="238" t="s">
        <v>469</v>
      </c>
      <c r="C397" s="227" t="s">
        <v>386</v>
      </c>
      <c r="D397" s="227" t="s">
        <v>179</v>
      </c>
      <c r="E397" s="240" t="s">
        <v>128</v>
      </c>
      <c r="F397" s="227" t="s">
        <v>105</v>
      </c>
      <c r="G397" s="22">
        <v>45.408000000000001</v>
      </c>
      <c r="H397" s="22">
        <v>29.1</v>
      </c>
      <c r="I397" s="22">
        <v>49</v>
      </c>
      <c r="J397" s="22">
        <v>38.700000000000003</v>
      </c>
      <c r="K397" s="22">
        <v>41.5</v>
      </c>
      <c r="L397" s="22">
        <v>16</v>
      </c>
      <c r="M397" s="22">
        <v>0</v>
      </c>
      <c r="N397" s="202" t="s">
        <v>34</v>
      </c>
      <c r="O397" s="252"/>
      <c r="P397" s="206" t="s">
        <v>475</v>
      </c>
    </row>
    <row r="398" spans="1:23" s="26" customFormat="1" ht="21.75" customHeight="1" x14ac:dyDescent="0.25">
      <c r="A398" s="202"/>
      <c r="B398" s="511" t="s">
        <v>470</v>
      </c>
      <c r="C398" s="429"/>
      <c r="D398" s="429"/>
      <c r="E398" s="156" t="s">
        <v>112</v>
      </c>
      <c r="F398" s="429"/>
      <c r="G398" s="158"/>
      <c r="H398" s="158"/>
      <c r="I398" s="158"/>
      <c r="J398" s="158"/>
      <c r="K398" s="158"/>
      <c r="L398" s="158">
        <v>1</v>
      </c>
      <c r="M398" s="158"/>
      <c r="N398" s="429"/>
      <c r="O398" s="252"/>
      <c r="P398" s="206"/>
    </row>
    <row r="399" spans="1:23" s="26" customFormat="1" ht="17.25" customHeight="1" x14ac:dyDescent="0.25">
      <c r="A399" s="313"/>
      <c r="B399" s="512"/>
      <c r="C399" s="430"/>
      <c r="D399" s="430"/>
      <c r="E399" s="156" t="s">
        <v>92</v>
      </c>
      <c r="F399" s="430"/>
      <c r="G399" s="159">
        <f>SUM(G400)</f>
        <v>0</v>
      </c>
      <c r="H399" s="159">
        <f t="shared" ref="H399:M399" si="36">SUM(H400)</f>
        <v>0</v>
      </c>
      <c r="I399" s="159">
        <f t="shared" si="36"/>
        <v>0</v>
      </c>
      <c r="J399" s="159">
        <f t="shared" si="36"/>
        <v>0</v>
      </c>
      <c r="K399" s="159">
        <f t="shared" si="36"/>
        <v>0</v>
      </c>
      <c r="L399" s="159">
        <f t="shared" si="36"/>
        <v>80</v>
      </c>
      <c r="M399" s="159">
        <f t="shared" si="36"/>
        <v>0</v>
      </c>
      <c r="N399" s="430"/>
      <c r="O399" s="252"/>
      <c r="P399" s="206"/>
    </row>
    <row r="400" spans="1:23" ht="62.25" customHeight="1" x14ac:dyDescent="0.25">
      <c r="A400" s="239"/>
      <c r="B400" s="206" t="s">
        <v>471</v>
      </c>
      <c r="C400" s="227" t="s">
        <v>472</v>
      </c>
      <c r="D400" s="227" t="s">
        <v>179</v>
      </c>
      <c r="E400" s="240" t="s">
        <v>128</v>
      </c>
      <c r="F400" s="227" t="s">
        <v>105</v>
      </c>
      <c r="G400" s="25"/>
      <c r="H400" s="25"/>
      <c r="I400" s="25"/>
      <c r="J400" s="25"/>
      <c r="K400" s="25"/>
      <c r="L400" s="25">
        <v>80</v>
      </c>
      <c r="M400" s="25"/>
      <c r="N400" s="202" t="s">
        <v>34</v>
      </c>
      <c r="O400" s="202"/>
      <c r="P400" s="206" t="s">
        <v>474</v>
      </c>
      <c r="Q400" s="131"/>
      <c r="R400" s="131"/>
      <c r="S400" s="131"/>
      <c r="T400" s="131"/>
      <c r="U400" s="131"/>
      <c r="V400" s="131"/>
      <c r="W400" s="131"/>
    </row>
    <row r="401" spans="1:23" ht="24.75" customHeight="1" x14ac:dyDescent="0.25">
      <c r="A401" s="508"/>
      <c r="B401" s="511" t="s">
        <v>890</v>
      </c>
      <c r="C401" s="429"/>
      <c r="D401" s="429"/>
      <c r="E401" s="240" t="s">
        <v>112</v>
      </c>
      <c r="F401" s="429"/>
      <c r="G401" s="184"/>
      <c r="H401" s="184"/>
      <c r="I401" s="184">
        <v>1</v>
      </c>
      <c r="J401" s="184"/>
      <c r="K401" s="184"/>
      <c r="L401" s="184"/>
      <c r="M401" s="184"/>
      <c r="N401" s="429"/>
      <c r="O401" s="202"/>
      <c r="P401" s="206"/>
      <c r="Q401" s="131"/>
      <c r="R401" s="131"/>
      <c r="S401" s="131"/>
      <c r="T401" s="131"/>
      <c r="U401" s="131"/>
      <c r="V401" s="131"/>
      <c r="W401" s="131"/>
    </row>
    <row r="402" spans="1:23" ht="24" customHeight="1" x14ac:dyDescent="0.25">
      <c r="A402" s="510"/>
      <c r="B402" s="512"/>
      <c r="C402" s="430"/>
      <c r="D402" s="430"/>
      <c r="E402" s="240" t="s">
        <v>92</v>
      </c>
      <c r="F402" s="430"/>
      <c r="G402" s="185">
        <f>SUM(G403:G404)</f>
        <v>0</v>
      </c>
      <c r="H402" s="185">
        <f t="shared" ref="H402:M402" si="37">SUM(H403:H404)</f>
        <v>50</v>
      </c>
      <c r="I402" s="185">
        <f t="shared" si="37"/>
        <v>8427.2999999999993</v>
      </c>
      <c r="J402" s="185">
        <f t="shared" si="37"/>
        <v>0</v>
      </c>
      <c r="K402" s="185">
        <f t="shared" si="37"/>
        <v>0</v>
      </c>
      <c r="L402" s="185">
        <f t="shared" si="37"/>
        <v>0</v>
      </c>
      <c r="M402" s="185">
        <f t="shared" si="37"/>
        <v>0</v>
      </c>
      <c r="N402" s="430"/>
      <c r="O402" s="202"/>
      <c r="P402" s="206"/>
      <c r="Q402" s="131"/>
      <c r="R402" s="131"/>
      <c r="S402" s="131"/>
      <c r="T402" s="131"/>
      <c r="U402" s="131"/>
      <c r="V402" s="131"/>
      <c r="W402" s="131"/>
    </row>
    <row r="403" spans="1:23" ht="26.25" customHeight="1" x14ac:dyDescent="0.25">
      <c r="A403" s="239"/>
      <c r="B403" s="427" t="s">
        <v>891</v>
      </c>
      <c r="C403" s="429" t="s">
        <v>892</v>
      </c>
      <c r="D403" s="431" t="s">
        <v>179</v>
      </c>
      <c r="E403" s="429" t="s">
        <v>92</v>
      </c>
      <c r="F403" s="431" t="s">
        <v>376</v>
      </c>
      <c r="G403" s="202"/>
      <c r="H403" s="202"/>
      <c r="I403" s="25">
        <v>8277.2999999999993</v>
      </c>
      <c r="J403" s="202"/>
      <c r="K403" s="202"/>
      <c r="L403" s="202"/>
      <c r="M403" s="202"/>
      <c r="N403" s="202" t="s">
        <v>26</v>
      </c>
      <c r="O403" s="202"/>
      <c r="P403" s="427" t="s">
        <v>473</v>
      </c>
      <c r="Q403" s="131"/>
      <c r="R403" s="131"/>
      <c r="S403" s="131"/>
      <c r="T403" s="131"/>
      <c r="U403" s="131"/>
      <c r="V403" s="131"/>
      <c r="W403" s="131"/>
    </row>
    <row r="404" spans="1:23" ht="36" customHeight="1" x14ac:dyDescent="0.25">
      <c r="A404" s="239"/>
      <c r="B404" s="428"/>
      <c r="C404" s="430"/>
      <c r="D404" s="431"/>
      <c r="E404" s="430"/>
      <c r="F404" s="431"/>
      <c r="G404" s="202"/>
      <c r="H404" s="202">
        <v>50</v>
      </c>
      <c r="I404" s="25">
        <v>150</v>
      </c>
      <c r="J404" s="202"/>
      <c r="K404" s="202"/>
      <c r="L404" s="202"/>
      <c r="M404" s="202"/>
      <c r="N404" s="202" t="s">
        <v>34</v>
      </c>
      <c r="O404" s="202"/>
      <c r="P404" s="428"/>
      <c r="Q404" s="131"/>
      <c r="R404" s="131"/>
      <c r="S404" s="131"/>
      <c r="T404" s="131"/>
      <c r="U404" s="131"/>
      <c r="V404" s="131"/>
      <c r="W404" s="131"/>
    </row>
    <row r="405" spans="1:23" s="26" customFormat="1" ht="26.25" customHeight="1" x14ac:dyDescent="0.25">
      <c r="A405" s="9"/>
      <c r="B405" s="45" t="s">
        <v>115</v>
      </c>
      <c r="C405" s="45"/>
      <c r="D405" s="45"/>
      <c r="E405" s="45"/>
      <c r="F405" s="45"/>
      <c r="G405" s="103">
        <f>SUM(G406:G408)</f>
        <v>4284.0740399999995</v>
      </c>
      <c r="H405" s="103">
        <f t="shared" ref="H405:M405" si="38">SUM(H406:H408)</f>
        <v>4207</v>
      </c>
      <c r="I405" s="103">
        <f t="shared" si="38"/>
        <v>11267</v>
      </c>
      <c r="J405" s="103">
        <f t="shared" si="38"/>
        <v>1633.2</v>
      </c>
      <c r="K405" s="103">
        <f t="shared" si="38"/>
        <v>541.5</v>
      </c>
      <c r="L405" s="103">
        <f t="shared" si="38"/>
        <v>696</v>
      </c>
      <c r="M405" s="103">
        <f t="shared" si="38"/>
        <v>0</v>
      </c>
      <c r="N405" s="45"/>
      <c r="O405" s="45"/>
      <c r="P405" s="45"/>
    </row>
    <row r="406" spans="1:23" s="26" customFormat="1" ht="21" customHeight="1" x14ac:dyDescent="0.25">
      <c r="A406" s="9"/>
      <c r="B406" s="45" t="s">
        <v>26</v>
      </c>
      <c r="C406" s="45"/>
      <c r="D406" s="45"/>
      <c r="E406" s="45"/>
      <c r="F406" s="45"/>
      <c r="G406" s="103">
        <f t="shared" ref="G406:L406" si="39">G386+G403</f>
        <v>3819.1379999999999</v>
      </c>
      <c r="H406" s="103">
        <f t="shared" si="39"/>
        <v>0</v>
      </c>
      <c r="I406" s="103">
        <f t="shared" si="39"/>
        <v>8277.2999999999993</v>
      </c>
      <c r="J406" s="103">
        <f t="shared" si="39"/>
        <v>0</v>
      </c>
      <c r="K406" s="103">
        <f t="shared" si="39"/>
        <v>0</v>
      </c>
      <c r="L406" s="103">
        <f t="shared" si="39"/>
        <v>0</v>
      </c>
      <c r="M406" s="103">
        <f>M386</f>
        <v>0</v>
      </c>
      <c r="N406" s="45"/>
      <c r="O406" s="45"/>
      <c r="P406" s="45"/>
    </row>
    <row r="407" spans="1:23" s="26" customFormat="1" ht="21" customHeight="1" x14ac:dyDescent="0.25">
      <c r="A407" s="9"/>
      <c r="B407" s="45" t="s">
        <v>34</v>
      </c>
      <c r="C407" s="45"/>
      <c r="D407" s="45"/>
      <c r="E407" s="45"/>
      <c r="F407" s="45"/>
      <c r="G407" s="103">
        <f t="shared" ref="G407:M407" si="40">G387+G392+G393+G394+G395+G397+G400+G404+G389</f>
        <v>424.93603999999999</v>
      </c>
      <c r="H407" s="103">
        <f t="shared" si="40"/>
        <v>795</v>
      </c>
      <c r="I407" s="103">
        <f t="shared" si="40"/>
        <v>1527.7</v>
      </c>
      <c r="J407" s="103">
        <f t="shared" si="40"/>
        <v>1633.2</v>
      </c>
      <c r="K407" s="103">
        <f t="shared" si="40"/>
        <v>541.5</v>
      </c>
      <c r="L407" s="103">
        <f t="shared" si="40"/>
        <v>696</v>
      </c>
      <c r="M407" s="103">
        <f t="shared" si="40"/>
        <v>0</v>
      </c>
      <c r="N407" s="45"/>
      <c r="O407" s="45"/>
      <c r="P407" s="45"/>
    </row>
    <row r="408" spans="1:23" s="26" customFormat="1" ht="21" customHeight="1" x14ac:dyDescent="0.25">
      <c r="A408" s="9"/>
      <c r="B408" s="45" t="s">
        <v>216</v>
      </c>
      <c r="C408" s="45"/>
      <c r="D408" s="45"/>
      <c r="E408" s="45"/>
      <c r="F408" s="45"/>
      <c r="G408" s="103">
        <f t="shared" ref="G408:M408" si="41">G388</f>
        <v>40</v>
      </c>
      <c r="H408" s="103">
        <f t="shared" si="41"/>
        <v>3412</v>
      </c>
      <c r="I408" s="103">
        <f t="shared" si="41"/>
        <v>1462</v>
      </c>
      <c r="J408" s="103">
        <f t="shared" si="41"/>
        <v>0</v>
      </c>
      <c r="K408" s="103">
        <f t="shared" si="41"/>
        <v>0</v>
      </c>
      <c r="L408" s="103">
        <f t="shared" si="41"/>
        <v>0</v>
      </c>
      <c r="M408" s="103">
        <f t="shared" si="41"/>
        <v>0</v>
      </c>
      <c r="N408" s="45"/>
      <c r="O408" s="45"/>
      <c r="P408" s="45"/>
    </row>
    <row r="409" spans="1:23" s="26" customFormat="1" ht="82.5" customHeight="1" x14ac:dyDescent="0.25">
      <c r="A409" s="247"/>
      <c r="B409" s="102" t="s">
        <v>476</v>
      </c>
      <c r="C409" s="210" t="s">
        <v>477</v>
      </c>
      <c r="D409" s="66" t="s">
        <v>179</v>
      </c>
      <c r="E409" s="210" t="s">
        <v>112</v>
      </c>
      <c r="F409" s="210" t="s">
        <v>87</v>
      </c>
      <c r="G409" s="240">
        <v>19</v>
      </c>
      <c r="H409" s="240">
        <v>22</v>
      </c>
      <c r="I409" s="246">
        <v>19</v>
      </c>
      <c r="J409" s="240">
        <v>17</v>
      </c>
      <c r="K409" s="240">
        <v>26</v>
      </c>
      <c r="L409" s="240">
        <v>56</v>
      </c>
      <c r="M409" s="240">
        <v>78</v>
      </c>
      <c r="N409" s="130"/>
      <c r="O409" s="7"/>
      <c r="P409" s="7"/>
    </row>
    <row r="410" spans="1:23" s="26" customFormat="1" ht="21" customHeight="1" x14ac:dyDescent="0.25">
      <c r="A410" s="576" t="s">
        <v>160</v>
      </c>
      <c r="B410" s="577"/>
      <c r="C410" s="577"/>
      <c r="D410" s="577"/>
      <c r="E410" s="577"/>
      <c r="F410" s="577"/>
      <c r="G410" s="577"/>
      <c r="H410" s="577"/>
      <c r="I410" s="577"/>
      <c r="J410" s="577"/>
      <c r="K410" s="577"/>
      <c r="L410" s="577"/>
      <c r="M410" s="577"/>
      <c r="N410" s="577"/>
      <c r="O410" s="577"/>
      <c r="P410" s="578"/>
    </row>
    <row r="411" spans="1:23" s="27" customFormat="1" ht="25.5" customHeight="1" x14ac:dyDescent="0.25">
      <c r="A411" s="181"/>
      <c r="B411" s="432" t="s">
        <v>478</v>
      </c>
      <c r="C411" s="434"/>
      <c r="D411" s="434"/>
      <c r="E411" s="155" t="s">
        <v>112</v>
      </c>
      <c r="F411" s="434"/>
      <c r="G411" s="264"/>
      <c r="H411" s="157">
        <v>1</v>
      </c>
      <c r="I411" s="264"/>
      <c r="J411" s="264"/>
      <c r="K411" s="264"/>
      <c r="L411" s="264"/>
      <c r="M411" s="264"/>
      <c r="N411" s="181"/>
      <c r="O411" s="181"/>
      <c r="P411" s="181"/>
    </row>
    <row r="412" spans="1:23" s="27" customFormat="1" ht="21" customHeight="1" x14ac:dyDescent="0.25">
      <c r="A412" s="181"/>
      <c r="B412" s="433"/>
      <c r="C412" s="435"/>
      <c r="D412" s="435"/>
      <c r="E412" s="155" t="s">
        <v>92</v>
      </c>
      <c r="F412" s="435"/>
      <c r="G412" s="159">
        <f>SUM(G413:G415)</f>
        <v>3600</v>
      </c>
      <c r="H412" s="159">
        <f t="shared" ref="H412:M412" si="42">SUM(H413:H415)</f>
        <v>28147.599999999999</v>
      </c>
      <c r="I412" s="159">
        <f t="shared" si="42"/>
        <v>0</v>
      </c>
      <c r="J412" s="159">
        <f t="shared" si="42"/>
        <v>0</v>
      </c>
      <c r="K412" s="159">
        <f t="shared" si="42"/>
        <v>0</v>
      </c>
      <c r="L412" s="159">
        <f t="shared" si="42"/>
        <v>0</v>
      </c>
      <c r="M412" s="159">
        <f t="shared" si="42"/>
        <v>0</v>
      </c>
      <c r="N412" s="181"/>
      <c r="O412" s="181"/>
      <c r="P412" s="181"/>
    </row>
    <row r="413" spans="1:23" ht="57" customHeight="1" x14ac:dyDescent="0.25">
      <c r="A413" s="444"/>
      <c r="B413" s="427" t="s">
        <v>479</v>
      </c>
      <c r="C413" s="572" t="s">
        <v>480</v>
      </c>
      <c r="D413" s="429" t="s">
        <v>179</v>
      </c>
      <c r="E413" s="429" t="s">
        <v>92</v>
      </c>
      <c r="F413" s="429" t="s">
        <v>376</v>
      </c>
      <c r="G413" s="25">
        <v>2000</v>
      </c>
      <c r="H413" s="25"/>
      <c r="I413" s="25"/>
      <c r="J413" s="25"/>
      <c r="K413" s="25"/>
      <c r="L413" s="27"/>
      <c r="M413" s="27"/>
      <c r="N413" s="204" t="s">
        <v>26</v>
      </c>
      <c r="O413" s="204"/>
      <c r="P413" s="460" t="s">
        <v>496</v>
      </c>
    </row>
    <row r="414" spans="1:23" ht="33.75" customHeight="1" x14ac:dyDescent="0.25">
      <c r="A414" s="521"/>
      <c r="B414" s="436"/>
      <c r="C414" s="573"/>
      <c r="D414" s="437"/>
      <c r="E414" s="437"/>
      <c r="F414" s="437"/>
      <c r="G414" s="25">
        <v>1600</v>
      </c>
      <c r="H414" s="25"/>
      <c r="I414" s="25"/>
      <c r="J414" s="25"/>
      <c r="K414" s="25"/>
      <c r="L414" s="27"/>
      <c r="M414" s="27"/>
      <c r="N414" s="202" t="s">
        <v>34</v>
      </c>
      <c r="O414" s="202"/>
      <c r="P414" s="460"/>
    </row>
    <row r="415" spans="1:23" s="26" customFormat="1" ht="22.5" customHeight="1" x14ac:dyDescent="0.25">
      <c r="A415" s="445"/>
      <c r="B415" s="428"/>
      <c r="C415" s="226"/>
      <c r="D415" s="430"/>
      <c r="E415" s="430"/>
      <c r="F415" s="430"/>
      <c r="G415" s="25"/>
      <c r="H415" s="25">
        <v>28147.599999999999</v>
      </c>
      <c r="I415" s="25"/>
      <c r="J415" s="25"/>
      <c r="K415" s="25"/>
      <c r="L415" s="27"/>
      <c r="M415" s="27"/>
      <c r="N415" s="202" t="s">
        <v>827</v>
      </c>
      <c r="O415" s="202"/>
      <c r="P415" s="460"/>
    </row>
    <row r="416" spans="1:23" s="26" customFormat="1" ht="22.5" customHeight="1" x14ac:dyDescent="0.25">
      <c r="A416" s="444"/>
      <c r="B416" s="570" t="s">
        <v>481</v>
      </c>
      <c r="C416" s="429"/>
      <c r="D416" s="429"/>
      <c r="E416" s="253" t="s">
        <v>112</v>
      </c>
      <c r="F416" s="429"/>
      <c r="G416" s="158"/>
      <c r="H416" s="158"/>
      <c r="I416" s="158">
        <v>1</v>
      </c>
      <c r="J416" s="158"/>
      <c r="K416" s="158"/>
      <c r="L416" s="159"/>
      <c r="M416" s="158">
        <v>1</v>
      </c>
      <c r="N416" s="202"/>
      <c r="O416" s="202"/>
      <c r="P416" s="206"/>
    </row>
    <row r="417" spans="1:16" s="26" customFormat="1" ht="22.5" customHeight="1" x14ac:dyDescent="0.25">
      <c r="A417" s="445"/>
      <c r="B417" s="542"/>
      <c r="C417" s="430"/>
      <c r="D417" s="430"/>
      <c r="E417" s="253" t="s">
        <v>92</v>
      </c>
      <c r="F417" s="430"/>
      <c r="G417" s="159">
        <f>SUM(G418:G419)</f>
        <v>0</v>
      </c>
      <c r="H417" s="159">
        <f t="shared" ref="H417:M417" si="43">SUM(H418:H419)</f>
        <v>0</v>
      </c>
      <c r="I417" s="159">
        <f t="shared" si="43"/>
        <v>149.1</v>
      </c>
      <c r="J417" s="159">
        <f t="shared" si="43"/>
        <v>0</v>
      </c>
      <c r="K417" s="159">
        <f t="shared" si="43"/>
        <v>0</v>
      </c>
      <c r="L417" s="159">
        <f t="shared" si="43"/>
        <v>4.5</v>
      </c>
      <c r="M417" s="159">
        <f t="shared" si="43"/>
        <v>200</v>
      </c>
      <c r="N417" s="202"/>
      <c r="O417" s="202"/>
      <c r="P417" s="206"/>
    </row>
    <row r="418" spans="1:16" s="26" customFormat="1" ht="92.25" customHeight="1" x14ac:dyDescent="0.25">
      <c r="A418" s="231"/>
      <c r="B418" s="238" t="s">
        <v>482</v>
      </c>
      <c r="C418" s="206" t="s">
        <v>480</v>
      </c>
      <c r="D418" s="202" t="s">
        <v>179</v>
      </c>
      <c r="E418" s="240" t="s">
        <v>92</v>
      </c>
      <c r="F418" s="202" t="s">
        <v>376</v>
      </c>
      <c r="G418" s="28"/>
      <c r="H418" s="28"/>
      <c r="I418" s="25">
        <v>149.1</v>
      </c>
      <c r="J418" s="25"/>
      <c r="K418" s="25"/>
      <c r="L418" s="25"/>
      <c r="M418" s="25"/>
      <c r="N418" s="202" t="s">
        <v>34</v>
      </c>
      <c r="O418" s="202"/>
      <c r="P418" s="206" t="s">
        <v>496</v>
      </c>
    </row>
    <row r="419" spans="1:16" s="26" customFormat="1" ht="92.25" customHeight="1" x14ac:dyDescent="0.25">
      <c r="A419" s="221"/>
      <c r="B419" s="200" t="s">
        <v>483</v>
      </c>
      <c r="C419" s="206" t="s">
        <v>480</v>
      </c>
      <c r="D419" s="202" t="s">
        <v>179</v>
      </c>
      <c r="E419" s="240" t="s">
        <v>92</v>
      </c>
      <c r="F419" s="202" t="s">
        <v>376</v>
      </c>
      <c r="G419" s="28"/>
      <c r="H419" s="28"/>
      <c r="I419" s="25"/>
      <c r="J419" s="25"/>
      <c r="K419" s="25"/>
      <c r="L419" s="25">
        <v>4.5</v>
      </c>
      <c r="M419" s="25">
        <v>200</v>
      </c>
      <c r="N419" s="202" t="s">
        <v>34</v>
      </c>
      <c r="O419" s="202"/>
      <c r="P419" s="206" t="s">
        <v>496</v>
      </c>
    </row>
    <row r="420" spans="1:16" s="26" customFormat="1" ht="32.25" customHeight="1" x14ac:dyDescent="0.25">
      <c r="A420" s="444"/>
      <c r="B420" s="570" t="s">
        <v>893</v>
      </c>
      <c r="C420" s="429"/>
      <c r="D420" s="429"/>
      <c r="E420" s="156" t="s">
        <v>112</v>
      </c>
      <c r="F420" s="429"/>
      <c r="G420" s="158"/>
      <c r="H420" s="158"/>
      <c r="I420" s="158"/>
      <c r="J420" s="158"/>
      <c r="K420" s="158">
        <v>2</v>
      </c>
      <c r="L420" s="158"/>
      <c r="M420" s="158"/>
      <c r="N420" s="202"/>
      <c r="O420" s="202"/>
      <c r="P420" s="206"/>
    </row>
    <row r="421" spans="1:16" s="26" customFormat="1" ht="25.5" customHeight="1" x14ac:dyDescent="0.25">
      <c r="A421" s="445"/>
      <c r="B421" s="542"/>
      <c r="C421" s="430"/>
      <c r="D421" s="430"/>
      <c r="E421" s="156" t="s">
        <v>92</v>
      </c>
      <c r="F421" s="430"/>
      <c r="G421" s="159">
        <f>SUM(G422:G423)</f>
        <v>0</v>
      </c>
      <c r="H421" s="159">
        <f t="shared" ref="H421:M421" si="44">SUM(H422:H423)</f>
        <v>0</v>
      </c>
      <c r="I421" s="159">
        <f t="shared" si="44"/>
        <v>0</v>
      </c>
      <c r="J421" s="159">
        <f t="shared" si="44"/>
        <v>6</v>
      </c>
      <c r="K421" s="159">
        <f t="shared" si="44"/>
        <v>120</v>
      </c>
      <c r="L421" s="159">
        <f t="shared" si="44"/>
        <v>0</v>
      </c>
      <c r="M421" s="159">
        <f t="shared" si="44"/>
        <v>0</v>
      </c>
      <c r="N421" s="202"/>
      <c r="O421" s="202"/>
      <c r="P421" s="206"/>
    </row>
    <row r="422" spans="1:16" s="26" customFormat="1" ht="92.25" customHeight="1" x14ac:dyDescent="0.25">
      <c r="A422" s="231"/>
      <c r="B422" s="206" t="s">
        <v>484</v>
      </c>
      <c r="C422" s="206" t="s">
        <v>480</v>
      </c>
      <c r="D422" s="202" t="s">
        <v>179</v>
      </c>
      <c r="E422" s="240" t="s">
        <v>92</v>
      </c>
      <c r="F422" s="202" t="s">
        <v>376</v>
      </c>
      <c r="G422" s="25"/>
      <c r="H422" s="25"/>
      <c r="I422" s="25"/>
      <c r="J422" s="25">
        <v>3</v>
      </c>
      <c r="K422" s="25">
        <v>60</v>
      </c>
      <c r="L422" s="240"/>
      <c r="M422" s="240"/>
      <c r="N422" s="202" t="s">
        <v>34</v>
      </c>
      <c r="O422" s="202"/>
      <c r="P422" s="206" t="s">
        <v>496</v>
      </c>
    </row>
    <row r="423" spans="1:16" s="26" customFormat="1" ht="92.25" customHeight="1" x14ac:dyDescent="0.25">
      <c r="A423" s="231"/>
      <c r="B423" s="206" t="s">
        <v>485</v>
      </c>
      <c r="C423" s="206" t="s">
        <v>480</v>
      </c>
      <c r="D423" s="202" t="s">
        <v>179</v>
      </c>
      <c r="E423" s="240" t="s">
        <v>92</v>
      </c>
      <c r="F423" s="202" t="s">
        <v>376</v>
      </c>
      <c r="G423" s="25"/>
      <c r="H423" s="25"/>
      <c r="I423" s="25"/>
      <c r="J423" s="25">
        <v>3</v>
      </c>
      <c r="K423" s="23">
        <v>60</v>
      </c>
      <c r="M423" s="240"/>
      <c r="N423" s="202" t="s">
        <v>34</v>
      </c>
      <c r="O423" s="202"/>
      <c r="P423" s="206" t="s">
        <v>496</v>
      </c>
    </row>
    <row r="424" spans="1:16" s="26" customFormat="1" ht="18" customHeight="1" x14ac:dyDescent="0.25">
      <c r="A424" s="427"/>
      <c r="B424" s="427" t="s">
        <v>487</v>
      </c>
      <c r="C424" s="427"/>
      <c r="D424" s="427"/>
      <c r="E424" s="427"/>
      <c r="F424" s="427"/>
      <c r="G424" s="158">
        <v>1</v>
      </c>
      <c r="H424" s="158">
        <v>1</v>
      </c>
      <c r="I424" s="158"/>
      <c r="J424" s="158">
        <v>1</v>
      </c>
      <c r="K424" s="158">
        <v>1</v>
      </c>
      <c r="L424" s="158">
        <v>1</v>
      </c>
      <c r="M424" s="158"/>
      <c r="N424" s="202"/>
      <c r="O424" s="202"/>
      <c r="P424" s="206"/>
    </row>
    <row r="425" spans="1:16" s="26" customFormat="1" ht="24.75" customHeight="1" x14ac:dyDescent="0.25">
      <c r="A425" s="438"/>
      <c r="B425" s="438"/>
      <c r="C425" s="438"/>
      <c r="D425" s="438"/>
      <c r="E425" s="438"/>
      <c r="F425" s="438"/>
      <c r="G425" s="159">
        <f>G426</f>
        <v>16.100000000000001</v>
      </c>
      <c r="H425" s="159">
        <f t="shared" ref="H425:M425" si="45">H426</f>
        <v>21.3</v>
      </c>
      <c r="I425" s="159">
        <f t="shared" si="45"/>
        <v>0</v>
      </c>
      <c r="J425" s="159">
        <f t="shared" si="45"/>
        <v>14.3</v>
      </c>
      <c r="K425" s="159">
        <f t="shared" si="45"/>
        <v>6.9</v>
      </c>
      <c r="L425" s="159">
        <f t="shared" si="45"/>
        <v>6.9</v>
      </c>
      <c r="M425" s="159">
        <f t="shared" si="45"/>
        <v>0</v>
      </c>
      <c r="N425" s="202"/>
      <c r="O425" s="202"/>
      <c r="P425" s="206"/>
    </row>
    <row r="426" spans="1:16" s="26" customFormat="1" ht="92.25" customHeight="1" x14ac:dyDescent="0.25">
      <c r="A426" s="29"/>
      <c r="B426" s="30" t="s">
        <v>486</v>
      </c>
      <c r="C426" s="206" t="s">
        <v>480</v>
      </c>
      <c r="D426" s="202" t="s">
        <v>179</v>
      </c>
      <c r="E426" s="240" t="s">
        <v>92</v>
      </c>
      <c r="F426" s="202" t="s">
        <v>376</v>
      </c>
      <c r="G426" s="22">
        <v>16.100000000000001</v>
      </c>
      <c r="H426" s="22">
        <v>21.3</v>
      </c>
      <c r="I426" s="22"/>
      <c r="J426" s="22">
        <v>14.3</v>
      </c>
      <c r="K426" s="22">
        <v>6.9</v>
      </c>
      <c r="L426" s="22">
        <v>6.9</v>
      </c>
      <c r="M426" s="22"/>
      <c r="N426" s="202" t="s">
        <v>34</v>
      </c>
      <c r="O426" s="202"/>
      <c r="P426" s="206" t="s">
        <v>496</v>
      </c>
    </row>
    <row r="427" spans="1:16" s="26" customFormat="1" ht="33.75" customHeight="1" x14ac:dyDescent="0.25">
      <c r="A427" s="9"/>
      <c r="B427" s="45" t="s">
        <v>115</v>
      </c>
      <c r="C427" s="45"/>
      <c r="D427" s="45"/>
      <c r="E427" s="45"/>
      <c r="F427" s="45"/>
      <c r="G427" s="103">
        <f t="shared" ref="G427:M427" si="46">SUM(G428:G430)</f>
        <v>3616.1</v>
      </c>
      <c r="H427" s="103">
        <f t="shared" si="46"/>
        <v>28168.899999999998</v>
      </c>
      <c r="I427" s="103">
        <f t="shared" si="46"/>
        <v>149.1</v>
      </c>
      <c r="J427" s="103">
        <f t="shared" si="46"/>
        <v>20.3</v>
      </c>
      <c r="K427" s="103">
        <f t="shared" si="46"/>
        <v>126.9</v>
      </c>
      <c r="L427" s="103">
        <f t="shared" si="46"/>
        <v>11.4</v>
      </c>
      <c r="M427" s="103">
        <f t="shared" si="46"/>
        <v>200</v>
      </c>
      <c r="N427" s="45"/>
      <c r="O427" s="45"/>
      <c r="P427" s="45"/>
    </row>
    <row r="428" spans="1:16" s="26" customFormat="1" x14ac:dyDescent="0.25">
      <c r="A428" s="9"/>
      <c r="B428" s="45" t="s">
        <v>26</v>
      </c>
      <c r="C428" s="45"/>
      <c r="D428" s="45"/>
      <c r="E428" s="45"/>
      <c r="F428" s="45"/>
      <c r="G428" s="103">
        <f t="shared" ref="G428:M428" si="47">G413</f>
        <v>2000</v>
      </c>
      <c r="H428" s="103">
        <f t="shared" si="47"/>
        <v>0</v>
      </c>
      <c r="I428" s="103">
        <f t="shared" si="47"/>
        <v>0</v>
      </c>
      <c r="J428" s="103">
        <f t="shared" si="47"/>
        <v>0</v>
      </c>
      <c r="K428" s="103">
        <f t="shared" si="47"/>
        <v>0</v>
      </c>
      <c r="L428" s="103">
        <f t="shared" si="47"/>
        <v>0</v>
      </c>
      <c r="M428" s="103">
        <f t="shared" si="47"/>
        <v>0</v>
      </c>
      <c r="N428" s="45"/>
      <c r="O428" s="45"/>
      <c r="P428" s="45"/>
    </row>
    <row r="429" spans="1:16" s="26" customFormat="1" x14ac:dyDescent="0.25">
      <c r="A429" s="9"/>
      <c r="B429" s="45" t="s">
        <v>641</v>
      </c>
      <c r="C429" s="45"/>
      <c r="D429" s="45"/>
      <c r="E429" s="45"/>
      <c r="F429" s="45"/>
      <c r="G429" s="103">
        <f t="shared" ref="G429:M429" si="48">G415</f>
        <v>0</v>
      </c>
      <c r="H429" s="103">
        <f t="shared" si="48"/>
        <v>28147.599999999999</v>
      </c>
      <c r="I429" s="103">
        <f t="shared" si="48"/>
        <v>0</v>
      </c>
      <c r="J429" s="103">
        <f t="shared" si="48"/>
        <v>0</v>
      </c>
      <c r="K429" s="103">
        <f t="shared" si="48"/>
        <v>0</v>
      </c>
      <c r="L429" s="103">
        <f t="shared" si="48"/>
        <v>0</v>
      </c>
      <c r="M429" s="103">
        <f t="shared" si="48"/>
        <v>0</v>
      </c>
      <c r="N429" s="45"/>
      <c r="O429" s="45"/>
      <c r="P429" s="45"/>
    </row>
    <row r="430" spans="1:16" s="26" customFormat="1" x14ac:dyDescent="0.25">
      <c r="A430" s="9"/>
      <c r="B430" s="45" t="s">
        <v>34</v>
      </c>
      <c r="C430" s="153"/>
      <c r="D430" s="153"/>
      <c r="E430" s="153"/>
      <c r="F430" s="45"/>
      <c r="G430" s="103">
        <f t="shared" ref="G430:M430" si="49">G414+G418+G419+G422+G423+G426</f>
        <v>1616.1</v>
      </c>
      <c r="H430" s="103">
        <f t="shared" si="49"/>
        <v>21.3</v>
      </c>
      <c r="I430" s="103">
        <f t="shared" si="49"/>
        <v>149.1</v>
      </c>
      <c r="J430" s="103">
        <f t="shared" si="49"/>
        <v>20.3</v>
      </c>
      <c r="K430" s="103">
        <f t="shared" si="49"/>
        <v>126.9</v>
      </c>
      <c r="L430" s="103">
        <f t="shared" si="49"/>
        <v>11.4</v>
      </c>
      <c r="M430" s="103">
        <f t="shared" si="49"/>
        <v>200</v>
      </c>
      <c r="N430" s="45"/>
      <c r="O430" s="45"/>
      <c r="P430" s="45"/>
    </row>
    <row r="431" spans="1:16" s="26" customFormat="1" ht="75" x14ac:dyDescent="0.25">
      <c r="A431" s="247"/>
      <c r="B431" s="102" t="s">
        <v>985</v>
      </c>
      <c r="C431" s="195" t="s">
        <v>920</v>
      </c>
      <c r="D431" s="195" t="s">
        <v>179</v>
      </c>
      <c r="E431" s="195" t="s">
        <v>112</v>
      </c>
      <c r="F431" s="260" t="s">
        <v>87</v>
      </c>
      <c r="G431" s="240">
        <v>0</v>
      </c>
      <c r="H431" s="240">
        <v>1</v>
      </c>
      <c r="I431" s="246">
        <v>4</v>
      </c>
      <c r="J431" s="240">
        <v>2</v>
      </c>
      <c r="K431" s="240">
        <v>0</v>
      </c>
      <c r="L431" s="240">
        <v>0</v>
      </c>
      <c r="M431" s="210">
        <v>0</v>
      </c>
      <c r="N431" s="130"/>
      <c r="O431" s="7"/>
      <c r="P431" s="7"/>
    </row>
    <row r="432" spans="1:16" s="26" customFormat="1" x14ac:dyDescent="0.25">
      <c r="A432" s="576" t="s">
        <v>160</v>
      </c>
      <c r="B432" s="577"/>
      <c r="C432" s="581"/>
      <c r="D432" s="581"/>
      <c r="E432" s="581"/>
      <c r="F432" s="577"/>
      <c r="G432" s="577"/>
      <c r="H432" s="577"/>
      <c r="I432" s="577"/>
      <c r="J432" s="577"/>
      <c r="K432" s="577"/>
      <c r="L432" s="577"/>
      <c r="M432" s="577"/>
      <c r="N432" s="577"/>
      <c r="O432" s="577"/>
      <c r="P432" s="578"/>
    </row>
    <row r="433" spans="1:16" s="27" customFormat="1" ht="31.5" customHeight="1" x14ac:dyDescent="0.25">
      <c r="A433" s="181"/>
      <c r="B433" s="432" t="s">
        <v>895</v>
      </c>
      <c r="C433" s="434"/>
      <c r="D433" s="434"/>
      <c r="E433" s="14" t="s">
        <v>112</v>
      </c>
      <c r="F433" s="434"/>
      <c r="G433" s="262"/>
      <c r="H433" s="262">
        <v>1</v>
      </c>
      <c r="I433" s="262">
        <v>1</v>
      </c>
      <c r="J433" s="262">
        <v>1</v>
      </c>
      <c r="K433" s="262">
        <v>2</v>
      </c>
      <c r="L433" s="262">
        <v>1</v>
      </c>
      <c r="M433" s="262">
        <v>1</v>
      </c>
      <c r="N433" s="181"/>
      <c r="O433" s="181"/>
      <c r="P433" s="181"/>
    </row>
    <row r="434" spans="1:16" s="27" customFormat="1" x14ac:dyDescent="0.25">
      <c r="A434" s="181"/>
      <c r="B434" s="433"/>
      <c r="C434" s="435"/>
      <c r="D434" s="435"/>
      <c r="E434" s="14" t="s">
        <v>92</v>
      </c>
      <c r="F434" s="435"/>
      <c r="G434" s="263">
        <f>SUM(G435:G436)</f>
        <v>0</v>
      </c>
      <c r="H434" s="263">
        <f t="shared" ref="H434:M434" si="50">SUM(H435:H436)</f>
        <v>32.200000000000003</v>
      </c>
      <c r="I434" s="263">
        <f t="shared" si="50"/>
        <v>25</v>
      </c>
      <c r="J434" s="263">
        <f t="shared" si="50"/>
        <v>27</v>
      </c>
      <c r="K434" s="263">
        <f t="shared" si="50"/>
        <v>41</v>
      </c>
      <c r="L434" s="263">
        <f t="shared" si="50"/>
        <v>31</v>
      </c>
      <c r="M434" s="263">
        <f t="shared" si="50"/>
        <v>36</v>
      </c>
      <c r="N434" s="181"/>
      <c r="O434" s="181"/>
      <c r="P434" s="181"/>
    </row>
    <row r="435" spans="1:16" ht="119.25" customHeight="1" x14ac:dyDescent="0.25">
      <c r="A435" s="219"/>
      <c r="B435" s="186" t="s">
        <v>894</v>
      </c>
      <c r="C435" s="226" t="s">
        <v>488</v>
      </c>
      <c r="D435" s="204" t="s">
        <v>179</v>
      </c>
      <c r="E435" s="214" t="s">
        <v>92</v>
      </c>
      <c r="F435" s="226" t="s">
        <v>105</v>
      </c>
      <c r="G435" s="22"/>
      <c r="H435" s="22">
        <v>32.200000000000003</v>
      </c>
      <c r="I435" s="22">
        <v>25</v>
      </c>
      <c r="J435" s="22">
        <v>27</v>
      </c>
      <c r="K435" s="22">
        <v>19</v>
      </c>
      <c r="L435" s="22">
        <v>31</v>
      </c>
      <c r="M435" s="22">
        <v>36</v>
      </c>
      <c r="N435" s="204" t="s">
        <v>34</v>
      </c>
      <c r="O435" s="204"/>
      <c r="P435" s="36" t="s">
        <v>495</v>
      </c>
    </row>
    <row r="436" spans="1:16" ht="123" customHeight="1" x14ac:dyDescent="0.25">
      <c r="A436" s="231"/>
      <c r="B436" s="206" t="s">
        <v>489</v>
      </c>
      <c r="C436" s="227" t="s">
        <v>488</v>
      </c>
      <c r="D436" s="202" t="s">
        <v>179</v>
      </c>
      <c r="E436" s="240" t="s">
        <v>92</v>
      </c>
      <c r="F436" s="227" t="s">
        <v>105</v>
      </c>
      <c r="G436" s="25"/>
      <c r="H436" s="25"/>
      <c r="I436" s="25"/>
      <c r="J436" s="25"/>
      <c r="K436" s="25">
        <v>22</v>
      </c>
      <c r="L436" s="240"/>
      <c r="M436" s="240"/>
      <c r="N436" s="202" t="s">
        <v>34</v>
      </c>
      <c r="O436" s="202"/>
      <c r="P436" s="27" t="s">
        <v>495</v>
      </c>
    </row>
    <row r="437" spans="1:16" s="26" customFormat="1" ht="18" customHeight="1" x14ac:dyDescent="0.25">
      <c r="A437" s="9"/>
      <c r="B437" s="45" t="s">
        <v>115</v>
      </c>
      <c r="C437" s="45"/>
      <c r="D437" s="45"/>
      <c r="E437" s="45"/>
      <c r="F437" s="45"/>
      <c r="G437" s="103">
        <f t="shared" ref="G437:M437" si="51">SUM(G438:G439)</f>
        <v>0</v>
      </c>
      <c r="H437" s="103">
        <f t="shared" si="51"/>
        <v>32.200000000000003</v>
      </c>
      <c r="I437" s="103">
        <f t="shared" si="51"/>
        <v>25</v>
      </c>
      <c r="J437" s="103">
        <f t="shared" si="51"/>
        <v>27</v>
      </c>
      <c r="K437" s="103">
        <f t="shared" si="51"/>
        <v>41</v>
      </c>
      <c r="L437" s="103">
        <f t="shared" si="51"/>
        <v>31</v>
      </c>
      <c r="M437" s="103">
        <f t="shared" si="51"/>
        <v>36</v>
      </c>
      <c r="N437" s="45"/>
      <c r="O437" s="45"/>
      <c r="P437" s="45"/>
    </row>
    <row r="438" spans="1:16" s="26" customFormat="1" ht="18" customHeight="1" x14ac:dyDescent="0.25">
      <c r="A438" s="9"/>
      <c r="B438" s="45" t="s">
        <v>26</v>
      </c>
      <c r="C438" s="45"/>
      <c r="D438" s="45"/>
      <c r="E438" s="45"/>
      <c r="F438" s="45"/>
      <c r="G438" s="103"/>
      <c r="H438" s="103"/>
      <c r="I438" s="103"/>
      <c r="J438" s="103"/>
      <c r="K438" s="103"/>
      <c r="L438" s="103"/>
      <c r="M438" s="103"/>
      <c r="N438" s="45"/>
      <c r="O438" s="45"/>
      <c r="P438" s="45"/>
    </row>
    <row r="439" spans="1:16" s="26" customFormat="1" ht="18" customHeight="1" x14ac:dyDescent="0.25">
      <c r="A439" s="9"/>
      <c r="B439" s="45" t="s">
        <v>34</v>
      </c>
      <c r="C439" s="45"/>
      <c r="D439" s="45"/>
      <c r="E439" s="45"/>
      <c r="F439" s="45"/>
      <c r="G439" s="103">
        <f t="shared" ref="G439:M439" si="52">G435+G436</f>
        <v>0</v>
      </c>
      <c r="H439" s="103">
        <f t="shared" si="52"/>
        <v>32.200000000000003</v>
      </c>
      <c r="I439" s="103">
        <f t="shared" si="52"/>
        <v>25</v>
      </c>
      <c r="J439" s="103">
        <f t="shared" si="52"/>
        <v>27</v>
      </c>
      <c r="K439" s="103">
        <f t="shared" si="52"/>
        <v>41</v>
      </c>
      <c r="L439" s="103">
        <f t="shared" si="52"/>
        <v>31</v>
      </c>
      <c r="M439" s="103">
        <f t="shared" si="52"/>
        <v>36</v>
      </c>
      <c r="N439" s="45"/>
      <c r="O439" s="45"/>
      <c r="P439" s="45"/>
    </row>
    <row r="440" spans="1:16" s="26" customFormat="1" ht="52.5" customHeight="1" x14ac:dyDescent="0.25">
      <c r="A440" s="16"/>
      <c r="B440" s="154" t="s">
        <v>1006</v>
      </c>
      <c r="C440" s="450" t="s">
        <v>492</v>
      </c>
      <c r="D440" s="450" t="s">
        <v>179</v>
      </c>
      <c r="E440" s="450" t="s">
        <v>112</v>
      </c>
      <c r="F440" s="450" t="s">
        <v>87</v>
      </c>
      <c r="G440" s="213">
        <v>3</v>
      </c>
      <c r="H440" s="213">
        <v>4</v>
      </c>
      <c r="I440" s="235">
        <v>6</v>
      </c>
      <c r="J440" s="213">
        <v>12</v>
      </c>
      <c r="K440" s="213">
        <v>6</v>
      </c>
      <c r="L440" s="213">
        <v>7</v>
      </c>
      <c r="M440" s="213">
        <v>8</v>
      </c>
      <c r="N440" s="133"/>
      <c r="O440" s="134"/>
      <c r="P440" s="134"/>
    </row>
    <row r="441" spans="1:16" s="26" customFormat="1" ht="18.75" customHeight="1" x14ac:dyDescent="0.25">
      <c r="A441" s="16"/>
      <c r="B441" s="224" t="s">
        <v>490</v>
      </c>
      <c r="C441" s="451"/>
      <c r="D441" s="451"/>
      <c r="E441" s="451"/>
      <c r="F441" s="451"/>
      <c r="G441" s="213">
        <v>1</v>
      </c>
      <c r="H441" s="213">
        <v>0</v>
      </c>
      <c r="I441" s="135">
        <v>4</v>
      </c>
      <c r="J441" s="213">
        <v>3</v>
      </c>
      <c r="K441" s="213">
        <v>2</v>
      </c>
      <c r="L441" s="213">
        <v>2</v>
      </c>
      <c r="M441" s="213">
        <v>3</v>
      </c>
      <c r="N441" s="133"/>
      <c r="O441" s="134"/>
      <c r="P441" s="134"/>
    </row>
    <row r="442" spans="1:16" ht="33.75" customHeight="1" x14ac:dyDescent="0.25">
      <c r="A442" s="247"/>
      <c r="B442" s="248" t="s">
        <v>491</v>
      </c>
      <c r="C442" s="452"/>
      <c r="D442" s="452"/>
      <c r="E442" s="452"/>
      <c r="F442" s="452"/>
      <c r="G442" s="87">
        <v>2</v>
      </c>
      <c r="H442" s="87">
        <v>4</v>
      </c>
      <c r="I442" s="87">
        <v>2</v>
      </c>
      <c r="J442" s="87">
        <v>9</v>
      </c>
      <c r="K442" s="87">
        <v>4</v>
      </c>
      <c r="L442" s="87">
        <v>5</v>
      </c>
      <c r="M442" s="87">
        <v>5</v>
      </c>
      <c r="N442" s="247"/>
      <c r="O442" s="247"/>
      <c r="P442" s="247"/>
    </row>
    <row r="443" spans="1:16" ht="16.5" customHeight="1" x14ac:dyDescent="0.25">
      <c r="A443" s="526" t="s">
        <v>160</v>
      </c>
      <c r="B443" s="467"/>
      <c r="C443" s="467"/>
      <c r="D443" s="467"/>
      <c r="E443" s="467"/>
      <c r="F443" s="467"/>
      <c r="G443" s="467"/>
      <c r="H443" s="467"/>
      <c r="I443" s="467"/>
      <c r="J443" s="467"/>
      <c r="K443" s="467"/>
      <c r="L443" s="467"/>
      <c r="M443" s="467"/>
      <c r="N443" s="467"/>
      <c r="O443" s="467"/>
      <c r="P443" s="527"/>
    </row>
    <row r="444" spans="1:16" ht="16.5" customHeight="1" x14ac:dyDescent="0.25">
      <c r="A444" s="560"/>
      <c r="B444" s="531" t="s">
        <v>1058</v>
      </c>
      <c r="C444" s="563"/>
      <c r="D444" s="563"/>
      <c r="E444" s="388" t="s">
        <v>112</v>
      </c>
      <c r="F444" s="563"/>
      <c r="G444" s="389"/>
      <c r="H444" s="389"/>
      <c r="I444" s="389"/>
      <c r="J444" s="389"/>
      <c r="K444" s="389"/>
      <c r="L444" s="389">
        <v>1</v>
      </c>
      <c r="M444" s="389"/>
      <c r="N444" s="390"/>
      <c r="O444" s="378"/>
      <c r="P444" s="373"/>
    </row>
    <row r="445" spans="1:16" ht="16.5" customHeight="1" x14ac:dyDescent="0.25">
      <c r="A445" s="561"/>
      <c r="B445" s="562"/>
      <c r="C445" s="564"/>
      <c r="D445" s="564"/>
      <c r="E445" s="388" t="s">
        <v>92</v>
      </c>
      <c r="F445" s="564"/>
      <c r="G445" s="391">
        <f>G446</f>
        <v>0</v>
      </c>
      <c r="H445" s="391">
        <f t="shared" ref="H445:M445" si="53">H446</f>
        <v>0</v>
      </c>
      <c r="I445" s="391">
        <f t="shared" si="53"/>
        <v>0</v>
      </c>
      <c r="J445" s="391">
        <f t="shared" si="53"/>
        <v>900</v>
      </c>
      <c r="K445" s="391">
        <f t="shared" si="53"/>
        <v>1800</v>
      </c>
      <c r="L445" s="391">
        <f t="shared" si="53"/>
        <v>2700</v>
      </c>
      <c r="M445" s="391">
        <f t="shared" si="53"/>
        <v>0</v>
      </c>
      <c r="N445" s="388"/>
      <c r="O445" s="378"/>
      <c r="P445" s="373"/>
    </row>
    <row r="446" spans="1:16" ht="32.25" customHeight="1" x14ac:dyDescent="0.25">
      <c r="A446" s="427"/>
      <c r="B446" s="427" t="s">
        <v>1045</v>
      </c>
      <c r="C446" s="427" t="s">
        <v>493</v>
      </c>
      <c r="D446" s="427" t="s">
        <v>179</v>
      </c>
      <c r="E446" s="427" t="s">
        <v>92</v>
      </c>
      <c r="F446" s="427" t="s">
        <v>87</v>
      </c>
      <c r="G446" s="392"/>
      <c r="H446" s="392"/>
      <c r="I446" s="392"/>
      <c r="J446" s="392">
        <v>900</v>
      </c>
      <c r="K446" s="393">
        <v>1800</v>
      </c>
      <c r="L446" s="392">
        <v>2700</v>
      </c>
      <c r="M446" s="394"/>
      <c r="N446" s="364" t="s">
        <v>26</v>
      </c>
      <c r="O446" s="409">
        <v>288027</v>
      </c>
      <c r="P446" s="427"/>
    </row>
    <row r="447" spans="1:16" ht="33.75" customHeight="1" x14ac:dyDescent="0.25">
      <c r="A447" s="565"/>
      <c r="B447" s="565"/>
      <c r="C447" s="565"/>
      <c r="D447" s="565"/>
      <c r="E447" s="565"/>
      <c r="F447" s="565"/>
      <c r="G447" s="392"/>
      <c r="H447" s="392"/>
      <c r="I447" s="392"/>
      <c r="J447" s="392">
        <v>100</v>
      </c>
      <c r="K447" s="393">
        <v>200</v>
      </c>
      <c r="L447" s="392">
        <v>300</v>
      </c>
      <c r="M447" s="394"/>
      <c r="N447" s="364" t="s">
        <v>34</v>
      </c>
      <c r="O447" s="409">
        <v>288027</v>
      </c>
      <c r="P447" s="565"/>
    </row>
    <row r="448" spans="1:16" ht="33.75" customHeight="1" x14ac:dyDescent="0.25">
      <c r="A448" s="377"/>
      <c r="B448" s="153" t="s">
        <v>1059</v>
      </c>
      <c r="C448" s="365"/>
      <c r="D448" s="365"/>
      <c r="E448" s="372"/>
      <c r="F448" s="381"/>
      <c r="G448" s="22"/>
      <c r="H448" s="22"/>
      <c r="I448" s="22"/>
      <c r="J448" s="22"/>
      <c r="K448" s="22"/>
      <c r="L448" s="22"/>
      <c r="M448" s="22"/>
      <c r="N448" s="365"/>
      <c r="O448" s="378"/>
      <c r="P448" s="373"/>
    </row>
    <row r="449" spans="1:16" s="247" customFormat="1" ht="78.75" customHeight="1" x14ac:dyDescent="0.25">
      <c r="A449" s="218"/>
      <c r="B449" s="224" t="s">
        <v>1030</v>
      </c>
      <c r="C449" s="202" t="s">
        <v>493</v>
      </c>
      <c r="D449" s="202" t="s">
        <v>179</v>
      </c>
      <c r="E449" s="240" t="s">
        <v>92</v>
      </c>
      <c r="F449" s="227" t="s">
        <v>105</v>
      </c>
      <c r="G449" s="22">
        <v>1.5</v>
      </c>
      <c r="H449" s="22">
        <v>2.0659999999999998</v>
      </c>
      <c r="I449" s="22">
        <v>2.2109999999999999</v>
      </c>
      <c r="J449" s="22">
        <v>4.8659999999999997</v>
      </c>
      <c r="K449" s="22">
        <v>65.900000000000006</v>
      </c>
      <c r="L449" s="22">
        <v>4.6579999999999995</v>
      </c>
      <c r="M449" s="22">
        <v>43.444000000000003</v>
      </c>
      <c r="N449" s="202" t="s">
        <v>34</v>
      </c>
      <c r="O449" s="252"/>
      <c r="P449" s="206" t="s">
        <v>494</v>
      </c>
    </row>
    <row r="450" spans="1:16" s="32" customFormat="1" ht="22.5" customHeight="1" x14ac:dyDescent="0.25">
      <c r="A450" s="248"/>
      <c r="B450" s="45" t="s">
        <v>115</v>
      </c>
      <c r="C450" s="45"/>
      <c r="D450" s="45"/>
      <c r="E450" s="45"/>
      <c r="F450" s="45"/>
      <c r="G450" s="103">
        <f t="shared" ref="G450:M450" si="54">SUM(G451:G452)</f>
        <v>1.5</v>
      </c>
      <c r="H450" s="103">
        <f t="shared" si="54"/>
        <v>2.0659999999999998</v>
      </c>
      <c r="I450" s="103">
        <f t="shared" si="54"/>
        <v>2.2109999999999999</v>
      </c>
      <c r="J450" s="103">
        <f t="shared" si="54"/>
        <v>1004.866</v>
      </c>
      <c r="K450" s="103">
        <f t="shared" si="54"/>
        <v>2065.9</v>
      </c>
      <c r="L450" s="103">
        <f t="shared" si="54"/>
        <v>3004.6579999999999</v>
      </c>
      <c r="M450" s="103">
        <f t="shared" si="54"/>
        <v>43.444000000000003</v>
      </c>
      <c r="N450" s="45"/>
      <c r="O450" s="45"/>
      <c r="P450" s="45"/>
    </row>
    <row r="451" spans="1:16" s="32" customFormat="1" ht="22.5" customHeight="1" x14ac:dyDescent="0.25">
      <c r="A451" s="9"/>
      <c r="B451" s="45" t="s">
        <v>26</v>
      </c>
      <c r="C451" s="45"/>
      <c r="D451" s="45"/>
      <c r="E451" s="45"/>
      <c r="F451" s="45"/>
      <c r="G451" s="103">
        <f>G446</f>
        <v>0</v>
      </c>
      <c r="H451" s="103">
        <f t="shared" ref="H451:M451" si="55">H446</f>
        <v>0</v>
      </c>
      <c r="I451" s="103">
        <f t="shared" si="55"/>
        <v>0</v>
      </c>
      <c r="J451" s="103">
        <f t="shared" si="55"/>
        <v>900</v>
      </c>
      <c r="K451" s="103">
        <f t="shared" si="55"/>
        <v>1800</v>
      </c>
      <c r="L451" s="103">
        <f t="shared" si="55"/>
        <v>2700</v>
      </c>
      <c r="M451" s="103">
        <f t="shared" si="55"/>
        <v>0</v>
      </c>
      <c r="N451" s="45"/>
      <c r="O451" s="45"/>
      <c r="P451" s="45"/>
    </row>
    <row r="452" spans="1:16" s="32" customFormat="1" ht="22.5" customHeight="1" x14ac:dyDescent="0.25">
      <c r="A452" s="9"/>
      <c r="B452" s="45" t="s">
        <v>34</v>
      </c>
      <c r="C452" s="45"/>
      <c r="D452" s="45"/>
      <c r="E452" s="45"/>
      <c r="F452" s="45"/>
      <c r="G452" s="103">
        <f>G449+G447</f>
        <v>1.5</v>
      </c>
      <c r="H452" s="103">
        <f t="shared" ref="H452:M452" si="56">H449+H447</f>
        <v>2.0659999999999998</v>
      </c>
      <c r="I452" s="103">
        <f t="shared" si="56"/>
        <v>2.2109999999999999</v>
      </c>
      <c r="J452" s="103">
        <f t="shared" si="56"/>
        <v>104.866</v>
      </c>
      <c r="K452" s="103">
        <f t="shared" si="56"/>
        <v>265.89999999999998</v>
      </c>
      <c r="L452" s="103">
        <f t="shared" si="56"/>
        <v>304.65800000000002</v>
      </c>
      <c r="M452" s="103">
        <f t="shared" si="56"/>
        <v>43.444000000000003</v>
      </c>
      <c r="N452" s="45"/>
      <c r="O452" s="45"/>
      <c r="P452" s="45"/>
    </row>
    <row r="453" spans="1:16" ht="79.5" customHeight="1" x14ac:dyDescent="0.25">
      <c r="A453" s="16"/>
      <c r="B453" s="132" t="s">
        <v>986</v>
      </c>
      <c r="C453" s="211" t="s">
        <v>497</v>
      </c>
      <c r="D453" s="136" t="s">
        <v>179</v>
      </c>
      <c r="E453" s="211" t="s">
        <v>112</v>
      </c>
      <c r="F453" s="211" t="s">
        <v>87</v>
      </c>
      <c r="G453" s="240">
        <v>50</v>
      </c>
      <c r="H453" s="240">
        <v>52</v>
      </c>
      <c r="I453" s="28">
        <v>54</v>
      </c>
      <c r="J453" s="240">
        <v>56</v>
      </c>
      <c r="K453" s="240">
        <v>60</v>
      </c>
      <c r="L453" s="240">
        <v>64</v>
      </c>
      <c r="M453" s="210">
        <v>64</v>
      </c>
      <c r="N453" s="133"/>
      <c r="O453" s="134"/>
      <c r="P453" s="134"/>
    </row>
    <row r="454" spans="1:16" s="7" customFormat="1" ht="78.75" customHeight="1" x14ac:dyDescent="0.25">
      <c r="A454" s="247"/>
      <c r="B454" s="102" t="s">
        <v>898</v>
      </c>
      <c r="C454" s="22" t="s">
        <v>897</v>
      </c>
      <c r="D454" s="210" t="s">
        <v>179</v>
      </c>
      <c r="E454" s="210" t="s">
        <v>25</v>
      </c>
      <c r="F454" s="210" t="s">
        <v>896</v>
      </c>
      <c r="G454" s="240"/>
      <c r="H454" s="240"/>
      <c r="I454" s="28">
        <v>38.5</v>
      </c>
      <c r="J454" s="240">
        <v>38.6</v>
      </c>
      <c r="K454" s="240">
        <v>38.700000000000003</v>
      </c>
      <c r="L454" s="240">
        <v>38.799999999999997</v>
      </c>
      <c r="M454" s="210">
        <v>38.9</v>
      </c>
    </row>
    <row r="455" spans="1:16" s="26" customFormat="1" x14ac:dyDescent="0.25">
      <c r="A455" s="526" t="s">
        <v>160</v>
      </c>
      <c r="B455" s="467"/>
      <c r="C455" s="467"/>
      <c r="D455" s="467"/>
      <c r="E455" s="467"/>
      <c r="F455" s="467"/>
      <c r="G455" s="467"/>
      <c r="H455" s="467"/>
      <c r="I455" s="467"/>
      <c r="J455" s="467"/>
      <c r="K455" s="467"/>
      <c r="L455" s="467"/>
      <c r="M455" s="467"/>
      <c r="N455" s="467"/>
      <c r="O455" s="467"/>
      <c r="P455" s="527"/>
    </row>
    <row r="456" spans="1:16" s="26" customFormat="1" x14ac:dyDescent="0.25">
      <c r="A456" s="181"/>
      <c r="B456" s="187" t="s">
        <v>899</v>
      </c>
      <c r="C456" s="181"/>
      <c r="D456" s="181"/>
      <c r="E456" s="181"/>
      <c r="F456" s="181"/>
      <c r="G456" s="181"/>
      <c r="H456" s="155"/>
      <c r="I456" s="155">
        <v>1</v>
      </c>
      <c r="J456" s="181"/>
      <c r="K456" s="181"/>
      <c r="L456" s="181"/>
      <c r="M456" s="181"/>
      <c r="N456" s="181"/>
      <c r="O456" s="181"/>
      <c r="P456" s="181"/>
    </row>
    <row r="457" spans="1:16" s="26" customFormat="1" x14ac:dyDescent="0.25">
      <c r="A457" s="181"/>
      <c r="B457" s="258"/>
      <c r="C457" s="188"/>
      <c r="D457" s="181"/>
      <c r="E457" s="181"/>
      <c r="F457" s="188"/>
      <c r="G457" s="181"/>
      <c r="H457" s="189">
        <f>H458</f>
        <v>1</v>
      </c>
      <c r="I457" s="189">
        <f>I458</f>
        <v>981.9</v>
      </c>
      <c r="J457" s="181"/>
      <c r="K457" s="181"/>
      <c r="L457" s="181"/>
      <c r="M457" s="181"/>
      <c r="N457" s="181"/>
      <c r="O457" s="181"/>
      <c r="P457" s="181"/>
    </row>
    <row r="458" spans="1:16" ht="63" customHeight="1" x14ac:dyDescent="0.25">
      <c r="A458" s="221"/>
      <c r="B458" s="224" t="s">
        <v>498</v>
      </c>
      <c r="C458" s="233" t="s">
        <v>897</v>
      </c>
      <c r="D458" s="202" t="s">
        <v>179</v>
      </c>
      <c r="E458" s="240" t="s">
        <v>92</v>
      </c>
      <c r="F458" s="203" t="s">
        <v>376</v>
      </c>
      <c r="G458" s="25">
        <v>9</v>
      </c>
      <c r="H458" s="25">
        <v>1</v>
      </c>
      <c r="I458" s="25">
        <v>981.9</v>
      </c>
      <c r="J458" s="25"/>
      <c r="K458" s="25"/>
      <c r="L458" s="240"/>
      <c r="M458" s="240"/>
      <c r="N458" s="202" t="s">
        <v>34</v>
      </c>
      <c r="O458" s="202"/>
      <c r="P458" s="206" t="s">
        <v>500</v>
      </c>
    </row>
    <row r="459" spans="1:16" ht="21" customHeight="1" x14ac:dyDescent="0.25">
      <c r="A459" s="248"/>
      <c r="B459" s="45" t="s">
        <v>115</v>
      </c>
      <c r="C459" s="45"/>
      <c r="D459" s="45"/>
      <c r="E459" s="45"/>
      <c r="F459" s="45"/>
      <c r="G459" s="103">
        <f t="shared" ref="G459:M459" si="57">SUM(G460:G461)</f>
        <v>9</v>
      </c>
      <c r="H459" s="103">
        <f t="shared" si="57"/>
        <v>1</v>
      </c>
      <c r="I459" s="103">
        <f t="shared" si="57"/>
        <v>981.9</v>
      </c>
      <c r="J459" s="103">
        <f t="shared" si="57"/>
        <v>0</v>
      </c>
      <c r="K459" s="103">
        <f t="shared" si="57"/>
        <v>0</v>
      </c>
      <c r="L459" s="103">
        <f t="shared" si="57"/>
        <v>0</v>
      </c>
      <c r="M459" s="103">
        <f t="shared" si="57"/>
        <v>0</v>
      </c>
      <c r="N459" s="45"/>
      <c r="O459" s="45"/>
      <c r="P459" s="45"/>
    </row>
    <row r="460" spans="1:16" s="26" customFormat="1" ht="19.5" customHeight="1" x14ac:dyDescent="0.25">
      <c r="A460" s="9"/>
      <c r="B460" s="45" t="s">
        <v>26</v>
      </c>
      <c r="C460" s="45"/>
      <c r="D460" s="45"/>
      <c r="E460" s="45"/>
      <c r="F460" s="45"/>
      <c r="G460" s="103"/>
      <c r="H460" s="103"/>
      <c r="I460" s="103"/>
      <c r="J460" s="103"/>
      <c r="K460" s="103"/>
      <c r="L460" s="103"/>
      <c r="M460" s="103"/>
      <c r="N460" s="45"/>
      <c r="O460" s="45"/>
      <c r="P460" s="45"/>
    </row>
    <row r="461" spans="1:16" s="26" customFormat="1" ht="17.25" customHeight="1" x14ac:dyDescent="0.25">
      <c r="A461" s="9"/>
      <c r="B461" s="45" t="s">
        <v>34</v>
      </c>
      <c r="C461" s="45"/>
      <c r="D461" s="45"/>
      <c r="E461" s="45"/>
      <c r="F461" s="45"/>
      <c r="G461" s="103">
        <f>G458</f>
        <v>9</v>
      </c>
      <c r="H461" s="103">
        <f t="shared" ref="H461:M461" si="58">H458</f>
        <v>1</v>
      </c>
      <c r="I461" s="103">
        <f t="shared" si="58"/>
        <v>981.9</v>
      </c>
      <c r="J461" s="103">
        <f t="shared" si="58"/>
        <v>0</v>
      </c>
      <c r="K461" s="103">
        <f t="shared" si="58"/>
        <v>0</v>
      </c>
      <c r="L461" s="103">
        <f t="shared" si="58"/>
        <v>0</v>
      </c>
      <c r="M461" s="103">
        <f t="shared" si="58"/>
        <v>0</v>
      </c>
      <c r="N461" s="45"/>
      <c r="O461" s="45"/>
      <c r="P461" s="45"/>
    </row>
    <row r="462" spans="1:16" s="26" customFormat="1" ht="83.25" customHeight="1" x14ac:dyDescent="0.25">
      <c r="A462" s="247"/>
      <c r="B462" s="102" t="s">
        <v>987</v>
      </c>
      <c r="C462" s="210" t="s">
        <v>499</v>
      </c>
      <c r="D462" s="66" t="s">
        <v>179</v>
      </c>
      <c r="E462" s="210" t="s">
        <v>112</v>
      </c>
      <c r="F462" s="210" t="s">
        <v>87</v>
      </c>
      <c r="G462" s="240">
        <v>1</v>
      </c>
      <c r="H462" s="240">
        <v>1</v>
      </c>
      <c r="I462" s="246">
        <v>1</v>
      </c>
      <c r="J462" s="240">
        <v>0</v>
      </c>
      <c r="K462" s="240">
        <v>1</v>
      </c>
      <c r="L462" s="240">
        <v>0</v>
      </c>
      <c r="M462" s="210">
        <v>0</v>
      </c>
      <c r="N462" s="130"/>
      <c r="O462" s="7"/>
      <c r="P462" s="7"/>
    </row>
    <row r="463" spans="1:16" s="26" customFormat="1" ht="20.25" customHeight="1" x14ac:dyDescent="0.25">
      <c r="A463" s="576" t="s">
        <v>160</v>
      </c>
      <c r="B463" s="577"/>
      <c r="C463" s="577"/>
      <c r="D463" s="577"/>
      <c r="E463" s="577"/>
      <c r="F463" s="577"/>
      <c r="G463" s="577"/>
      <c r="H463" s="577"/>
      <c r="I463" s="577"/>
      <c r="J463" s="577"/>
      <c r="K463" s="577"/>
      <c r="L463" s="577"/>
      <c r="M463" s="577"/>
      <c r="N463" s="577"/>
      <c r="O463" s="577"/>
      <c r="P463" s="578"/>
    </row>
    <row r="464" spans="1:16" s="27" customFormat="1" ht="38.25" customHeight="1" x14ac:dyDescent="0.25">
      <c r="A464" s="434"/>
      <c r="B464" s="442" t="s">
        <v>501</v>
      </c>
      <c r="C464" s="434"/>
      <c r="D464" s="434"/>
      <c r="E464" s="157" t="s">
        <v>112</v>
      </c>
      <c r="F464" s="434"/>
      <c r="G464" s="158">
        <v>1</v>
      </c>
      <c r="H464" s="158"/>
      <c r="I464" s="158">
        <v>3</v>
      </c>
      <c r="J464" s="158">
        <v>1</v>
      </c>
      <c r="K464" s="158">
        <v>2</v>
      </c>
      <c r="L464" s="158"/>
      <c r="M464" s="158"/>
      <c r="N464" s="181"/>
      <c r="O464" s="181"/>
      <c r="P464" s="181"/>
    </row>
    <row r="465" spans="1:16" s="27" customFormat="1" ht="34.5" customHeight="1" x14ac:dyDescent="0.25">
      <c r="A465" s="435"/>
      <c r="B465" s="443"/>
      <c r="C465" s="435"/>
      <c r="D465" s="435"/>
      <c r="E465" s="157" t="s">
        <v>92</v>
      </c>
      <c r="F465" s="435"/>
      <c r="G465" s="159">
        <f>SUM(G466:G476)</f>
        <v>243.77800000000002</v>
      </c>
      <c r="H465" s="159">
        <f t="shared" ref="H465:M465" si="59">SUM(H466:H476)</f>
        <v>481.96299999999997</v>
      </c>
      <c r="I465" s="159">
        <f t="shared" si="59"/>
        <v>377.44100000000003</v>
      </c>
      <c r="J465" s="159">
        <f t="shared" si="59"/>
        <v>700</v>
      </c>
      <c r="K465" s="159">
        <f t="shared" si="59"/>
        <v>700</v>
      </c>
      <c r="L465" s="159">
        <f t="shared" si="59"/>
        <v>0</v>
      </c>
      <c r="M465" s="159">
        <f t="shared" si="59"/>
        <v>0</v>
      </c>
      <c r="N465" s="181"/>
      <c r="O465" s="181"/>
      <c r="P465" s="181"/>
    </row>
    <row r="466" spans="1:16" ht="54" customHeight="1" x14ac:dyDescent="0.25">
      <c r="A466" s="223"/>
      <c r="B466" s="225" t="s">
        <v>502</v>
      </c>
      <c r="C466" s="201" t="s">
        <v>508</v>
      </c>
      <c r="D466" s="204" t="s">
        <v>104</v>
      </c>
      <c r="E466" s="214" t="s">
        <v>92</v>
      </c>
      <c r="F466" s="204" t="s">
        <v>376</v>
      </c>
      <c r="G466" s="33">
        <v>178.8</v>
      </c>
      <c r="H466" s="27"/>
      <c r="I466" s="25"/>
      <c r="J466" s="25"/>
      <c r="K466" s="25"/>
      <c r="L466" s="25"/>
      <c r="M466" s="27"/>
      <c r="N466" s="204" t="s">
        <v>34</v>
      </c>
      <c r="O466" s="204"/>
      <c r="P466" s="225" t="s">
        <v>514</v>
      </c>
    </row>
    <row r="467" spans="1:16" ht="29.25" customHeight="1" x14ac:dyDescent="0.25">
      <c r="A467" s="444"/>
      <c r="B467" s="427" t="s">
        <v>503</v>
      </c>
      <c r="C467" s="427" t="s">
        <v>508</v>
      </c>
      <c r="D467" s="429" t="s">
        <v>104</v>
      </c>
      <c r="E467" s="429" t="s">
        <v>92</v>
      </c>
      <c r="F467" s="429" t="s">
        <v>376</v>
      </c>
      <c r="G467" s="33"/>
      <c r="H467" s="25">
        <v>381.363</v>
      </c>
      <c r="I467" s="25"/>
      <c r="J467" s="25"/>
      <c r="K467" s="25"/>
      <c r="L467" s="25"/>
      <c r="M467" s="27"/>
      <c r="N467" s="202" t="s">
        <v>26</v>
      </c>
      <c r="O467" s="202"/>
      <c r="P467" s="427" t="s">
        <v>57</v>
      </c>
    </row>
    <row r="468" spans="1:16" s="26" customFormat="1" ht="31.5" customHeight="1" x14ac:dyDescent="0.25">
      <c r="A468" s="445"/>
      <c r="B468" s="428"/>
      <c r="C468" s="428"/>
      <c r="D468" s="430"/>
      <c r="E468" s="430"/>
      <c r="F468" s="430"/>
      <c r="G468" s="33">
        <v>64.977999999999994</v>
      </c>
      <c r="H468" s="27"/>
      <c r="I468" s="25">
        <f>163.441+40</f>
        <v>203.441</v>
      </c>
      <c r="J468" s="25"/>
      <c r="K468" s="25"/>
      <c r="L468" s="25"/>
      <c r="M468" s="27"/>
      <c r="N468" s="202" t="s">
        <v>34</v>
      </c>
      <c r="O468" s="202"/>
      <c r="P468" s="428"/>
    </row>
    <row r="469" spans="1:16" s="26" customFormat="1" ht="18" customHeight="1" x14ac:dyDescent="0.25">
      <c r="A469" s="444"/>
      <c r="B469" s="427" t="s">
        <v>504</v>
      </c>
      <c r="C469" s="427" t="s">
        <v>508</v>
      </c>
      <c r="D469" s="429" t="s">
        <v>104</v>
      </c>
      <c r="E469" s="458" t="s">
        <v>92</v>
      </c>
      <c r="F469" s="429" t="s">
        <v>376</v>
      </c>
      <c r="G469" s="33"/>
      <c r="H469" s="27"/>
      <c r="I469" s="25"/>
      <c r="J469" s="25">
        <v>540</v>
      </c>
      <c r="K469" s="25">
        <v>450</v>
      </c>
      <c r="L469" s="25"/>
      <c r="M469" s="27"/>
      <c r="N469" s="202" t="s">
        <v>26</v>
      </c>
      <c r="O469" s="202"/>
      <c r="P469" s="427" t="s">
        <v>512</v>
      </c>
    </row>
    <row r="470" spans="1:16" s="26" customFormat="1" ht="18" customHeight="1" x14ac:dyDescent="0.25">
      <c r="A470" s="521"/>
      <c r="B470" s="436"/>
      <c r="C470" s="436"/>
      <c r="D470" s="437" t="s">
        <v>33</v>
      </c>
      <c r="E470" s="534"/>
      <c r="F470" s="437"/>
      <c r="G470" s="33"/>
      <c r="H470" s="27"/>
      <c r="I470" s="25"/>
      <c r="J470" s="25">
        <v>60</v>
      </c>
      <c r="K470" s="25">
        <v>50</v>
      </c>
      <c r="L470" s="25"/>
      <c r="M470" s="27"/>
      <c r="N470" s="202" t="s">
        <v>34</v>
      </c>
      <c r="O470" s="202"/>
      <c r="P470" s="436"/>
    </row>
    <row r="471" spans="1:16" s="26" customFormat="1" ht="13.5" customHeight="1" x14ac:dyDescent="0.25">
      <c r="A471" s="445"/>
      <c r="B471" s="428"/>
      <c r="C471" s="428"/>
      <c r="D471" s="430"/>
      <c r="E471" s="459"/>
      <c r="F471" s="430"/>
      <c r="G471" s="33"/>
      <c r="H471" s="27"/>
      <c r="I471" s="25">
        <v>12</v>
      </c>
      <c r="J471" s="25"/>
      <c r="K471" s="25"/>
      <c r="L471" s="25"/>
      <c r="M471" s="27"/>
      <c r="N471" s="202" t="s">
        <v>132</v>
      </c>
      <c r="O471" s="202"/>
      <c r="P471" s="428"/>
    </row>
    <row r="472" spans="1:16" s="26" customFormat="1" ht="54" customHeight="1" x14ac:dyDescent="0.25">
      <c r="A472" s="231"/>
      <c r="B472" s="201" t="s">
        <v>505</v>
      </c>
      <c r="C472" s="201" t="s">
        <v>508</v>
      </c>
      <c r="D472" s="204" t="s">
        <v>104</v>
      </c>
      <c r="E472" s="240" t="s">
        <v>92</v>
      </c>
      <c r="F472" s="204" t="s">
        <v>376</v>
      </c>
      <c r="G472" s="33"/>
      <c r="H472" s="27"/>
      <c r="I472" s="25">
        <v>40</v>
      </c>
      <c r="J472" s="25"/>
      <c r="K472" s="25"/>
      <c r="L472" s="25"/>
      <c r="M472" s="27"/>
      <c r="N472" s="202" t="s">
        <v>132</v>
      </c>
      <c r="O472" s="202"/>
      <c r="P472" s="201" t="s">
        <v>513</v>
      </c>
    </row>
    <row r="473" spans="1:16" s="26" customFormat="1" ht="13.5" customHeight="1" x14ac:dyDescent="0.25">
      <c r="A473" s="444"/>
      <c r="B473" s="427" t="s">
        <v>506</v>
      </c>
      <c r="C473" s="427" t="s">
        <v>508</v>
      </c>
      <c r="D473" s="429" t="s">
        <v>104</v>
      </c>
      <c r="E473" s="458" t="s">
        <v>92</v>
      </c>
      <c r="F473" s="429" t="s">
        <v>376</v>
      </c>
      <c r="G473" s="33"/>
      <c r="H473" s="27"/>
      <c r="I473" s="25">
        <v>8</v>
      </c>
      <c r="J473" s="25"/>
      <c r="K473" s="25"/>
      <c r="L473" s="25"/>
      <c r="M473" s="27"/>
      <c r="N473" s="202" t="s">
        <v>132</v>
      </c>
      <c r="O473" s="202"/>
      <c r="P473" s="427" t="s">
        <v>512</v>
      </c>
    </row>
    <row r="474" spans="1:16" s="26" customFormat="1" ht="42" customHeight="1" x14ac:dyDescent="0.25">
      <c r="A474" s="445"/>
      <c r="B474" s="428"/>
      <c r="C474" s="428"/>
      <c r="D474" s="430"/>
      <c r="E474" s="459"/>
      <c r="F474" s="430"/>
      <c r="G474" s="33"/>
      <c r="H474" s="27"/>
      <c r="I474" s="25"/>
      <c r="J474" s="25"/>
      <c r="K474" s="25">
        <v>200</v>
      </c>
      <c r="L474" s="25"/>
      <c r="M474" s="27"/>
      <c r="N474" s="202" t="s">
        <v>34</v>
      </c>
      <c r="O474" s="202"/>
      <c r="P474" s="428"/>
    </row>
    <row r="475" spans="1:16" s="26" customFormat="1" ht="47.25" customHeight="1" x14ac:dyDescent="0.25">
      <c r="A475" s="223"/>
      <c r="B475" s="150" t="s">
        <v>507</v>
      </c>
      <c r="C475" s="201" t="s">
        <v>508</v>
      </c>
      <c r="D475" s="204" t="s">
        <v>104</v>
      </c>
      <c r="E475" s="240" t="s">
        <v>92</v>
      </c>
      <c r="F475" s="204" t="s">
        <v>376</v>
      </c>
      <c r="G475" s="33"/>
      <c r="H475" s="240">
        <v>100.6</v>
      </c>
      <c r="I475" s="25">
        <v>100</v>
      </c>
      <c r="J475" s="25">
        <v>100</v>
      </c>
      <c r="K475" s="25"/>
      <c r="L475" s="25"/>
      <c r="M475" s="27"/>
      <c r="N475" s="202" t="s">
        <v>132</v>
      </c>
      <c r="O475" s="202"/>
      <c r="P475" s="201" t="s">
        <v>511</v>
      </c>
    </row>
    <row r="476" spans="1:16" s="26" customFormat="1" ht="49.5" customHeight="1" x14ac:dyDescent="0.25">
      <c r="A476" s="223"/>
      <c r="B476" s="201" t="s">
        <v>509</v>
      </c>
      <c r="C476" s="201" t="s">
        <v>508</v>
      </c>
      <c r="D476" s="204" t="s">
        <v>104</v>
      </c>
      <c r="E476" s="240" t="s">
        <v>92</v>
      </c>
      <c r="F476" s="204" t="s">
        <v>376</v>
      </c>
      <c r="G476" s="33"/>
      <c r="H476" s="240"/>
      <c r="I476" s="25">
        <v>14</v>
      </c>
      <c r="J476" s="25"/>
      <c r="K476" s="25"/>
      <c r="L476" s="25"/>
      <c r="M476" s="27"/>
      <c r="N476" s="202" t="s">
        <v>132</v>
      </c>
      <c r="O476" s="202"/>
      <c r="P476" s="201" t="s">
        <v>510</v>
      </c>
    </row>
    <row r="477" spans="1:16" s="26" customFormat="1" ht="21" customHeight="1" x14ac:dyDescent="0.25">
      <c r="A477" s="9"/>
      <c r="B477" s="45" t="s">
        <v>115</v>
      </c>
      <c r="C477" s="45"/>
      <c r="D477" s="45"/>
      <c r="E477" s="45"/>
      <c r="F477" s="45"/>
      <c r="G477" s="103">
        <f t="shared" ref="G477:M477" si="60">SUM(G478:G480)</f>
        <v>243.77800000000002</v>
      </c>
      <c r="H477" s="103">
        <f t="shared" si="60"/>
        <v>481.96299999999997</v>
      </c>
      <c r="I477" s="103">
        <f t="shared" si="60"/>
        <v>377.44100000000003</v>
      </c>
      <c r="J477" s="103">
        <f t="shared" si="60"/>
        <v>700</v>
      </c>
      <c r="K477" s="103">
        <f t="shared" si="60"/>
        <v>700</v>
      </c>
      <c r="L477" s="103">
        <f t="shared" si="60"/>
        <v>0</v>
      </c>
      <c r="M477" s="103">
        <f t="shared" si="60"/>
        <v>0</v>
      </c>
      <c r="N477" s="45"/>
      <c r="O477" s="45"/>
      <c r="P477" s="45"/>
    </row>
    <row r="478" spans="1:16" s="26" customFormat="1" x14ac:dyDescent="0.25">
      <c r="A478" s="9"/>
      <c r="B478" s="45" t="s">
        <v>26</v>
      </c>
      <c r="C478" s="45"/>
      <c r="D478" s="45"/>
      <c r="E478" s="45"/>
      <c r="F478" s="45"/>
      <c r="G478" s="103">
        <f>G467+G469</f>
        <v>0</v>
      </c>
      <c r="H478" s="103">
        <f t="shared" ref="H478:M478" si="61">H467+H469</f>
        <v>381.363</v>
      </c>
      <c r="I478" s="103">
        <f t="shared" si="61"/>
        <v>0</v>
      </c>
      <c r="J478" s="103">
        <f t="shared" si="61"/>
        <v>540</v>
      </c>
      <c r="K478" s="103">
        <f t="shared" si="61"/>
        <v>450</v>
      </c>
      <c r="L478" s="103">
        <f t="shared" si="61"/>
        <v>0</v>
      </c>
      <c r="M478" s="103">
        <f t="shared" si="61"/>
        <v>0</v>
      </c>
      <c r="N478" s="45"/>
      <c r="O478" s="45"/>
      <c r="P478" s="45"/>
    </row>
    <row r="479" spans="1:16" s="26" customFormat="1" x14ac:dyDescent="0.25">
      <c r="A479" s="9"/>
      <c r="B479" s="45" t="s">
        <v>34</v>
      </c>
      <c r="C479" s="45"/>
      <c r="D479" s="45"/>
      <c r="E479" s="45"/>
      <c r="F479" s="45"/>
      <c r="G479" s="103">
        <f>G466+G468+G470+G474</f>
        <v>243.77800000000002</v>
      </c>
      <c r="H479" s="103">
        <f t="shared" ref="H479:M479" si="62">H466+H468+H470+H474</f>
        <v>0</v>
      </c>
      <c r="I479" s="103">
        <f t="shared" si="62"/>
        <v>203.441</v>
      </c>
      <c r="J479" s="103">
        <f t="shared" si="62"/>
        <v>60</v>
      </c>
      <c r="K479" s="103">
        <f t="shared" si="62"/>
        <v>250</v>
      </c>
      <c r="L479" s="103">
        <f t="shared" si="62"/>
        <v>0</v>
      </c>
      <c r="M479" s="103">
        <f t="shared" si="62"/>
        <v>0</v>
      </c>
      <c r="N479" s="45"/>
      <c r="O479" s="45"/>
      <c r="P479" s="45"/>
    </row>
    <row r="480" spans="1:16" s="26" customFormat="1" x14ac:dyDescent="0.25">
      <c r="A480" s="9"/>
      <c r="B480" s="45" t="s">
        <v>132</v>
      </c>
      <c r="C480" s="153"/>
      <c r="D480" s="153"/>
      <c r="E480" s="45"/>
      <c r="F480" s="45"/>
      <c r="G480" s="103">
        <f>G471+G472+G473+G475+G476</f>
        <v>0</v>
      </c>
      <c r="H480" s="103">
        <f t="shared" ref="H480:M480" si="63">H471+H472+H473+H475+H476</f>
        <v>100.6</v>
      </c>
      <c r="I480" s="103">
        <f t="shared" si="63"/>
        <v>174</v>
      </c>
      <c r="J480" s="103">
        <f t="shared" si="63"/>
        <v>100</v>
      </c>
      <c r="K480" s="103">
        <f t="shared" si="63"/>
        <v>0</v>
      </c>
      <c r="L480" s="103">
        <f t="shared" si="63"/>
        <v>0</v>
      </c>
      <c r="M480" s="103">
        <f t="shared" si="63"/>
        <v>0</v>
      </c>
      <c r="N480" s="45"/>
      <c r="O480" s="45"/>
      <c r="P480" s="45"/>
    </row>
    <row r="481" spans="1:16" s="26" customFormat="1" ht="78.75" x14ac:dyDescent="0.25">
      <c r="A481" s="247"/>
      <c r="B481" s="102" t="s">
        <v>988</v>
      </c>
      <c r="C481" s="272" t="s">
        <v>921</v>
      </c>
      <c r="D481" s="248" t="s">
        <v>179</v>
      </c>
      <c r="E481" s="210" t="s">
        <v>25</v>
      </c>
      <c r="F481" s="210" t="s">
        <v>87</v>
      </c>
      <c r="G481" s="240">
        <v>86.2</v>
      </c>
      <c r="H481" s="240">
        <v>86.4</v>
      </c>
      <c r="I481" s="28">
        <v>86.5</v>
      </c>
      <c r="J481" s="240">
        <v>87</v>
      </c>
      <c r="K481" s="240">
        <v>87.2</v>
      </c>
      <c r="L481" s="240">
        <v>87.3</v>
      </c>
      <c r="M481" s="210">
        <v>87.4</v>
      </c>
      <c r="N481" s="130"/>
      <c r="O481" s="7"/>
      <c r="P481" s="7"/>
    </row>
    <row r="482" spans="1:16" s="26" customFormat="1" x14ac:dyDescent="0.25">
      <c r="A482" s="576" t="s">
        <v>160</v>
      </c>
      <c r="B482" s="577"/>
      <c r="C482" s="581"/>
      <c r="D482" s="581"/>
      <c r="E482" s="577"/>
      <c r="F482" s="577"/>
      <c r="G482" s="577"/>
      <c r="H482" s="577"/>
      <c r="I482" s="577"/>
      <c r="J482" s="577"/>
      <c r="K482" s="577"/>
      <c r="L482" s="577"/>
      <c r="M482" s="577"/>
      <c r="N482" s="577"/>
      <c r="O482" s="577"/>
      <c r="P482" s="578"/>
    </row>
    <row r="483" spans="1:16" s="27" customFormat="1" ht="31.5" customHeight="1" x14ac:dyDescent="0.25">
      <c r="A483" s="160"/>
      <c r="B483" s="442" t="s">
        <v>515</v>
      </c>
      <c r="C483" s="434"/>
      <c r="D483" s="511"/>
      <c r="E483" s="157" t="s">
        <v>112</v>
      </c>
      <c r="F483" s="434"/>
      <c r="G483" s="158">
        <v>1</v>
      </c>
      <c r="H483" s="158"/>
      <c r="I483" s="158"/>
      <c r="J483" s="158">
        <v>1</v>
      </c>
      <c r="K483" s="158"/>
      <c r="L483" s="158">
        <v>1</v>
      </c>
      <c r="M483" s="158">
        <v>4</v>
      </c>
      <c r="N483" s="181"/>
      <c r="O483" s="181"/>
      <c r="P483" s="181"/>
    </row>
    <row r="484" spans="1:16" s="27" customFormat="1" x14ac:dyDescent="0.25">
      <c r="A484" s="161"/>
      <c r="B484" s="443"/>
      <c r="C484" s="435"/>
      <c r="D484" s="512"/>
      <c r="E484" s="157" t="s">
        <v>92</v>
      </c>
      <c r="F484" s="435"/>
      <c r="G484" s="159">
        <f>SUM(G485:G498)</f>
        <v>38.1</v>
      </c>
      <c r="H484" s="159">
        <f t="shared" ref="H484:M484" si="64">SUM(H485:H498)</f>
        <v>348.2</v>
      </c>
      <c r="I484" s="159">
        <f t="shared" si="64"/>
        <v>30</v>
      </c>
      <c r="J484" s="159">
        <f t="shared" si="64"/>
        <v>226.72399999999999</v>
      </c>
      <c r="K484" s="159">
        <f t="shared" si="64"/>
        <v>0</v>
      </c>
      <c r="L484" s="159">
        <f t="shared" si="64"/>
        <v>6160</v>
      </c>
      <c r="M484" s="159">
        <f t="shared" si="64"/>
        <v>2417</v>
      </c>
      <c r="N484" s="181"/>
      <c r="O484" s="181"/>
      <c r="P484" s="181"/>
    </row>
    <row r="485" spans="1:16" ht="50.25" customHeight="1" x14ac:dyDescent="0.25">
      <c r="A485" s="219"/>
      <c r="B485" s="225" t="s">
        <v>516</v>
      </c>
      <c r="C485" s="204" t="s">
        <v>508</v>
      </c>
      <c r="D485" s="206" t="s">
        <v>104</v>
      </c>
      <c r="E485" s="214" t="s">
        <v>92</v>
      </c>
      <c r="F485" s="204" t="s">
        <v>376</v>
      </c>
      <c r="G485" s="25">
        <v>38.1</v>
      </c>
      <c r="H485" s="25"/>
      <c r="I485" s="25"/>
      <c r="J485" s="25"/>
      <c r="K485" s="25"/>
      <c r="L485" s="240"/>
      <c r="M485" s="240"/>
      <c r="N485" s="204" t="s">
        <v>34</v>
      </c>
      <c r="O485" s="204"/>
      <c r="P485" s="225" t="s">
        <v>535</v>
      </c>
    </row>
    <row r="486" spans="1:16" ht="50.25" customHeight="1" x14ac:dyDescent="0.25">
      <c r="A486" s="231"/>
      <c r="B486" s="206" t="s">
        <v>517</v>
      </c>
      <c r="C486" s="204" t="s">
        <v>508</v>
      </c>
      <c r="D486" s="206" t="s">
        <v>104</v>
      </c>
      <c r="E486" s="214" t="s">
        <v>92</v>
      </c>
      <c r="F486" s="204" t="s">
        <v>376</v>
      </c>
      <c r="G486" s="25"/>
      <c r="H486" s="25">
        <v>348.2</v>
      </c>
      <c r="I486" s="25"/>
      <c r="J486" s="25">
        <v>226.72399999999999</v>
      </c>
      <c r="K486" s="25"/>
      <c r="L486" s="240"/>
      <c r="M486" s="240"/>
      <c r="N486" s="202" t="s">
        <v>26</v>
      </c>
      <c r="O486" s="202"/>
      <c r="P486" s="206" t="s">
        <v>536</v>
      </c>
    </row>
    <row r="487" spans="1:16" s="26" customFormat="1" ht="27" customHeight="1" x14ac:dyDescent="0.25">
      <c r="A487" s="506"/>
      <c r="B487" s="427" t="s">
        <v>518</v>
      </c>
      <c r="C487" s="427" t="s">
        <v>508</v>
      </c>
      <c r="D487" s="427" t="s">
        <v>104</v>
      </c>
      <c r="E487" s="427" t="s">
        <v>92</v>
      </c>
      <c r="F487" s="427" t="s">
        <v>376</v>
      </c>
      <c r="G487" s="25"/>
      <c r="H487" s="25"/>
      <c r="I487" s="25">
        <v>5</v>
      </c>
      <c r="J487" s="25"/>
      <c r="K487" s="25"/>
      <c r="L487" s="240"/>
      <c r="M487" s="240"/>
      <c r="N487" s="202" t="s">
        <v>132</v>
      </c>
      <c r="O487" s="202"/>
      <c r="P487" s="427" t="s">
        <v>536</v>
      </c>
    </row>
    <row r="488" spans="1:16" s="26" customFormat="1" ht="29.25" customHeight="1" x14ac:dyDescent="0.25">
      <c r="A488" s="540"/>
      <c r="B488" s="436"/>
      <c r="C488" s="436"/>
      <c r="D488" s="436"/>
      <c r="E488" s="436"/>
      <c r="F488" s="436"/>
      <c r="G488" s="25"/>
      <c r="H488" s="25"/>
      <c r="I488" s="25"/>
      <c r="J488" s="25"/>
      <c r="K488" s="25"/>
      <c r="L488" s="240">
        <v>1350</v>
      </c>
      <c r="M488" s="240"/>
      <c r="N488" s="202" t="s">
        <v>26</v>
      </c>
      <c r="O488" s="202"/>
      <c r="P488" s="436"/>
    </row>
    <row r="489" spans="1:16" s="26" customFormat="1" ht="24" customHeight="1" x14ac:dyDescent="0.25">
      <c r="A489" s="507"/>
      <c r="B489" s="428"/>
      <c r="C489" s="428"/>
      <c r="D489" s="428"/>
      <c r="E489" s="428"/>
      <c r="F489" s="428"/>
      <c r="G489" s="25"/>
      <c r="H489" s="25"/>
      <c r="I489" s="25"/>
      <c r="J489" s="25"/>
      <c r="K489" s="25"/>
      <c r="L489" s="240">
        <v>150</v>
      </c>
      <c r="M489" s="240"/>
      <c r="N489" s="202" t="s">
        <v>34</v>
      </c>
      <c r="O489" s="202"/>
      <c r="P489" s="428"/>
    </row>
    <row r="490" spans="1:16" s="26" customFormat="1" ht="50.25" customHeight="1" x14ac:dyDescent="0.25">
      <c r="A490" s="231"/>
      <c r="B490" s="238" t="s">
        <v>519</v>
      </c>
      <c r="C490" s="204" t="s">
        <v>508</v>
      </c>
      <c r="D490" s="206" t="s">
        <v>104</v>
      </c>
      <c r="E490" s="214" t="s">
        <v>92</v>
      </c>
      <c r="F490" s="202" t="s">
        <v>376</v>
      </c>
      <c r="G490" s="25"/>
      <c r="H490" s="25"/>
      <c r="I490" s="25"/>
      <c r="J490" s="25"/>
      <c r="K490" s="25"/>
      <c r="L490" s="25">
        <v>500</v>
      </c>
      <c r="M490" s="25">
        <v>477</v>
      </c>
      <c r="N490" s="202" t="s">
        <v>26</v>
      </c>
      <c r="O490" s="202"/>
      <c r="P490" s="206" t="s">
        <v>536</v>
      </c>
    </row>
    <row r="491" spans="1:16" s="26" customFormat="1" ht="27" customHeight="1" x14ac:dyDescent="0.25">
      <c r="A491" s="506"/>
      <c r="B491" s="531" t="s">
        <v>520</v>
      </c>
      <c r="C491" s="427" t="s">
        <v>508</v>
      </c>
      <c r="D491" s="427" t="s">
        <v>104</v>
      </c>
      <c r="E491" s="427" t="s">
        <v>92</v>
      </c>
      <c r="F491" s="427" t="s">
        <v>376</v>
      </c>
      <c r="G491" s="25"/>
      <c r="H491" s="25"/>
      <c r="I491" s="25">
        <v>7.5</v>
      </c>
      <c r="J491" s="25"/>
      <c r="K491" s="25"/>
      <c r="L491" s="240"/>
      <c r="M491" s="240"/>
      <c r="N491" s="202" t="s">
        <v>132</v>
      </c>
      <c r="O491" s="202"/>
      <c r="P491" s="427" t="s">
        <v>536</v>
      </c>
    </row>
    <row r="492" spans="1:16" s="26" customFormat="1" ht="26.25" customHeight="1" x14ac:dyDescent="0.25">
      <c r="A492" s="540"/>
      <c r="B492" s="436"/>
      <c r="C492" s="436"/>
      <c r="D492" s="436"/>
      <c r="E492" s="436"/>
      <c r="F492" s="436"/>
      <c r="G492" s="25"/>
      <c r="H492" s="25"/>
      <c r="I492" s="25"/>
      <c r="J492" s="25"/>
      <c r="K492" s="25"/>
      <c r="L492" s="23">
        <v>891</v>
      </c>
      <c r="M492" s="240">
        <v>99</v>
      </c>
      <c r="N492" s="202" t="s">
        <v>26</v>
      </c>
      <c r="O492" s="202"/>
      <c r="P492" s="436"/>
    </row>
    <row r="493" spans="1:16" s="26" customFormat="1" ht="19.5" customHeight="1" x14ac:dyDescent="0.25">
      <c r="A493" s="507"/>
      <c r="B493" s="428"/>
      <c r="C493" s="428"/>
      <c r="D493" s="428"/>
      <c r="E493" s="428"/>
      <c r="F493" s="428"/>
      <c r="G493" s="25"/>
      <c r="H493" s="25"/>
      <c r="I493" s="25"/>
      <c r="J493" s="25"/>
      <c r="K493" s="25"/>
      <c r="L493" s="23">
        <v>99</v>
      </c>
      <c r="M493" s="240">
        <v>11</v>
      </c>
      <c r="N493" s="202" t="s">
        <v>34</v>
      </c>
      <c r="O493" s="202"/>
      <c r="P493" s="428"/>
    </row>
    <row r="494" spans="1:16" s="26" customFormat="1" ht="24.75" customHeight="1" x14ac:dyDescent="0.25">
      <c r="A494" s="506"/>
      <c r="B494" s="427" t="s">
        <v>521</v>
      </c>
      <c r="C494" s="427" t="s">
        <v>508</v>
      </c>
      <c r="D494" s="427" t="s">
        <v>104</v>
      </c>
      <c r="E494" s="427" t="s">
        <v>92</v>
      </c>
      <c r="F494" s="427" t="s">
        <v>376</v>
      </c>
      <c r="G494" s="25"/>
      <c r="H494" s="25"/>
      <c r="I494" s="25">
        <v>7.5</v>
      </c>
      <c r="J494" s="25"/>
      <c r="K494" s="25"/>
      <c r="L494" s="240"/>
      <c r="M494" s="240"/>
      <c r="N494" s="202" t="s">
        <v>132</v>
      </c>
      <c r="O494" s="202"/>
      <c r="P494" s="427" t="s">
        <v>536</v>
      </c>
    </row>
    <row r="495" spans="1:16" s="26" customFormat="1" ht="24.75" customHeight="1" x14ac:dyDescent="0.25">
      <c r="A495" s="540"/>
      <c r="B495" s="436"/>
      <c r="C495" s="436"/>
      <c r="D495" s="436"/>
      <c r="E495" s="436"/>
      <c r="F495" s="436"/>
      <c r="G495" s="25"/>
      <c r="H495" s="25"/>
      <c r="I495" s="25"/>
      <c r="J495" s="25"/>
      <c r="K495" s="25"/>
      <c r="L495" s="240">
        <v>1053</v>
      </c>
      <c r="M495" s="240">
        <v>117</v>
      </c>
      <c r="N495" s="202" t="s">
        <v>26</v>
      </c>
      <c r="O495" s="202"/>
      <c r="P495" s="436"/>
    </row>
    <row r="496" spans="1:16" s="26" customFormat="1" ht="20.25" customHeight="1" x14ac:dyDescent="0.25">
      <c r="A496" s="507"/>
      <c r="B496" s="428"/>
      <c r="C496" s="428"/>
      <c r="D496" s="428"/>
      <c r="E496" s="428"/>
      <c r="F496" s="428"/>
      <c r="G496" s="25"/>
      <c r="H496" s="25"/>
      <c r="I496" s="25"/>
      <c r="J496" s="25"/>
      <c r="K496" s="25"/>
      <c r="L496" s="240">
        <v>117</v>
      </c>
      <c r="M496" s="240">
        <v>13</v>
      </c>
      <c r="N496" s="202" t="s">
        <v>34</v>
      </c>
      <c r="O496" s="202"/>
      <c r="P496" s="428"/>
    </row>
    <row r="497" spans="1:16" s="26" customFormat="1" ht="24.75" customHeight="1" x14ac:dyDescent="0.25">
      <c r="A497" s="444"/>
      <c r="B497" s="427" t="s">
        <v>522</v>
      </c>
      <c r="C497" s="427" t="s">
        <v>508</v>
      </c>
      <c r="D497" s="427" t="s">
        <v>104</v>
      </c>
      <c r="E497" s="427" t="s">
        <v>92</v>
      </c>
      <c r="F497" s="427" t="s">
        <v>376</v>
      </c>
      <c r="G497" s="25"/>
      <c r="H497" s="25"/>
      <c r="I497" s="25">
        <v>10</v>
      </c>
      <c r="J497" s="25"/>
      <c r="K497" s="25"/>
      <c r="L497" s="240"/>
      <c r="M497" s="240"/>
      <c r="N497" s="202" t="s">
        <v>132</v>
      </c>
      <c r="O497" s="202"/>
      <c r="P497" s="427" t="s">
        <v>535</v>
      </c>
    </row>
    <row r="498" spans="1:16" s="26" customFormat="1" ht="28.5" customHeight="1" x14ac:dyDescent="0.25">
      <c r="A498" s="445"/>
      <c r="B498" s="428"/>
      <c r="C498" s="428"/>
      <c r="D498" s="428"/>
      <c r="E498" s="428"/>
      <c r="F498" s="428"/>
      <c r="G498" s="25"/>
      <c r="H498" s="25"/>
      <c r="I498" s="25"/>
      <c r="J498" s="25"/>
      <c r="K498" s="25"/>
      <c r="L498" s="25">
        <v>2000</v>
      </c>
      <c r="M498" s="25">
        <v>1700</v>
      </c>
      <c r="N498" s="202" t="s">
        <v>26</v>
      </c>
      <c r="O498" s="202"/>
      <c r="P498" s="428"/>
    </row>
    <row r="499" spans="1:16" s="26" customFormat="1" ht="28.5" customHeight="1" x14ac:dyDescent="0.25">
      <c r="A499" s="222"/>
      <c r="B499" s="259" t="s">
        <v>523</v>
      </c>
      <c r="C499" s="215"/>
      <c r="D499" s="215"/>
      <c r="E499" s="206"/>
      <c r="F499" s="215"/>
      <c r="G499" s="158"/>
      <c r="H499" s="158"/>
      <c r="I499" s="158">
        <v>4</v>
      </c>
      <c r="J499" s="158"/>
      <c r="K499" s="158">
        <v>1</v>
      </c>
      <c r="L499" s="158"/>
      <c r="M499" s="158">
        <v>1</v>
      </c>
      <c r="N499" s="202"/>
      <c r="O499" s="202"/>
      <c r="P499" s="215"/>
    </row>
    <row r="500" spans="1:16" s="26" customFormat="1" ht="28.5" customHeight="1" x14ac:dyDescent="0.25">
      <c r="A500" s="222"/>
      <c r="B500" s="215"/>
      <c r="C500" s="215"/>
      <c r="D500" s="215"/>
      <c r="E500" s="206"/>
      <c r="F500" s="215"/>
      <c r="G500" s="159"/>
      <c r="H500" s="159"/>
      <c r="I500" s="159">
        <f>SUM(I501:I503)</f>
        <v>0</v>
      </c>
      <c r="J500" s="159">
        <f>SUM(J501:J503)</f>
        <v>360</v>
      </c>
      <c r="K500" s="159">
        <f>SUM(K501:K503)</f>
        <v>40</v>
      </c>
      <c r="L500" s="159">
        <f>SUM(L501:L503)</f>
        <v>0</v>
      </c>
      <c r="M500" s="159">
        <f>SUM(M501:M503)</f>
        <v>150</v>
      </c>
      <c r="N500" s="202"/>
      <c r="O500" s="202"/>
      <c r="P500" s="215"/>
    </row>
    <row r="501" spans="1:16" s="26" customFormat="1" ht="30.75" customHeight="1" x14ac:dyDescent="0.25">
      <c r="A501" s="506"/>
      <c r="B501" s="427" t="s">
        <v>524</v>
      </c>
      <c r="C501" s="427" t="s">
        <v>508</v>
      </c>
      <c r="D501" s="427" t="s">
        <v>104</v>
      </c>
      <c r="E501" s="427" t="s">
        <v>92</v>
      </c>
      <c r="F501" s="427" t="s">
        <v>376</v>
      </c>
      <c r="G501" s="25"/>
      <c r="H501" s="25"/>
      <c r="I501" s="27"/>
      <c r="J501" s="25">
        <v>324</v>
      </c>
      <c r="K501" s="25">
        <v>36</v>
      </c>
      <c r="L501" s="27"/>
      <c r="M501" s="27"/>
      <c r="N501" s="202" t="s">
        <v>34</v>
      </c>
      <c r="O501" s="202"/>
      <c r="P501" s="427" t="s">
        <v>534</v>
      </c>
    </row>
    <row r="502" spans="1:16" s="26" customFormat="1" ht="26.25" customHeight="1" x14ac:dyDescent="0.25">
      <c r="A502" s="507"/>
      <c r="B502" s="428"/>
      <c r="C502" s="428"/>
      <c r="D502" s="428"/>
      <c r="E502" s="428"/>
      <c r="F502" s="428"/>
      <c r="G502" s="25"/>
      <c r="H502" s="25"/>
      <c r="I502" s="27"/>
      <c r="J502" s="25">
        <v>36</v>
      </c>
      <c r="K502" s="25">
        <v>4</v>
      </c>
      <c r="L502" s="27"/>
      <c r="M502" s="27"/>
      <c r="N502" s="202" t="s">
        <v>132</v>
      </c>
      <c r="O502" s="202"/>
      <c r="P502" s="428"/>
    </row>
    <row r="503" spans="1:16" s="26" customFormat="1" ht="50.25" customHeight="1" x14ac:dyDescent="0.25">
      <c r="A503" s="231"/>
      <c r="B503" s="206" t="s">
        <v>525</v>
      </c>
      <c r="C503" s="202" t="s">
        <v>508</v>
      </c>
      <c r="D503" s="200" t="s">
        <v>104</v>
      </c>
      <c r="E503" s="240" t="s">
        <v>92</v>
      </c>
      <c r="F503" s="202" t="s">
        <v>376</v>
      </c>
      <c r="G503" s="25"/>
      <c r="H503" s="25"/>
      <c r="I503" s="25"/>
      <c r="J503" s="25"/>
      <c r="K503" s="25"/>
      <c r="L503" s="25"/>
      <c r="M503" s="25">
        <v>150</v>
      </c>
      <c r="N503" s="202" t="s">
        <v>132</v>
      </c>
      <c r="O503" s="202"/>
      <c r="P503" s="206" t="s">
        <v>533</v>
      </c>
    </row>
    <row r="504" spans="1:16" s="26" customFormat="1" ht="50.25" customHeight="1" x14ac:dyDescent="0.25">
      <c r="A504" s="223"/>
      <c r="B504" s="206" t="s">
        <v>527</v>
      </c>
      <c r="C504" s="202" t="s">
        <v>508</v>
      </c>
      <c r="D504" s="200" t="s">
        <v>104</v>
      </c>
      <c r="E504" s="240" t="s">
        <v>92</v>
      </c>
      <c r="F504" s="202" t="s">
        <v>526</v>
      </c>
      <c r="G504" s="22"/>
      <c r="H504" s="22"/>
      <c r="I504" s="22">
        <v>121.81100000000001</v>
      </c>
      <c r="J504" s="41"/>
      <c r="K504" s="42"/>
      <c r="L504" s="40"/>
      <c r="M504" s="40"/>
      <c r="N504" s="202" t="s">
        <v>132</v>
      </c>
      <c r="O504" s="7">
        <v>458023</v>
      </c>
      <c r="P504" s="206" t="s">
        <v>531</v>
      </c>
    </row>
    <row r="505" spans="1:16" s="26" customFormat="1" ht="55.5" customHeight="1" x14ac:dyDescent="0.25">
      <c r="A505" s="223"/>
      <c r="B505" s="206" t="s">
        <v>528</v>
      </c>
      <c r="C505" s="202" t="s">
        <v>508</v>
      </c>
      <c r="D505" s="200" t="s">
        <v>104</v>
      </c>
      <c r="E505" s="240" t="s">
        <v>92</v>
      </c>
      <c r="F505" s="202" t="s">
        <v>526</v>
      </c>
      <c r="G505" s="41"/>
      <c r="H505" s="41"/>
      <c r="I505" s="60">
        <v>11.186999999999999</v>
      </c>
      <c r="J505" s="41"/>
      <c r="K505" s="42"/>
      <c r="L505" s="40"/>
      <c r="M505" s="40"/>
      <c r="N505" s="202" t="s">
        <v>132</v>
      </c>
      <c r="O505" s="7">
        <v>458023</v>
      </c>
      <c r="P505" s="206" t="s">
        <v>531</v>
      </c>
    </row>
    <row r="506" spans="1:16" s="26" customFormat="1" ht="51" customHeight="1" x14ac:dyDescent="0.25">
      <c r="A506" s="223"/>
      <c r="B506" s="206" t="s">
        <v>529</v>
      </c>
      <c r="C506" s="202" t="s">
        <v>508</v>
      </c>
      <c r="D506" s="200" t="s">
        <v>104</v>
      </c>
      <c r="E506" s="240" t="s">
        <v>92</v>
      </c>
      <c r="F506" s="202" t="s">
        <v>526</v>
      </c>
      <c r="G506" s="41"/>
      <c r="H506" s="41"/>
      <c r="I506" s="60">
        <v>24.344000000000001</v>
      </c>
      <c r="J506" s="41"/>
      <c r="K506" s="42"/>
      <c r="L506" s="40"/>
      <c r="M506" s="40"/>
      <c r="N506" s="202" t="s">
        <v>132</v>
      </c>
      <c r="O506" s="7">
        <v>458023</v>
      </c>
      <c r="P506" s="206" t="s">
        <v>532</v>
      </c>
    </row>
    <row r="507" spans="1:16" s="26" customFormat="1" ht="48.75" customHeight="1" x14ac:dyDescent="0.25">
      <c r="A507" s="223"/>
      <c r="B507" s="206" t="s">
        <v>530</v>
      </c>
      <c r="C507" s="202" t="s">
        <v>508</v>
      </c>
      <c r="D507" s="200" t="s">
        <v>104</v>
      </c>
      <c r="E507" s="240" t="s">
        <v>92</v>
      </c>
      <c r="F507" s="202" t="s">
        <v>526</v>
      </c>
      <c r="G507" s="41"/>
      <c r="H507" s="41"/>
      <c r="I507" s="60">
        <v>200</v>
      </c>
      <c r="J507" s="41"/>
      <c r="K507" s="42"/>
      <c r="L507" s="40"/>
      <c r="M507" s="40"/>
      <c r="N507" s="202" t="s">
        <v>132</v>
      </c>
      <c r="O507" s="7">
        <v>458023</v>
      </c>
      <c r="P507" s="206" t="s">
        <v>531</v>
      </c>
    </row>
    <row r="508" spans="1:16" s="26" customFormat="1" ht="20.25" customHeight="1" x14ac:dyDescent="0.25">
      <c r="A508" s="9"/>
      <c r="B508" s="45" t="s">
        <v>115</v>
      </c>
      <c r="C508" s="45"/>
      <c r="D508" s="45"/>
      <c r="E508" s="45"/>
      <c r="F508" s="45"/>
      <c r="G508" s="103">
        <f t="shared" ref="G508:M508" si="65">SUM(G509:G511)</f>
        <v>38.1</v>
      </c>
      <c r="H508" s="103">
        <f t="shared" si="65"/>
        <v>348.2</v>
      </c>
      <c r="I508" s="103">
        <f t="shared" si="65"/>
        <v>387.34199999999998</v>
      </c>
      <c r="J508" s="103">
        <f t="shared" si="65"/>
        <v>586.72399999999993</v>
      </c>
      <c r="K508" s="103">
        <f t="shared" si="65"/>
        <v>40</v>
      </c>
      <c r="L508" s="103">
        <f t="shared" si="65"/>
        <v>6160</v>
      </c>
      <c r="M508" s="103">
        <f t="shared" si="65"/>
        <v>2567</v>
      </c>
      <c r="N508" s="45"/>
      <c r="O508" s="45"/>
      <c r="P508" s="45"/>
    </row>
    <row r="509" spans="1:16" s="26" customFormat="1" ht="31.5" customHeight="1" x14ac:dyDescent="0.25">
      <c r="A509" s="9"/>
      <c r="B509" s="45" t="s">
        <v>26</v>
      </c>
      <c r="C509" s="45"/>
      <c r="D509" s="45"/>
      <c r="E509" s="45"/>
      <c r="F509" s="45"/>
      <c r="G509" s="103">
        <f t="shared" ref="G509:M509" si="66">G486+G488+G490+G492+G495+G498</f>
        <v>0</v>
      </c>
      <c r="H509" s="103">
        <f t="shared" si="66"/>
        <v>348.2</v>
      </c>
      <c r="I509" s="103">
        <f t="shared" si="66"/>
        <v>0</v>
      </c>
      <c r="J509" s="103">
        <f t="shared" si="66"/>
        <v>226.72399999999999</v>
      </c>
      <c r="K509" s="103">
        <f t="shared" si="66"/>
        <v>0</v>
      </c>
      <c r="L509" s="103">
        <f t="shared" si="66"/>
        <v>5794</v>
      </c>
      <c r="M509" s="103">
        <f t="shared" si="66"/>
        <v>2393</v>
      </c>
      <c r="N509" s="45"/>
      <c r="O509" s="45"/>
      <c r="P509" s="45"/>
    </row>
    <row r="510" spans="1:16" s="26" customFormat="1" ht="20.25" customHeight="1" x14ac:dyDescent="0.25">
      <c r="A510" s="9"/>
      <c r="B510" s="45" t="s">
        <v>34</v>
      </c>
      <c r="C510" s="45"/>
      <c r="D510" s="45"/>
      <c r="E510" s="45"/>
      <c r="F510" s="45"/>
      <c r="G510" s="103">
        <f t="shared" ref="G510:M510" si="67">G485+G489+G493+G496+G501</f>
        <v>38.1</v>
      </c>
      <c r="H510" s="103">
        <f t="shared" si="67"/>
        <v>0</v>
      </c>
      <c r="I510" s="103">
        <f t="shared" si="67"/>
        <v>0</v>
      </c>
      <c r="J510" s="103">
        <f t="shared" si="67"/>
        <v>324</v>
      </c>
      <c r="K510" s="103">
        <f t="shared" si="67"/>
        <v>36</v>
      </c>
      <c r="L510" s="103">
        <f t="shared" si="67"/>
        <v>366</v>
      </c>
      <c r="M510" s="103">
        <f t="shared" si="67"/>
        <v>24</v>
      </c>
      <c r="N510" s="45"/>
      <c r="O510" s="45"/>
      <c r="P510" s="45"/>
    </row>
    <row r="511" spans="1:16" s="26" customFormat="1" ht="14.25" customHeight="1" x14ac:dyDescent="0.25">
      <c r="A511" s="9"/>
      <c r="B511" s="45" t="s">
        <v>132</v>
      </c>
      <c r="C511" s="153"/>
      <c r="D511" s="153"/>
      <c r="E511" s="45"/>
      <c r="F511" s="45"/>
      <c r="G511" s="103">
        <f t="shared" ref="G511:H511" si="68">G487+G491+G494+G497+G502+G503+G504+G505+G506+G507</f>
        <v>0</v>
      </c>
      <c r="H511" s="103">
        <f t="shared" si="68"/>
        <v>0</v>
      </c>
      <c r="I511" s="103">
        <f>I487+I491+I494+I497+I502+I503+I504+I505+I506+I507</f>
        <v>387.34199999999998</v>
      </c>
      <c r="J511" s="103">
        <f t="shared" ref="J511:M511" si="69">J487+J491+J494+J497+J502+J503+J504+J505+J506+J507</f>
        <v>36</v>
      </c>
      <c r="K511" s="103">
        <f t="shared" si="69"/>
        <v>4</v>
      </c>
      <c r="L511" s="103">
        <f t="shared" si="69"/>
        <v>0</v>
      </c>
      <c r="M511" s="103">
        <f t="shared" si="69"/>
        <v>150</v>
      </c>
      <c r="N511" s="45"/>
      <c r="O511" s="45"/>
      <c r="P511" s="45"/>
    </row>
    <row r="512" spans="1:16" s="26" customFormat="1" ht="63.75" customHeight="1" x14ac:dyDescent="0.25">
      <c r="A512" s="247"/>
      <c r="B512" s="102" t="s">
        <v>989</v>
      </c>
      <c r="C512" s="272" t="s">
        <v>922</v>
      </c>
      <c r="D512" s="248" t="s">
        <v>179</v>
      </c>
      <c r="E512" s="210" t="s">
        <v>25</v>
      </c>
      <c r="F512" s="210" t="s">
        <v>87</v>
      </c>
      <c r="G512" s="240">
        <v>63.4</v>
      </c>
      <c r="H512" s="240">
        <v>63.6</v>
      </c>
      <c r="I512" s="28">
        <v>63.7</v>
      </c>
      <c r="J512" s="240">
        <v>63.9</v>
      </c>
      <c r="K512" s="240">
        <v>64</v>
      </c>
      <c r="L512" s="240">
        <v>64.3</v>
      </c>
      <c r="M512" s="210">
        <v>64.400000000000006</v>
      </c>
      <c r="N512" s="130"/>
      <c r="O512" s="7"/>
      <c r="P512" s="7"/>
    </row>
    <row r="513" spans="1:16" s="26" customFormat="1" ht="14.25" customHeight="1" x14ac:dyDescent="0.25">
      <c r="A513" s="576" t="s">
        <v>160</v>
      </c>
      <c r="B513" s="577"/>
      <c r="C513" s="581"/>
      <c r="D513" s="581"/>
      <c r="E513" s="577"/>
      <c r="F513" s="577"/>
      <c r="G513" s="577"/>
      <c r="H513" s="577"/>
      <c r="I513" s="577"/>
      <c r="J513" s="577"/>
      <c r="K513" s="577"/>
      <c r="L513" s="577"/>
      <c r="M513" s="577"/>
      <c r="N513" s="577"/>
      <c r="O513" s="577"/>
      <c r="P513" s="578"/>
    </row>
    <row r="514" spans="1:16" s="27" customFormat="1" ht="14.25" customHeight="1" x14ac:dyDescent="0.25">
      <c r="A514" s="434"/>
      <c r="B514" s="442" t="s">
        <v>900</v>
      </c>
      <c r="C514" s="190"/>
      <c r="D514" s="434"/>
      <c r="E514" s="157" t="s">
        <v>112</v>
      </c>
      <c r="F514" s="434"/>
      <c r="G514" s="158"/>
      <c r="H514" s="158"/>
      <c r="I514" s="158">
        <v>1</v>
      </c>
      <c r="J514" s="158"/>
      <c r="K514" s="158"/>
      <c r="L514" s="158"/>
      <c r="M514" s="158"/>
      <c r="N514" s="181"/>
      <c r="O514" s="181"/>
      <c r="P514" s="181"/>
    </row>
    <row r="515" spans="1:16" s="27" customFormat="1" ht="14.25" customHeight="1" x14ac:dyDescent="0.25">
      <c r="A515" s="435"/>
      <c r="B515" s="443"/>
      <c r="C515" s="191"/>
      <c r="D515" s="435"/>
      <c r="E515" s="157" t="s">
        <v>92</v>
      </c>
      <c r="F515" s="435"/>
      <c r="G515" s="159">
        <f>G516</f>
        <v>0</v>
      </c>
      <c r="H515" s="159">
        <f t="shared" ref="H515:M515" si="70">H516</f>
        <v>0</v>
      </c>
      <c r="I515" s="159">
        <f t="shared" si="70"/>
        <v>16.100000000000001</v>
      </c>
      <c r="J515" s="159">
        <f t="shared" si="70"/>
        <v>0</v>
      </c>
      <c r="K515" s="159">
        <f t="shared" si="70"/>
        <v>0</v>
      </c>
      <c r="L515" s="159">
        <f t="shared" si="70"/>
        <v>0</v>
      </c>
      <c r="M515" s="159">
        <f t="shared" si="70"/>
        <v>0</v>
      </c>
      <c r="N515" s="181"/>
      <c r="O515" s="181"/>
      <c r="P515" s="181"/>
    </row>
    <row r="516" spans="1:16" s="162" customFormat="1" ht="61.5" customHeight="1" x14ac:dyDescent="0.25">
      <c r="A516" s="257"/>
      <c r="B516" s="256" t="s">
        <v>538</v>
      </c>
      <c r="C516" s="202" t="s">
        <v>508</v>
      </c>
      <c r="D516" s="206" t="s">
        <v>104</v>
      </c>
      <c r="E516" s="240" t="s">
        <v>92</v>
      </c>
      <c r="F516" s="202" t="s">
        <v>376</v>
      </c>
      <c r="G516" s="202"/>
      <c r="H516" s="25"/>
      <c r="I516" s="25">
        <v>16.100000000000001</v>
      </c>
      <c r="J516" s="25"/>
      <c r="K516" s="25"/>
      <c r="L516" s="27"/>
      <c r="M516" s="27"/>
      <c r="N516" s="202" t="s">
        <v>132</v>
      </c>
      <c r="O516" s="202"/>
      <c r="P516" s="34" t="s">
        <v>539</v>
      </c>
    </row>
    <row r="517" spans="1:16" s="162" customFormat="1" ht="29.25" customHeight="1" x14ac:dyDescent="0.25">
      <c r="A517" s="579"/>
      <c r="B517" s="574" t="s">
        <v>537</v>
      </c>
      <c r="C517" s="434"/>
      <c r="D517" s="434"/>
      <c r="E517" s="202" t="s">
        <v>112</v>
      </c>
      <c r="F517" s="434"/>
      <c r="G517" s="158"/>
      <c r="H517" s="158"/>
      <c r="I517" s="158"/>
      <c r="J517" s="158">
        <v>1</v>
      </c>
      <c r="K517" s="158">
        <v>1</v>
      </c>
      <c r="L517" s="158"/>
      <c r="M517" s="158"/>
      <c r="N517" s="192"/>
      <c r="O517" s="192"/>
      <c r="P517" s="237"/>
    </row>
    <row r="518" spans="1:16" s="162" customFormat="1" ht="27.75" customHeight="1" x14ac:dyDescent="0.25">
      <c r="A518" s="580"/>
      <c r="B518" s="575"/>
      <c r="C518" s="435"/>
      <c r="D518" s="435"/>
      <c r="E518" s="202" t="s">
        <v>92</v>
      </c>
      <c r="F518" s="435"/>
      <c r="G518" s="159">
        <f>SUM(G519:G520)</f>
        <v>0</v>
      </c>
      <c r="H518" s="159">
        <f t="shared" ref="H518:M518" si="71">SUM(H519:H520)</f>
        <v>30</v>
      </c>
      <c r="I518" s="159">
        <f t="shared" si="71"/>
        <v>20.100000000000001</v>
      </c>
      <c r="J518" s="159">
        <f t="shared" si="71"/>
        <v>30</v>
      </c>
      <c r="K518" s="159">
        <f t="shared" si="71"/>
        <v>29</v>
      </c>
      <c r="L518" s="159">
        <f t="shared" si="71"/>
        <v>0</v>
      </c>
      <c r="M518" s="159">
        <f t="shared" si="71"/>
        <v>0</v>
      </c>
      <c r="N518" s="192"/>
      <c r="O518" s="192"/>
      <c r="P518" s="237"/>
    </row>
    <row r="519" spans="1:16" ht="53.25" customHeight="1" x14ac:dyDescent="0.25">
      <c r="A519" s="223"/>
      <c r="B519" s="206" t="s">
        <v>923</v>
      </c>
      <c r="C519" s="202" t="s">
        <v>508</v>
      </c>
      <c r="D519" s="206" t="s">
        <v>104</v>
      </c>
      <c r="E519" s="240" t="s">
        <v>92</v>
      </c>
      <c r="F519" s="202" t="s">
        <v>376</v>
      </c>
      <c r="G519" s="25"/>
      <c r="H519" s="25"/>
      <c r="I519" s="25"/>
      <c r="J519" s="25"/>
      <c r="K519" s="25">
        <v>29</v>
      </c>
      <c r="L519" s="27"/>
      <c r="M519" s="27"/>
      <c r="N519" s="202" t="s">
        <v>132</v>
      </c>
      <c r="O519" s="202"/>
      <c r="P519" s="34" t="s">
        <v>536</v>
      </c>
    </row>
    <row r="520" spans="1:16" ht="57" customHeight="1" x14ac:dyDescent="0.25">
      <c r="A520" s="231"/>
      <c r="B520" s="206" t="s">
        <v>924</v>
      </c>
      <c r="C520" s="202" t="s">
        <v>508</v>
      </c>
      <c r="D520" s="206" t="s">
        <v>104</v>
      </c>
      <c r="E520" s="240" t="s">
        <v>92</v>
      </c>
      <c r="F520" s="202" t="s">
        <v>376</v>
      </c>
      <c r="G520" s="25"/>
      <c r="H520" s="25">
        <v>30</v>
      </c>
      <c r="I520" s="25">
        <v>20.100000000000001</v>
      </c>
      <c r="J520" s="25">
        <v>30</v>
      </c>
      <c r="K520" s="25"/>
      <c r="L520" s="27"/>
      <c r="M520" s="27"/>
      <c r="N520" s="202" t="s">
        <v>132</v>
      </c>
      <c r="O520" s="202"/>
      <c r="P520" s="34" t="s">
        <v>539</v>
      </c>
    </row>
    <row r="521" spans="1:16" ht="24" customHeight="1" x14ac:dyDescent="0.25">
      <c r="A521" s="444"/>
      <c r="B521" s="570" t="s">
        <v>540</v>
      </c>
      <c r="C521" s="429"/>
      <c r="D521" s="429"/>
      <c r="E521" s="202" t="s">
        <v>112</v>
      </c>
      <c r="F521" s="429"/>
      <c r="G521" s="158">
        <v>2</v>
      </c>
      <c r="H521" s="158">
        <v>2</v>
      </c>
      <c r="I521" s="158">
        <v>2</v>
      </c>
      <c r="J521" s="158"/>
      <c r="K521" s="158"/>
      <c r="L521" s="158"/>
      <c r="M521" s="158"/>
      <c r="N521" s="202"/>
      <c r="O521" s="202"/>
      <c r="P521" s="34"/>
    </row>
    <row r="522" spans="1:16" ht="31.5" customHeight="1" x14ac:dyDescent="0.25">
      <c r="A522" s="445"/>
      <c r="B522" s="542"/>
      <c r="C522" s="430"/>
      <c r="D522" s="430"/>
      <c r="E522" s="202" t="s">
        <v>92</v>
      </c>
      <c r="F522" s="430"/>
      <c r="G522" s="159">
        <f>SUM(G523:G528)</f>
        <v>27</v>
      </c>
      <c r="H522" s="159">
        <f t="shared" ref="H522:M522" si="72">SUM(H523:H528)</f>
        <v>23</v>
      </c>
      <c r="I522" s="159">
        <f>SUM(I523:I528)</f>
        <v>18</v>
      </c>
      <c r="J522" s="159">
        <f t="shared" si="72"/>
        <v>0</v>
      </c>
      <c r="K522" s="159">
        <f t="shared" si="72"/>
        <v>0</v>
      </c>
      <c r="L522" s="159">
        <f t="shared" si="72"/>
        <v>0</v>
      </c>
      <c r="M522" s="159">
        <f t="shared" si="72"/>
        <v>0</v>
      </c>
      <c r="N522" s="202"/>
      <c r="O522" s="202"/>
      <c r="P522" s="34"/>
    </row>
    <row r="523" spans="1:16" ht="53.25" customHeight="1" x14ac:dyDescent="0.25">
      <c r="A523" s="231"/>
      <c r="B523" s="206" t="s">
        <v>541</v>
      </c>
      <c r="C523" s="202" t="s">
        <v>508</v>
      </c>
      <c r="D523" s="200" t="s">
        <v>104</v>
      </c>
      <c r="E523" s="240" t="s">
        <v>92</v>
      </c>
      <c r="F523" s="202" t="s">
        <v>376</v>
      </c>
      <c r="G523" s="25"/>
      <c r="H523" s="25"/>
      <c r="I523" s="25">
        <v>9</v>
      </c>
      <c r="J523" s="25"/>
      <c r="K523" s="25"/>
      <c r="L523" s="27"/>
      <c r="M523" s="27"/>
      <c r="N523" s="202" t="s">
        <v>132</v>
      </c>
      <c r="O523" s="202"/>
      <c r="P523" s="34" t="s">
        <v>539</v>
      </c>
    </row>
    <row r="524" spans="1:16" s="26" customFormat="1" ht="48" customHeight="1" x14ac:dyDescent="0.25">
      <c r="A524" s="231"/>
      <c r="B524" s="206" t="s">
        <v>542</v>
      </c>
      <c r="C524" s="202" t="s">
        <v>508</v>
      </c>
      <c r="D524" s="200" t="s">
        <v>104</v>
      </c>
      <c r="E524" s="240" t="s">
        <v>92</v>
      </c>
      <c r="F524" s="202" t="s">
        <v>376</v>
      </c>
      <c r="G524" s="25">
        <v>15</v>
      </c>
      <c r="H524" s="25"/>
      <c r="I524" s="25"/>
      <c r="J524" s="25"/>
      <c r="K524" s="25"/>
      <c r="L524" s="27"/>
      <c r="M524" s="27"/>
      <c r="N524" s="202" t="s">
        <v>132</v>
      </c>
      <c r="O524" s="202"/>
      <c r="P524" s="34" t="s">
        <v>539</v>
      </c>
    </row>
    <row r="525" spans="1:16" s="26" customFormat="1" ht="45.75" customHeight="1" x14ac:dyDescent="0.25">
      <c r="A525" s="231"/>
      <c r="B525" s="206" t="s">
        <v>543</v>
      </c>
      <c r="C525" s="202" t="s">
        <v>508</v>
      </c>
      <c r="D525" s="200" t="s">
        <v>104</v>
      </c>
      <c r="E525" s="240" t="s">
        <v>92</v>
      </c>
      <c r="F525" s="202" t="s">
        <v>376</v>
      </c>
      <c r="G525" s="25">
        <v>12</v>
      </c>
      <c r="H525" s="25"/>
      <c r="I525" s="25"/>
      <c r="J525" s="25"/>
      <c r="K525" s="25"/>
      <c r="L525" s="27"/>
      <c r="M525" s="27"/>
      <c r="N525" s="202" t="s">
        <v>132</v>
      </c>
      <c r="O525" s="202"/>
      <c r="P525" s="34" t="s">
        <v>539</v>
      </c>
    </row>
    <row r="526" spans="1:16" s="26" customFormat="1" ht="48.75" customHeight="1" x14ac:dyDescent="0.25">
      <c r="A526" s="231"/>
      <c r="B526" s="206" t="s">
        <v>544</v>
      </c>
      <c r="C526" s="202" t="s">
        <v>508</v>
      </c>
      <c r="D526" s="200" t="s">
        <v>104</v>
      </c>
      <c r="E526" s="240" t="s">
        <v>92</v>
      </c>
      <c r="F526" s="202" t="s">
        <v>376</v>
      </c>
      <c r="G526" s="25"/>
      <c r="H526" s="25">
        <v>15</v>
      </c>
      <c r="I526" s="25"/>
      <c r="J526" s="25"/>
      <c r="K526" s="25"/>
      <c r="L526" s="27"/>
      <c r="M526" s="27"/>
      <c r="N526" s="202" t="s">
        <v>132</v>
      </c>
      <c r="O526" s="202"/>
      <c r="P526" s="34" t="s">
        <v>539</v>
      </c>
    </row>
    <row r="527" spans="1:16" s="26" customFormat="1" ht="50.25" customHeight="1" x14ac:dyDescent="0.25">
      <c r="A527" s="231"/>
      <c r="B527" s="206" t="s">
        <v>546</v>
      </c>
      <c r="C527" s="202" t="s">
        <v>508</v>
      </c>
      <c r="D527" s="200" t="s">
        <v>104</v>
      </c>
      <c r="E527" s="240" t="s">
        <v>92</v>
      </c>
      <c r="F527" s="202" t="s">
        <v>376</v>
      </c>
      <c r="G527" s="25"/>
      <c r="H527" s="25"/>
      <c r="I527" s="25">
        <v>9</v>
      </c>
      <c r="J527" s="25"/>
      <c r="K527" s="25"/>
      <c r="L527" s="27"/>
      <c r="M527" s="27"/>
      <c r="N527" s="202" t="s">
        <v>132</v>
      </c>
      <c r="O527" s="202"/>
      <c r="P527" s="34" t="s">
        <v>539</v>
      </c>
    </row>
    <row r="528" spans="1:16" s="26" customFormat="1" ht="53.25" customHeight="1" x14ac:dyDescent="0.25">
      <c r="A528" s="231"/>
      <c r="B528" s="206" t="s">
        <v>545</v>
      </c>
      <c r="C528" s="202" t="s">
        <v>508</v>
      </c>
      <c r="D528" s="200" t="s">
        <v>104</v>
      </c>
      <c r="E528" s="240" t="s">
        <v>92</v>
      </c>
      <c r="F528" s="202" t="s">
        <v>376</v>
      </c>
      <c r="G528" s="25"/>
      <c r="H528" s="25">
        <v>8</v>
      </c>
      <c r="I528" s="25"/>
      <c r="J528" s="25"/>
      <c r="K528" s="25"/>
      <c r="L528" s="27"/>
      <c r="M528" s="27"/>
      <c r="N528" s="202" t="s">
        <v>132</v>
      </c>
      <c r="O528" s="202"/>
      <c r="P528" s="34" t="s">
        <v>539</v>
      </c>
    </row>
    <row r="529" spans="1:16" s="26" customFormat="1" x14ac:dyDescent="0.25">
      <c r="A529" s="9"/>
      <c r="B529" s="45" t="s">
        <v>115</v>
      </c>
      <c r="C529" s="45"/>
      <c r="D529" s="45"/>
      <c r="E529" s="45"/>
      <c r="F529" s="45"/>
      <c r="G529" s="103">
        <f t="shared" ref="G529:M529" si="73">SUM(G530:G532)</f>
        <v>27</v>
      </c>
      <c r="H529" s="103">
        <f t="shared" si="73"/>
        <v>53</v>
      </c>
      <c r="I529" s="103">
        <f t="shared" si="73"/>
        <v>54.2</v>
      </c>
      <c r="J529" s="103">
        <f t="shared" si="73"/>
        <v>30</v>
      </c>
      <c r="K529" s="103">
        <f t="shared" si="73"/>
        <v>29</v>
      </c>
      <c r="L529" s="103">
        <f t="shared" si="73"/>
        <v>0</v>
      </c>
      <c r="M529" s="103">
        <f t="shared" si="73"/>
        <v>0</v>
      </c>
      <c r="N529" s="45"/>
      <c r="O529" s="45"/>
      <c r="P529" s="45"/>
    </row>
    <row r="530" spans="1:16" s="26" customFormat="1" x14ac:dyDescent="0.25">
      <c r="A530" s="9"/>
      <c r="B530" s="45" t="s">
        <v>26</v>
      </c>
      <c r="C530" s="45"/>
      <c r="D530" s="45"/>
      <c r="E530" s="45"/>
      <c r="F530" s="45"/>
      <c r="G530" s="103"/>
      <c r="H530" s="103"/>
      <c r="I530" s="103"/>
      <c r="J530" s="103"/>
      <c r="K530" s="103"/>
      <c r="L530" s="103"/>
      <c r="M530" s="103"/>
      <c r="N530" s="45"/>
      <c r="O530" s="45"/>
      <c r="P530" s="45"/>
    </row>
    <row r="531" spans="1:16" s="26" customFormat="1" x14ac:dyDescent="0.25">
      <c r="A531" s="9"/>
      <c r="B531" s="45" t="s">
        <v>34</v>
      </c>
      <c r="C531" s="45"/>
      <c r="D531" s="45"/>
      <c r="E531" s="45"/>
      <c r="F531" s="45"/>
      <c r="G531" s="103"/>
      <c r="H531" s="103"/>
      <c r="I531" s="103"/>
      <c r="J531" s="103"/>
      <c r="K531" s="103"/>
      <c r="L531" s="103"/>
      <c r="M531" s="103"/>
      <c r="N531" s="45"/>
      <c r="O531" s="45"/>
      <c r="P531" s="45"/>
    </row>
    <row r="532" spans="1:16" s="26" customFormat="1" x14ac:dyDescent="0.25">
      <c r="A532" s="9"/>
      <c r="B532" s="45" t="s">
        <v>132</v>
      </c>
      <c r="C532" s="45"/>
      <c r="D532" s="45"/>
      <c r="E532" s="45"/>
      <c r="F532" s="45"/>
      <c r="G532" s="103">
        <f>G516+G519+G520+G523+G524+G525+G526+G527+G528</f>
        <v>27</v>
      </c>
      <c r="H532" s="103">
        <f t="shared" ref="H532:M532" si="74">H516+H519+H520+H523+H524+H525+H526+H527+H528</f>
        <v>53</v>
      </c>
      <c r="I532" s="103">
        <f t="shared" si="74"/>
        <v>54.2</v>
      </c>
      <c r="J532" s="103">
        <f t="shared" si="74"/>
        <v>30</v>
      </c>
      <c r="K532" s="103">
        <f t="shared" si="74"/>
        <v>29</v>
      </c>
      <c r="L532" s="103">
        <f t="shared" si="74"/>
        <v>0</v>
      </c>
      <c r="M532" s="103">
        <f t="shared" si="74"/>
        <v>0</v>
      </c>
      <c r="N532" s="45"/>
      <c r="O532" s="45"/>
      <c r="P532" s="45"/>
    </row>
    <row r="533" spans="1:16" s="26" customFormat="1" ht="84" customHeight="1" x14ac:dyDescent="0.25">
      <c r="A533" s="247"/>
      <c r="B533" s="72" t="s">
        <v>990</v>
      </c>
      <c r="C533" s="210" t="s">
        <v>499</v>
      </c>
      <c r="D533" s="66" t="s">
        <v>129</v>
      </c>
      <c r="E533" s="210" t="s">
        <v>25</v>
      </c>
      <c r="F533" s="210" t="s">
        <v>87</v>
      </c>
      <c r="G533" s="240">
        <v>99.9</v>
      </c>
      <c r="H533" s="240">
        <v>99.9</v>
      </c>
      <c r="I533" s="28">
        <v>100</v>
      </c>
      <c r="J533" s="240">
        <v>100</v>
      </c>
      <c r="K533" s="240">
        <v>100</v>
      </c>
      <c r="L533" s="240">
        <v>100</v>
      </c>
      <c r="M533" s="210">
        <v>100</v>
      </c>
      <c r="N533" s="130"/>
      <c r="O533" s="7"/>
      <c r="P533" s="7"/>
    </row>
    <row r="534" spans="1:16" s="26" customFormat="1" x14ac:dyDescent="0.25">
      <c r="A534" s="16"/>
      <c r="B534" s="342" t="s">
        <v>547</v>
      </c>
      <c r="C534" s="211"/>
      <c r="D534" s="136"/>
      <c r="E534" s="210"/>
      <c r="F534" s="211"/>
      <c r="G534" s="240">
        <v>98.2</v>
      </c>
      <c r="H534" s="240">
        <v>100</v>
      </c>
      <c r="I534" s="28">
        <v>100</v>
      </c>
      <c r="J534" s="240">
        <v>100</v>
      </c>
      <c r="K534" s="240">
        <v>100</v>
      </c>
      <c r="L534" s="240">
        <v>100</v>
      </c>
      <c r="M534" s="210">
        <v>100</v>
      </c>
      <c r="N534" s="133"/>
      <c r="O534" s="7"/>
      <c r="P534" s="7"/>
    </row>
    <row r="535" spans="1:16" ht="23.25" customHeight="1" x14ac:dyDescent="0.25">
      <c r="A535" s="576" t="s">
        <v>160</v>
      </c>
      <c r="B535" s="577"/>
      <c r="C535" s="577"/>
      <c r="D535" s="577"/>
      <c r="E535" s="577"/>
      <c r="F535" s="577"/>
      <c r="G535" s="577"/>
      <c r="H535" s="577"/>
      <c r="I535" s="577"/>
      <c r="J535" s="577"/>
      <c r="K535" s="577"/>
      <c r="L535" s="577"/>
      <c r="M535" s="577"/>
      <c r="N535" s="577"/>
      <c r="O535" s="577"/>
      <c r="P535" s="578"/>
    </row>
    <row r="536" spans="1:16" s="7" customFormat="1" ht="23.25" customHeight="1" x14ac:dyDescent="0.25">
      <c r="A536" s="434"/>
      <c r="B536" s="442" t="s">
        <v>548</v>
      </c>
      <c r="C536" s="434"/>
      <c r="D536" s="434"/>
      <c r="E536" s="157" t="s">
        <v>112</v>
      </c>
      <c r="F536" s="434"/>
      <c r="G536" s="158"/>
      <c r="H536" s="158"/>
      <c r="I536" s="158">
        <v>1</v>
      </c>
      <c r="J536" s="158"/>
      <c r="K536" s="158"/>
      <c r="L536" s="158">
        <v>2</v>
      </c>
      <c r="M536" s="158"/>
      <c r="N536" s="181"/>
      <c r="O536" s="181"/>
      <c r="P536" s="181"/>
    </row>
    <row r="537" spans="1:16" s="7" customFormat="1" ht="23.25" customHeight="1" x14ac:dyDescent="0.25">
      <c r="A537" s="435"/>
      <c r="B537" s="543"/>
      <c r="C537" s="435"/>
      <c r="D537" s="435"/>
      <c r="E537" s="157" t="s">
        <v>92</v>
      </c>
      <c r="F537" s="435"/>
      <c r="G537" s="159">
        <f>SUM(G538:G543)</f>
        <v>0</v>
      </c>
      <c r="H537" s="159">
        <f t="shared" ref="H537:M537" si="75">SUM(H538:H543)</f>
        <v>0</v>
      </c>
      <c r="I537" s="159">
        <f t="shared" si="75"/>
        <v>122.087</v>
      </c>
      <c r="J537" s="159">
        <f t="shared" si="75"/>
        <v>0</v>
      </c>
      <c r="K537" s="159">
        <f t="shared" si="75"/>
        <v>0</v>
      </c>
      <c r="L537" s="159">
        <f t="shared" si="75"/>
        <v>430</v>
      </c>
      <c r="M537" s="159">
        <f t="shared" si="75"/>
        <v>0</v>
      </c>
      <c r="N537" s="181"/>
      <c r="O537" s="181"/>
      <c r="P537" s="181"/>
    </row>
    <row r="538" spans="1:16" ht="82.5" customHeight="1" x14ac:dyDescent="0.25">
      <c r="A538" s="222"/>
      <c r="B538" s="215" t="s">
        <v>549</v>
      </c>
      <c r="C538" s="204" t="s">
        <v>556</v>
      </c>
      <c r="D538" s="215" t="s">
        <v>104</v>
      </c>
      <c r="E538" s="214" t="s">
        <v>92</v>
      </c>
      <c r="F538" s="204" t="s">
        <v>376</v>
      </c>
      <c r="G538" s="25"/>
      <c r="H538" s="25"/>
      <c r="I538" s="25">
        <v>106.087</v>
      </c>
      <c r="J538" s="25"/>
      <c r="K538" s="25"/>
      <c r="L538" s="240"/>
      <c r="M538" s="240"/>
      <c r="N538" s="204" t="s">
        <v>34</v>
      </c>
      <c r="O538" s="204"/>
      <c r="P538" s="215" t="s">
        <v>551</v>
      </c>
    </row>
    <row r="539" spans="1:16" ht="30" customHeight="1" x14ac:dyDescent="0.25">
      <c r="A539" s="444"/>
      <c r="B539" s="427" t="s">
        <v>550</v>
      </c>
      <c r="C539" s="429" t="s">
        <v>557</v>
      </c>
      <c r="D539" s="427" t="s">
        <v>104</v>
      </c>
      <c r="E539" s="458" t="s">
        <v>92</v>
      </c>
      <c r="F539" s="429" t="s">
        <v>376</v>
      </c>
      <c r="G539" s="202"/>
      <c r="H539" s="25"/>
      <c r="I539" s="25"/>
      <c r="J539" s="1"/>
      <c r="K539" s="202"/>
      <c r="L539" s="240">
        <v>130</v>
      </c>
      <c r="M539" s="240"/>
      <c r="N539" s="202" t="s">
        <v>34</v>
      </c>
      <c r="O539" s="202"/>
      <c r="P539" s="427" t="s">
        <v>552</v>
      </c>
    </row>
    <row r="540" spans="1:16" s="26" customFormat="1" ht="56.25" customHeight="1" x14ac:dyDescent="0.25">
      <c r="A540" s="445"/>
      <c r="B540" s="428"/>
      <c r="C540" s="430"/>
      <c r="D540" s="428"/>
      <c r="E540" s="459"/>
      <c r="F540" s="430"/>
      <c r="G540" s="202"/>
      <c r="H540" s="25"/>
      <c r="I540" s="25">
        <v>9</v>
      </c>
      <c r="J540" s="202"/>
      <c r="K540" s="202"/>
      <c r="L540" s="240"/>
      <c r="M540" s="240"/>
      <c r="N540" s="202" t="s">
        <v>132</v>
      </c>
      <c r="O540" s="202"/>
      <c r="P540" s="428"/>
    </row>
    <row r="541" spans="1:16" s="26" customFormat="1" ht="19.5" customHeight="1" x14ac:dyDescent="0.25">
      <c r="A541" s="444"/>
      <c r="B541" s="531" t="s">
        <v>554</v>
      </c>
      <c r="C541" s="429" t="s">
        <v>556</v>
      </c>
      <c r="D541" s="427" t="s">
        <v>104</v>
      </c>
      <c r="E541" s="458" t="s">
        <v>92</v>
      </c>
      <c r="F541" s="429" t="s">
        <v>376</v>
      </c>
      <c r="G541" s="202"/>
      <c r="H541" s="25"/>
      <c r="I541" s="25"/>
      <c r="J541" s="1"/>
      <c r="K541" s="202"/>
      <c r="L541" s="240">
        <v>270</v>
      </c>
      <c r="M541" s="240"/>
      <c r="N541" s="202" t="s">
        <v>26</v>
      </c>
      <c r="O541" s="202"/>
      <c r="P541" s="427" t="s">
        <v>553</v>
      </c>
    </row>
    <row r="542" spans="1:16" s="26" customFormat="1" ht="20.25" customHeight="1" x14ac:dyDescent="0.25">
      <c r="A542" s="521"/>
      <c r="B542" s="436"/>
      <c r="C542" s="437"/>
      <c r="D542" s="436"/>
      <c r="E542" s="534"/>
      <c r="F542" s="437"/>
      <c r="G542" s="202"/>
      <c r="H542" s="25"/>
      <c r="I542" s="25"/>
      <c r="J542" s="1"/>
      <c r="K542" s="202"/>
      <c r="L542" s="240">
        <v>30</v>
      </c>
      <c r="M542" s="240"/>
      <c r="N542" s="202" t="s">
        <v>34</v>
      </c>
      <c r="O542" s="202"/>
      <c r="P542" s="436"/>
    </row>
    <row r="543" spans="1:16" s="26" customFormat="1" ht="42.75" customHeight="1" x14ac:dyDescent="0.25">
      <c r="A543" s="445"/>
      <c r="B543" s="428"/>
      <c r="C543" s="430"/>
      <c r="D543" s="428"/>
      <c r="E543" s="459"/>
      <c r="F543" s="430"/>
      <c r="G543" s="202"/>
      <c r="H543" s="25"/>
      <c r="I543" s="25">
        <v>7</v>
      </c>
      <c r="J543" s="202"/>
      <c r="K543" s="202"/>
      <c r="L543" s="240"/>
      <c r="M543" s="240"/>
      <c r="N543" s="202" t="s">
        <v>132</v>
      </c>
      <c r="O543" s="202"/>
      <c r="P543" s="428"/>
    </row>
    <row r="544" spans="1:16" s="26" customFormat="1" ht="71.25" customHeight="1" x14ac:dyDescent="0.25">
      <c r="A544" s="375"/>
      <c r="B544" s="370" t="s">
        <v>1057</v>
      </c>
      <c r="C544" s="367" t="s">
        <v>556</v>
      </c>
      <c r="D544" s="370" t="s">
        <v>104</v>
      </c>
      <c r="E544" s="371" t="s">
        <v>92</v>
      </c>
      <c r="F544" s="365" t="s">
        <v>376</v>
      </c>
      <c r="G544" s="365"/>
      <c r="H544" s="25"/>
      <c r="I544" s="25"/>
      <c r="J544" s="1">
        <v>531.63549999999998</v>
      </c>
      <c r="K544" s="1">
        <v>531.63549999999998</v>
      </c>
      <c r="L544" s="372"/>
      <c r="M544" s="372"/>
      <c r="N544" s="366" t="s">
        <v>1047</v>
      </c>
      <c r="O544" s="365"/>
      <c r="P544" s="373" t="s">
        <v>1046</v>
      </c>
    </row>
    <row r="545" spans="1:16" s="26" customFormat="1" ht="27" customHeight="1" x14ac:dyDescent="0.25">
      <c r="A545" s="444"/>
      <c r="B545" s="570" t="s">
        <v>555</v>
      </c>
      <c r="C545" s="429"/>
      <c r="D545" s="429"/>
      <c r="E545" s="157" t="s">
        <v>112</v>
      </c>
      <c r="F545" s="205"/>
      <c r="G545" s="158"/>
      <c r="H545" s="158"/>
      <c r="I545" s="158">
        <v>1</v>
      </c>
      <c r="J545" s="158"/>
      <c r="K545" s="158"/>
      <c r="L545" s="158">
        <v>1</v>
      </c>
      <c r="M545" s="158"/>
      <c r="N545" s="202"/>
      <c r="O545" s="202"/>
      <c r="P545" s="215"/>
    </row>
    <row r="546" spans="1:16" s="26" customFormat="1" ht="29.25" customHeight="1" x14ac:dyDescent="0.25">
      <c r="A546" s="445"/>
      <c r="B546" s="542"/>
      <c r="C546" s="430"/>
      <c r="D546" s="430"/>
      <c r="E546" s="157" t="s">
        <v>92</v>
      </c>
      <c r="F546" s="205"/>
      <c r="G546" s="159">
        <f>SUM(G547:G550)</f>
        <v>0</v>
      </c>
      <c r="H546" s="159">
        <f t="shared" ref="H546:M546" si="76">SUM(H547:H550)</f>
        <v>0</v>
      </c>
      <c r="I546" s="159">
        <f t="shared" si="76"/>
        <v>30</v>
      </c>
      <c r="J546" s="159">
        <f t="shared" si="76"/>
        <v>40</v>
      </c>
      <c r="K546" s="159">
        <f t="shared" si="76"/>
        <v>0</v>
      </c>
      <c r="L546" s="159">
        <f t="shared" si="76"/>
        <v>250</v>
      </c>
      <c r="M546" s="159">
        <f t="shared" si="76"/>
        <v>0</v>
      </c>
      <c r="N546" s="202"/>
      <c r="O546" s="202"/>
      <c r="P546" s="215"/>
    </row>
    <row r="547" spans="1:16" s="26" customFormat="1" ht="24" customHeight="1" x14ac:dyDescent="0.25">
      <c r="A547" s="444"/>
      <c r="B547" s="427" t="s">
        <v>1031</v>
      </c>
      <c r="C547" s="429" t="s">
        <v>556</v>
      </c>
      <c r="D547" s="427" t="s">
        <v>104</v>
      </c>
      <c r="E547" s="458" t="s">
        <v>92</v>
      </c>
      <c r="F547" s="429" t="s">
        <v>376</v>
      </c>
      <c r="G547" s="25"/>
      <c r="H547" s="25"/>
      <c r="I547" s="240"/>
      <c r="J547" s="25"/>
      <c r="K547" s="25"/>
      <c r="L547" s="240">
        <v>225</v>
      </c>
      <c r="M547" s="240"/>
      <c r="N547" s="202" t="s">
        <v>26</v>
      </c>
      <c r="O547" s="202"/>
      <c r="P547" s="427" t="s">
        <v>561</v>
      </c>
    </row>
    <row r="548" spans="1:16" s="26" customFormat="1" ht="16.5" customHeight="1" x14ac:dyDescent="0.25">
      <c r="A548" s="521"/>
      <c r="B548" s="436"/>
      <c r="C548" s="437"/>
      <c r="D548" s="436"/>
      <c r="E548" s="534"/>
      <c r="F548" s="437"/>
      <c r="G548" s="25"/>
      <c r="H548" s="25"/>
      <c r="I548" s="25"/>
      <c r="J548" s="25"/>
      <c r="K548" s="25"/>
      <c r="L548" s="240">
        <v>25</v>
      </c>
      <c r="M548" s="240"/>
      <c r="N548" s="202" t="s">
        <v>34</v>
      </c>
      <c r="O548" s="202"/>
      <c r="P548" s="436"/>
    </row>
    <row r="549" spans="1:16" s="26" customFormat="1" ht="23.25" customHeight="1" x14ac:dyDescent="0.25">
      <c r="A549" s="445"/>
      <c r="B549" s="428"/>
      <c r="C549" s="430"/>
      <c r="D549" s="428"/>
      <c r="E549" s="459"/>
      <c r="F549" s="430"/>
      <c r="G549" s="25"/>
      <c r="H549" s="25"/>
      <c r="I549" s="25">
        <v>15</v>
      </c>
      <c r="J549" s="240"/>
      <c r="K549" s="25"/>
      <c r="L549" s="240"/>
      <c r="M549" s="240"/>
      <c r="N549" s="202" t="s">
        <v>132</v>
      </c>
      <c r="O549" s="202"/>
      <c r="P549" s="428"/>
    </row>
    <row r="550" spans="1:16" s="26" customFormat="1" ht="69" customHeight="1" x14ac:dyDescent="0.25">
      <c r="A550" s="231"/>
      <c r="B550" s="206" t="s">
        <v>1032</v>
      </c>
      <c r="C550" s="202" t="s">
        <v>556</v>
      </c>
      <c r="D550" s="206" t="s">
        <v>104</v>
      </c>
      <c r="E550" s="240" t="s">
        <v>92</v>
      </c>
      <c r="F550" s="202" t="s">
        <v>376</v>
      </c>
      <c r="G550" s="25"/>
      <c r="H550" s="25"/>
      <c r="I550" s="25">
        <v>15</v>
      </c>
      <c r="J550" s="25">
        <v>40</v>
      </c>
      <c r="K550" s="25"/>
      <c r="L550" s="240"/>
      <c r="M550" s="240"/>
      <c r="N550" s="202" t="s">
        <v>132</v>
      </c>
      <c r="O550" s="202"/>
      <c r="P550" s="206" t="s">
        <v>560</v>
      </c>
    </row>
    <row r="551" spans="1:16" s="26" customFormat="1" ht="25.5" customHeight="1" x14ac:dyDescent="0.25">
      <c r="A551" s="222"/>
      <c r="B551" s="541" t="s">
        <v>901</v>
      </c>
      <c r="C551" s="511"/>
      <c r="D551" s="511"/>
      <c r="E551" s="157" t="s">
        <v>112</v>
      </c>
      <c r="F551" s="511"/>
      <c r="G551" s="158">
        <v>1</v>
      </c>
      <c r="H551" s="158"/>
      <c r="I551" s="158"/>
      <c r="J551" s="158"/>
      <c r="K551" s="158"/>
      <c r="L551" s="158"/>
      <c r="M551" s="158"/>
      <c r="N551" s="253"/>
      <c r="O551" s="157"/>
      <c r="P551" s="200"/>
    </row>
    <row r="552" spans="1:16" s="26" customFormat="1" ht="25.5" customHeight="1" x14ac:dyDescent="0.25">
      <c r="A552" s="222"/>
      <c r="B552" s="542"/>
      <c r="C552" s="512"/>
      <c r="D552" s="512"/>
      <c r="E552" s="157" t="s">
        <v>92</v>
      </c>
      <c r="F552" s="512"/>
      <c r="G552" s="159">
        <f t="shared" ref="G552:M552" si="77">SUM(G553:G553)</f>
        <v>19.481000000000002</v>
      </c>
      <c r="H552" s="159">
        <f t="shared" si="77"/>
        <v>0</v>
      </c>
      <c r="I552" s="159">
        <f t="shared" si="77"/>
        <v>0</v>
      </c>
      <c r="J552" s="159">
        <f t="shared" si="77"/>
        <v>0</v>
      </c>
      <c r="K552" s="159">
        <f t="shared" si="77"/>
        <v>0</v>
      </c>
      <c r="L552" s="159">
        <f t="shared" si="77"/>
        <v>0</v>
      </c>
      <c r="M552" s="159">
        <f t="shared" si="77"/>
        <v>0</v>
      </c>
      <c r="N552" s="157"/>
      <c r="O552" s="157"/>
      <c r="P552" s="200"/>
    </row>
    <row r="553" spans="1:16" s="26" customFormat="1" ht="69" customHeight="1" x14ac:dyDescent="0.25">
      <c r="A553" s="222"/>
      <c r="B553" s="236" t="s">
        <v>1033</v>
      </c>
      <c r="C553" s="203" t="s">
        <v>556</v>
      </c>
      <c r="D553" s="236" t="s">
        <v>104</v>
      </c>
      <c r="E553" s="213" t="s">
        <v>92</v>
      </c>
      <c r="F553" s="203" t="s">
        <v>376</v>
      </c>
      <c r="G553" s="240">
        <v>19.481000000000002</v>
      </c>
      <c r="H553" s="25"/>
      <c r="I553" s="240"/>
      <c r="J553" s="25"/>
      <c r="K553" s="25"/>
      <c r="L553" s="27"/>
      <c r="M553" s="27"/>
      <c r="N553" s="202" t="s">
        <v>34</v>
      </c>
      <c r="O553" s="252"/>
      <c r="P553" s="236" t="s">
        <v>559</v>
      </c>
    </row>
    <row r="554" spans="1:16" s="26" customFormat="1" ht="69" hidden="1" customHeight="1" x14ac:dyDescent="0.25">
      <c r="A554" s="223"/>
      <c r="B554" s="201" t="s">
        <v>562</v>
      </c>
      <c r="C554" s="204" t="s">
        <v>556</v>
      </c>
      <c r="D554" s="201" t="s">
        <v>104</v>
      </c>
      <c r="E554" s="214" t="s">
        <v>92</v>
      </c>
      <c r="F554" s="204" t="s">
        <v>376</v>
      </c>
      <c r="G554" s="35"/>
      <c r="H554" s="35"/>
      <c r="I554" s="35">
        <v>3614</v>
      </c>
      <c r="J554" s="35">
        <v>3614</v>
      </c>
      <c r="K554" s="35">
        <v>3614</v>
      </c>
      <c r="L554" s="36"/>
      <c r="M554" s="36"/>
      <c r="N554" s="202" t="s">
        <v>622</v>
      </c>
      <c r="O554" s="202"/>
      <c r="P554" s="201" t="s">
        <v>558</v>
      </c>
    </row>
    <row r="555" spans="1:16" s="26" customFormat="1" ht="14.25" customHeight="1" x14ac:dyDescent="0.25">
      <c r="A555" s="248"/>
      <c r="B555" s="45" t="s">
        <v>115</v>
      </c>
      <c r="C555" s="45"/>
      <c r="D555" s="45"/>
      <c r="E555" s="45"/>
      <c r="F555" s="45"/>
      <c r="G555" s="103">
        <f>SUM(G556:G560)</f>
        <v>19.5</v>
      </c>
      <c r="H555" s="103">
        <f t="shared" ref="H555:M555" si="78">SUM(H556:H560)</f>
        <v>0</v>
      </c>
      <c r="I555" s="103">
        <f t="shared" si="78"/>
        <v>152.1</v>
      </c>
      <c r="J555" s="103">
        <f t="shared" si="78"/>
        <v>571.63549999999998</v>
      </c>
      <c r="K555" s="103">
        <f t="shared" si="78"/>
        <v>531.63549999999998</v>
      </c>
      <c r="L555" s="103">
        <f t="shared" si="78"/>
        <v>680</v>
      </c>
      <c r="M555" s="103">
        <f t="shared" si="78"/>
        <v>0</v>
      </c>
      <c r="N555" s="45"/>
      <c r="O555" s="45"/>
      <c r="P555" s="45"/>
    </row>
    <row r="556" spans="1:16" s="26" customFormat="1" x14ac:dyDescent="0.25">
      <c r="A556" s="9"/>
      <c r="B556" s="45" t="s">
        <v>26</v>
      </c>
      <c r="C556" s="45"/>
      <c r="D556" s="45"/>
      <c r="E556" s="45"/>
      <c r="F556" s="45"/>
      <c r="G556" s="103">
        <v>0</v>
      </c>
      <c r="H556" s="103">
        <v>0</v>
      </c>
      <c r="I556" s="103">
        <v>0</v>
      </c>
      <c r="J556" s="103">
        <v>0</v>
      </c>
      <c r="K556" s="103">
        <v>0</v>
      </c>
      <c r="L556" s="103">
        <v>495</v>
      </c>
      <c r="M556" s="103">
        <f t="shared" ref="M556" si="79">M542+M548</f>
        <v>0</v>
      </c>
      <c r="N556" s="45"/>
      <c r="O556" s="45"/>
      <c r="P556" s="45"/>
    </row>
    <row r="557" spans="1:16" s="26" customFormat="1" x14ac:dyDescent="0.25">
      <c r="A557" s="9"/>
      <c r="B557" s="45" t="s">
        <v>34</v>
      </c>
      <c r="C557" s="45"/>
      <c r="D557" s="45"/>
      <c r="E557" s="45"/>
      <c r="F557" s="45"/>
      <c r="G557" s="103">
        <v>19.5</v>
      </c>
      <c r="H557" s="103">
        <v>0</v>
      </c>
      <c r="I557" s="103">
        <v>106.1</v>
      </c>
      <c r="J557" s="103">
        <v>0</v>
      </c>
      <c r="K557" s="103">
        <v>0</v>
      </c>
      <c r="L557" s="103">
        <v>185</v>
      </c>
      <c r="M557" s="103">
        <f t="shared" ref="M557" si="80">M539+M540+M543+M549+M554</f>
        <v>0</v>
      </c>
      <c r="N557" s="45"/>
      <c r="O557" s="45"/>
      <c r="P557" s="45"/>
    </row>
    <row r="558" spans="1:16" s="26" customFormat="1" hidden="1" x14ac:dyDescent="0.25">
      <c r="A558" s="9"/>
      <c r="B558" s="45" t="s">
        <v>563</v>
      </c>
      <c r="C558" s="45"/>
      <c r="D558" s="45"/>
      <c r="E558" s="45"/>
      <c r="F558" s="45"/>
      <c r="G558" s="103"/>
      <c r="H558" s="103"/>
      <c r="I558" s="103"/>
      <c r="J558" s="103"/>
      <c r="K558" s="103"/>
      <c r="L558" s="103"/>
      <c r="M558" s="103">
        <f t="shared" ref="M558" si="81">M541+M545+M550+M551</f>
        <v>0</v>
      </c>
      <c r="N558" s="45"/>
      <c r="O558" s="45"/>
      <c r="P558" s="45"/>
    </row>
    <row r="559" spans="1:16" s="26" customFormat="1" x14ac:dyDescent="0.25">
      <c r="A559" s="9"/>
      <c r="B559" s="45" t="s">
        <v>132</v>
      </c>
      <c r="C559" s="45"/>
      <c r="D559" s="45"/>
      <c r="E559" s="45"/>
      <c r="F559" s="45"/>
      <c r="G559" s="103">
        <v>0</v>
      </c>
      <c r="H559" s="103">
        <v>0</v>
      </c>
      <c r="I559" s="103">
        <v>46</v>
      </c>
      <c r="J559" s="103">
        <v>40</v>
      </c>
      <c r="K559" s="103">
        <v>0</v>
      </c>
      <c r="L559" s="103">
        <v>0</v>
      </c>
      <c r="M559" s="103">
        <f t="shared" ref="M559" si="82">M542+M546+M551+M552</f>
        <v>0</v>
      </c>
      <c r="N559" s="45"/>
      <c r="O559" s="45"/>
      <c r="P559" s="45"/>
    </row>
    <row r="560" spans="1:16" s="26" customFormat="1" x14ac:dyDescent="0.25">
      <c r="A560" s="9"/>
      <c r="B560" s="45" t="s">
        <v>1048</v>
      </c>
      <c r="C560" s="45"/>
      <c r="D560" s="395"/>
      <c r="E560" s="45"/>
      <c r="F560" s="45"/>
      <c r="G560" s="103">
        <f>G544</f>
        <v>0</v>
      </c>
      <c r="H560" s="103">
        <f t="shared" ref="H560:M560" si="83">H544</f>
        <v>0</v>
      </c>
      <c r="I560" s="103">
        <f t="shared" si="83"/>
        <v>0</v>
      </c>
      <c r="J560" s="103">
        <f t="shared" si="83"/>
        <v>531.63549999999998</v>
      </c>
      <c r="K560" s="103">
        <f t="shared" si="83"/>
        <v>531.63549999999998</v>
      </c>
      <c r="L560" s="103">
        <f t="shared" si="83"/>
        <v>0</v>
      </c>
      <c r="M560" s="103">
        <f t="shared" si="83"/>
        <v>0</v>
      </c>
      <c r="N560" s="396"/>
      <c r="O560" s="45"/>
      <c r="P560" s="45"/>
    </row>
    <row r="561" spans="1:16" s="26" customFormat="1" ht="78.75" x14ac:dyDescent="0.25">
      <c r="A561" s="247"/>
      <c r="B561" s="102" t="s">
        <v>991</v>
      </c>
      <c r="C561" s="210" t="s">
        <v>499</v>
      </c>
      <c r="D561" s="66" t="s">
        <v>129</v>
      </c>
      <c r="E561" s="210" t="s">
        <v>112</v>
      </c>
      <c r="F561" s="210" t="s">
        <v>87</v>
      </c>
      <c r="G561" s="240">
        <v>4</v>
      </c>
      <c r="H561" s="240">
        <v>0</v>
      </c>
      <c r="I561" s="246">
        <v>0</v>
      </c>
      <c r="J561" s="240">
        <v>3</v>
      </c>
      <c r="K561" s="240">
        <v>2</v>
      </c>
      <c r="L561" s="240">
        <v>0</v>
      </c>
      <c r="M561" s="207">
        <v>2</v>
      </c>
      <c r="N561" s="130"/>
      <c r="O561" s="7"/>
      <c r="P561" s="7"/>
    </row>
    <row r="562" spans="1:16" s="26" customFormat="1" x14ac:dyDescent="0.25">
      <c r="A562" s="163"/>
      <c r="B562" s="164" t="s">
        <v>160</v>
      </c>
      <c r="C562" s="165"/>
      <c r="D562" s="165"/>
      <c r="E562" s="165"/>
      <c r="F562" s="165"/>
      <c r="G562" s="166"/>
      <c r="H562" s="166"/>
      <c r="I562" s="167"/>
      <c r="J562" s="166"/>
      <c r="K562" s="166"/>
      <c r="L562" s="166"/>
      <c r="M562" s="168"/>
      <c r="N562" s="169"/>
      <c r="O562" s="169"/>
      <c r="P562" s="133"/>
    </row>
    <row r="563" spans="1:16" s="27" customFormat="1" x14ac:dyDescent="0.25">
      <c r="A563" s="247"/>
      <c r="B563" s="570" t="s">
        <v>564</v>
      </c>
      <c r="C563" s="450"/>
      <c r="D563" s="450"/>
      <c r="E563" s="157" t="s">
        <v>112</v>
      </c>
      <c r="F563" s="450"/>
      <c r="G563" s="158"/>
      <c r="H563" s="158"/>
      <c r="I563" s="158"/>
      <c r="J563" s="158"/>
      <c r="K563" s="158"/>
      <c r="L563" s="158">
        <v>3</v>
      </c>
      <c r="M563" s="158">
        <v>1</v>
      </c>
      <c r="N563" s="7"/>
      <c r="O563" s="7"/>
      <c r="P563" s="7"/>
    </row>
    <row r="564" spans="1:16" s="27" customFormat="1" x14ac:dyDescent="0.25">
      <c r="A564" s="247"/>
      <c r="B564" s="542"/>
      <c r="C564" s="452"/>
      <c r="D564" s="452"/>
      <c r="E564" s="157" t="s">
        <v>92</v>
      </c>
      <c r="F564" s="452"/>
      <c r="G564" s="159">
        <f>SUM(G565:G574)</f>
        <v>0</v>
      </c>
      <c r="H564" s="159">
        <f t="shared" ref="H564:M564" si="84">SUM(H565:H574)</f>
        <v>0</v>
      </c>
      <c r="I564" s="159">
        <f t="shared" si="84"/>
        <v>38</v>
      </c>
      <c r="J564" s="159">
        <f t="shared" si="84"/>
        <v>0</v>
      </c>
      <c r="K564" s="159">
        <f t="shared" si="84"/>
        <v>0</v>
      </c>
      <c r="L564" s="159">
        <f t="shared" si="84"/>
        <v>1429.8</v>
      </c>
      <c r="M564" s="159">
        <f t="shared" si="84"/>
        <v>200</v>
      </c>
      <c r="N564" s="7"/>
      <c r="O564" s="7"/>
      <c r="P564" s="7"/>
    </row>
    <row r="565" spans="1:16" ht="57.75" customHeight="1" x14ac:dyDescent="0.25">
      <c r="A565" s="444"/>
      <c r="B565" s="427" t="s">
        <v>565</v>
      </c>
      <c r="C565" s="535" t="s">
        <v>566</v>
      </c>
      <c r="D565" s="535" t="s">
        <v>104</v>
      </c>
      <c r="E565" s="567" t="s">
        <v>92</v>
      </c>
      <c r="F565" s="429" t="s">
        <v>376</v>
      </c>
      <c r="G565" s="25"/>
      <c r="H565" s="25"/>
      <c r="I565" s="25">
        <v>18</v>
      </c>
      <c r="J565" s="25"/>
      <c r="K565" s="25"/>
      <c r="L565" s="240"/>
      <c r="M565" s="240"/>
      <c r="N565" s="204" t="s">
        <v>132</v>
      </c>
      <c r="O565" s="204"/>
      <c r="P565" s="427" t="s">
        <v>570</v>
      </c>
    </row>
    <row r="566" spans="1:16" ht="15" customHeight="1" x14ac:dyDescent="0.25">
      <c r="A566" s="445"/>
      <c r="B566" s="428"/>
      <c r="C566" s="537"/>
      <c r="D566" s="537"/>
      <c r="E566" s="568"/>
      <c r="F566" s="430"/>
      <c r="G566" s="25"/>
      <c r="H566" s="25"/>
      <c r="I566" s="25"/>
      <c r="J566" s="25"/>
      <c r="K566" s="25"/>
      <c r="L566" s="240">
        <v>200</v>
      </c>
      <c r="M566" s="240">
        <v>200</v>
      </c>
      <c r="N566" s="202" t="s">
        <v>26</v>
      </c>
      <c r="O566" s="202"/>
      <c r="P566" s="428"/>
    </row>
    <row r="567" spans="1:16" s="26" customFormat="1" ht="24.75" customHeight="1" x14ac:dyDescent="0.25">
      <c r="A567" s="444"/>
      <c r="B567" s="427" t="s">
        <v>568</v>
      </c>
      <c r="C567" s="535" t="s">
        <v>567</v>
      </c>
      <c r="D567" s="429" t="s">
        <v>104</v>
      </c>
      <c r="E567" s="567" t="s">
        <v>92</v>
      </c>
      <c r="F567" s="429" t="s">
        <v>376</v>
      </c>
      <c r="G567" s="25"/>
      <c r="H567" s="25"/>
      <c r="I567" s="25"/>
      <c r="J567" s="25"/>
      <c r="K567" s="25"/>
      <c r="L567" s="240">
        <v>188.8</v>
      </c>
      <c r="M567" s="240"/>
      <c r="N567" s="202" t="s">
        <v>26</v>
      </c>
      <c r="O567" s="202"/>
      <c r="P567" s="427" t="s">
        <v>571</v>
      </c>
    </row>
    <row r="568" spans="1:16" s="26" customFormat="1" ht="24" customHeight="1" x14ac:dyDescent="0.25">
      <c r="A568" s="445"/>
      <c r="B568" s="428"/>
      <c r="C568" s="537"/>
      <c r="D568" s="430"/>
      <c r="E568" s="568"/>
      <c r="F568" s="430"/>
      <c r="G568" s="25"/>
      <c r="H568" s="25"/>
      <c r="I568" s="25"/>
      <c r="J568" s="25"/>
      <c r="K568" s="25"/>
      <c r="L568" s="240">
        <v>21</v>
      </c>
      <c r="M568" s="240"/>
      <c r="N568" s="202" t="s">
        <v>34</v>
      </c>
      <c r="O568" s="202"/>
      <c r="P568" s="428"/>
    </row>
    <row r="569" spans="1:16" s="26" customFormat="1" ht="22.5" customHeight="1" x14ac:dyDescent="0.25">
      <c r="A569" s="444"/>
      <c r="B569" s="427" t="s">
        <v>569</v>
      </c>
      <c r="C569" s="535" t="s">
        <v>567</v>
      </c>
      <c r="D569" s="429" t="s">
        <v>104</v>
      </c>
      <c r="E569" s="567" t="s">
        <v>92</v>
      </c>
      <c r="F569" s="429" t="s">
        <v>376</v>
      </c>
      <c r="G569" s="25"/>
      <c r="H569" s="25"/>
      <c r="I569" s="25">
        <v>5</v>
      </c>
      <c r="J569" s="25"/>
      <c r="K569" s="25"/>
      <c r="L569" s="240"/>
      <c r="M569" s="240"/>
      <c r="N569" s="202" t="s">
        <v>132</v>
      </c>
      <c r="O569" s="202"/>
      <c r="P569" s="427" t="s">
        <v>572</v>
      </c>
    </row>
    <row r="570" spans="1:16" s="26" customFormat="1" ht="24" customHeight="1" x14ac:dyDescent="0.25">
      <c r="A570" s="521"/>
      <c r="B570" s="436"/>
      <c r="C570" s="536"/>
      <c r="D570" s="437"/>
      <c r="E570" s="569"/>
      <c r="F570" s="437"/>
      <c r="G570" s="25"/>
      <c r="H570" s="25"/>
      <c r="I570" s="25"/>
      <c r="J570" s="25"/>
      <c r="K570" s="25"/>
      <c r="L570" s="240">
        <v>108</v>
      </c>
      <c r="M570" s="240"/>
      <c r="N570" s="202" t="s">
        <v>26</v>
      </c>
      <c r="O570" s="202"/>
      <c r="P570" s="436"/>
    </row>
    <row r="571" spans="1:16" s="26" customFormat="1" ht="24" customHeight="1" x14ac:dyDescent="0.25">
      <c r="A571" s="445"/>
      <c r="B571" s="428"/>
      <c r="C571" s="537"/>
      <c r="D571" s="430"/>
      <c r="E571" s="568"/>
      <c r="F571" s="430"/>
      <c r="G571" s="25"/>
      <c r="H571" s="25"/>
      <c r="I571" s="25"/>
      <c r="J571" s="25"/>
      <c r="K571" s="25"/>
      <c r="L571" s="240">
        <v>12</v>
      </c>
      <c r="M571" s="240"/>
      <c r="N571" s="202" t="s">
        <v>34</v>
      </c>
      <c r="O571" s="202"/>
      <c r="P571" s="428"/>
    </row>
    <row r="572" spans="1:16" s="26" customFormat="1" ht="18" customHeight="1" x14ac:dyDescent="0.25">
      <c r="A572" s="444"/>
      <c r="B572" s="427" t="s">
        <v>902</v>
      </c>
      <c r="C572" s="535" t="s">
        <v>566</v>
      </c>
      <c r="D572" s="429" t="s">
        <v>104</v>
      </c>
      <c r="E572" s="567" t="s">
        <v>92</v>
      </c>
      <c r="F572" s="429" t="s">
        <v>376</v>
      </c>
      <c r="G572" s="25"/>
      <c r="H572" s="25"/>
      <c r="I572" s="25">
        <v>15</v>
      </c>
      <c r="J572" s="25"/>
      <c r="K572" s="25"/>
      <c r="L572" s="240"/>
      <c r="M572" s="240"/>
      <c r="N572" s="202" t="s">
        <v>132</v>
      </c>
      <c r="O572" s="202"/>
      <c r="P572" s="427" t="s">
        <v>573</v>
      </c>
    </row>
    <row r="573" spans="1:16" s="26" customFormat="1" x14ac:dyDescent="0.25">
      <c r="A573" s="521"/>
      <c r="B573" s="436"/>
      <c r="C573" s="536"/>
      <c r="D573" s="437"/>
      <c r="E573" s="569"/>
      <c r="F573" s="437"/>
      <c r="G573" s="25"/>
      <c r="H573" s="25"/>
      <c r="I573" s="25"/>
      <c r="J573" s="25"/>
      <c r="K573" s="25"/>
      <c r="L573" s="240">
        <v>810</v>
      </c>
      <c r="M573" s="240"/>
      <c r="N573" s="202" t="s">
        <v>26</v>
      </c>
      <c r="O573" s="202"/>
      <c r="P573" s="436"/>
    </row>
    <row r="574" spans="1:16" s="26" customFormat="1" ht="43.5" customHeight="1" x14ac:dyDescent="0.25">
      <c r="A574" s="445"/>
      <c r="B574" s="428"/>
      <c r="C574" s="537"/>
      <c r="D574" s="430"/>
      <c r="E574" s="568"/>
      <c r="F574" s="430"/>
      <c r="G574" s="25"/>
      <c r="H574" s="25"/>
      <c r="I574" s="25"/>
      <c r="J574" s="25"/>
      <c r="K574" s="25"/>
      <c r="L574" s="240">
        <v>90</v>
      </c>
      <c r="M574" s="240"/>
      <c r="N574" s="202" t="s">
        <v>34</v>
      </c>
      <c r="O574" s="202"/>
      <c r="P574" s="428"/>
    </row>
    <row r="575" spans="1:16" s="26" customFormat="1" ht="20.25" customHeight="1" x14ac:dyDescent="0.25">
      <c r="A575" s="9"/>
      <c r="B575" s="45" t="s">
        <v>115</v>
      </c>
      <c r="C575" s="45"/>
      <c r="D575" s="45"/>
      <c r="E575" s="45"/>
      <c r="F575" s="45"/>
      <c r="G575" s="103">
        <f>SUM(G576:G578)</f>
        <v>0</v>
      </c>
      <c r="H575" s="103">
        <f t="shared" ref="H575:M575" si="85">SUM(H576:H578)</f>
        <v>0</v>
      </c>
      <c r="I575" s="103">
        <f t="shared" si="85"/>
        <v>38</v>
      </c>
      <c r="J575" s="103">
        <f t="shared" si="85"/>
        <v>0</v>
      </c>
      <c r="K575" s="103">
        <f t="shared" si="85"/>
        <v>0</v>
      </c>
      <c r="L575" s="103">
        <f t="shared" si="85"/>
        <v>1429.8</v>
      </c>
      <c r="M575" s="103">
        <f t="shared" si="85"/>
        <v>200</v>
      </c>
      <c r="N575" s="45"/>
      <c r="O575" s="45"/>
      <c r="P575" s="45"/>
    </row>
    <row r="576" spans="1:16" s="26" customFormat="1" x14ac:dyDescent="0.25">
      <c r="A576" s="9"/>
      <c r="B576" s="45" t="s">
        <v>26</v>
      </c>
      <c r="C576" s="45"/>
      <c r="D576" s="45"/>
      <c r="E576" s="45"/>
      <c r="F576" s="45"/>
      <c r="G576" s="103">
        <f t="shared" ref="G576:L576" si="86">G566+G567+G570+G573</f>
        <v>0</v>
      </c>
      <c r="H576" s="103">
        <f t="shared" si="86"/>
        <v>0</v>
      </c>
      <c r="I576" s="103">
        <f t="shared" si="86"/>
        <v>0</v>
      </c>
      <c r="J576" s="103">
        <f t="shared" si="86"/>
        <v>0</v>
      </c>
      <c r="K576" s="103">
        <f t="shared" si="86"/>
        <v>0</v>
      </c>
      <c r="L576" s="103">
        <f t="shared" si="86"/>
        <v>1306.8</v>
      </c>
      <c r="M576" s="103">
        <f>M566+M567+M570+M573</f>
        <v>200</v>
      </c>
      <c r="N576" s="45"/>
      <c r="O576" s="45"/>
      <c r="P576" s="45"/>
    </row>
    <row r="577" spans="1:16" s="26" customFormat="1" x14ac:dyDescent="0.25">
      <c r="A577" s="9"/>
      <c r="B577" s="45" t="s">
        <v>34</v>
      </c>
      <c r="C577" s="45"/>
      <c r="D577" s="45"/>
      <c r="E577" s="45"/>
      <c r="F577" s="45"/>
      <c r="G577" s="103">
        <f t="shared" ref="G577:L577" si="87">G568+G571+G574</f>
        <v>0</v>
      </c>
      <c r="H577" s="103">
        <f t="shared" si="87"/>
        <v>0</v>
      </c>
      <c r="I577" s="103">
        <f t="shared" si="87"/>
        <v>0</v>
      </c>
      <c r="J577" s="103">
        <f t="shared" si="87"/>
        <v>0</v>
      </c>
      <c r="K577" s="103">
        <f t="shared" si="87"/>
        <v>0</v>
      </c>
      <c r="L577" s="103">
        <f t="shared" si="87"/>
        <v>123</v>
      </c>
      <c r="M577" s="103">
        <f>M568+M571+M574</f>
        <v>0</v>
      </c>
      <c r="N577" s="45"/>
      <c r="O577" s="45"/>
      <c r="P577" s="45"/>
    </row>
    <row r="578" spans="1:16" s="26" customFormat="1" x14ac:dyDescent="0.25">
      <c r="A578" s="9"/>
      <c r="B578" s="45" t="s">
        <v>132</v>
      </c>
      <c r="C578" s="45"/>
      <c r="D578" s="45"/>
      <c r="E578" s="45"/>
      <c r="F578" s="45"/>
      <c r="G578" s="103">
        <f t="shared" ref="G578:L578" si="88">G565+G569+G572</f>
        <v>0</v>
      </c>
      <c r="H578" s="103">
        <f t="shared" si="88"/>
        <v>0</v>
      </c>
      <c r="I578" s="103">
        <f t="shared" si="88"/>
        <v>38</v>
      </c>
      <c r="J578" s="103">
        <f t="shared" si="88"/>
        <v>0</v>
      </c>
      <c r="K578" s="103">
        <f t="shared" si="88"/>
        <v>0</v>
      </c>
      <c r="L578" s="103">
        <f t="shared" si="88"/>
        <v>0</v>
      </c>
      <c r="M578" s="103">
        <f>M565+M569+M572</f>
        <v>0</v>
      </c>
      <c r="N578" s="45"/>
      <c r="O578" s="45"/>
      <c r="P578" s="45"/>
    </row>
    <row r="579" spans="1:16" s="26" customFormat="1" ht="78.75" x14ac:dyDescent="0.25">
      <c r="A579" s="247"/>
      <c r="B579" s="102" t="s">
        <v>1005</v>
      </c>
      <c r="C579" s="210" t="s">
        <v>574</v>
      </c>
      <c r="D579" s="66" t="s">
        <v>129</v>
      </c>
      <c r="E579" s="210" t="s">
        <v>575</v>
      </c>
      <c r="F579" s="210" t="s">
        <v>87</v>
      </c>
      <c r="G579" s="240">
        <v>4</v>
      </c>
      <c r="H579" s="240">
        <v>7</v>
      </c>
      <c r="I579" s="28">
        <v>8</v>
      </c>
      <c r="J579" s="240">
        <v>2</v>
      </c>
      <c r="K579" s="240">
        <v>0</v>
      </c>
      <c r="L579" s="240">
        <v>0</v>
      </c>
      <c r="M579" s="210">
        <v>0</v>
      </c>
      <c r="N579" s="130"/>
      <c r="O579" s="7"/>
      <c r="P579" s="7"/>
    </row>
    <row r="580" spans="1:16" s="26" customFormat="1" x14ac:dyDescent="0.25">
      <c r="A580" s="576" t="s">
        <v>160</v>
      </c>
      <c r="B580" s="577"/>
      <c r="C580" s="577"/>
      <c r="D580" s="577"/>
      <c r="E580" s="577"/>
      <c r="F580" s="577"/>
      <c r="G580" s="577"/>
      <c r="H580" s="577"/>
      <c r="I580" s="577"/>
      <c r="J580" s="577"/>
      <c r="K580" s="577"/>
      <c r="L580" s="577"/>
      <c r="M580" s="577"/>
      <c r="N580" s="577"/>
      <c r="O580" s="577"/>
      <c r="P580" s="578"/>
    </row>
    <row r="581" spans="1:16" s="27" customFormat="1" ht="15.75" customHeight="1" x14ac:dyDescent="0.25">
      <c r="A581" s="434"/>
      <c r="B581" s="442" t="s">
        <v>992</v>
      </c>
      <c r="C581" s="434"/>
      <c r="D581" s="434"/>
      <c r="E581" s="434"/>
      <c r="F581" s="434"/>
      <c r="G581" s="343"/>
      <c r="H581" s="343"/>
      <c r="I581" s="343">
        <v>1</v>
      </c>
      <c r="J581" s="343"/>
      <c r="K581" s="343"/>
      <c r="L581" s="343"/>
      <c r="M581" s="343">
        <v>1</v>
      </c>
      <c r="N581" s="326"/>
      <c r="O581" s="326"/>
      <c r="P581" s="326"/>
    </row>
    <row r="582" spans="1:16" s="27" customFormat="1" x14ac:dyDescent="0.25">
      <c r="A582" s="435"/>
      <c r="B582" s="443"/>
      <c r="C582" s="435"/>
      <c r="D582" s="435"/>
      <c r="E582" s="435"/>
      <c r="F582" s="435"/>
      <c r="G582" s="343">
        <v>0</v>
      </c>
      <c r="H582" s="343">
        <v>218.5</v>
      </c>
      <c r="I582" s="343">
        <v>38.5</v>
      </c>
      <c r="J582" s="344">
        <v>25</v>
      </c>
      <c r="K582" s="344">
        <v>25</v>
      </c>
      <c r="L582" s="344">
        <v>275</v>
      </c>
      <c r="M582" s="344">
        <v>225</v>
      </c>
      <c r="N582" s="326"/>
      <c r="O582" s="326"/>
      <c r="P582" s="326"/>
    </row>
    <row r="583" spans="1:16" ht="36" customHeight="1" x14ac:dyDescent="0.25">
      <c r="A583" s="506">
        <v>1</v>
      </c>
      <c r="B583" s="427" t="s">
        <v>576</v>
      </c>
      <c r="C583" s="429" t="s">
        <v>567</v>
      </c>
      <c r="D583" s="429" t="s">
        <v>104</v>
      </c>
      <c r="E583" s="429" t="s">
        <v>92</v>
      </c>
      <c r="F583" s="429" t="s">
        <v>376</v>
      </c>
      <c r="G583" s="312"/>
      <c r="H583" s="312"/>
      <c r="I583" s="327"/>
      <c r="J583" s="327"/>
      <c r="K583" s="327"/>
      <c r="L583" s="327">
        <v>225</v>
      </c>
      <c r="M583" s="312">
        <v>225</v>
      </c>
      <c r="N583" s="312" t="s">
        <v>26</v>
      </c>
      <c r="O583" s="312"/>
      <c r="P583" s="427" t="s">
        <v>577</v>
      </c>
    </row>
    <row r="584" spans="1:16" ht="19.5" customHeight="1" x14ac:dyDescent="0.25">
      <c r="A584" s="540"/>
      <c r="B584" s="436"/>
      <c r="C584" s="437"/>
      <c r="D584" s="437"/>
      <c r="E584" s="437"/>
      <c r="F584" s="437"/>
      <c r="G584" s="202"/>
      <c r="H584" s="202">
        <v>218.5</v>
      </c>
      <c r="I584" s="22">
        <v>38.5</v>
      </c>
      <c r="J584" s="22"/>
      <c r="K584" s="22"/>
      <c r="L584" s="22">
        <v>50</v>
      </c>
      <c r="M584" s="202"/>
      <c r="N584" s="202" t="s">
        <v>34</v>
      </c>
      <c r="O584" s="202"/>
      <c r="P584" s="436"/>
    </row>
    <row r="585" spans="1:16" ht="32.25" customHeight="1" x14ac:dyDescent="0.25">
      <c r="A585" s="540"/>
      <c r="B585" s="428"/>
      <c r="C585" s="430"/>
      <c r="D585" s="430"/>
      <c r="E585" s="430"/>
      <c r="F585" s="585"/>
      <c r="G585" s="202"/>
      <c r="H585" s="202"/>
      <c r="I585" s="22"/>
      <c r="J585" s="22">
        <v>25</v>
      </c>
      <c r="K585" s="22">
        <v>25</v>
      </c>
      <c r="L585" s="22"/>
      <c r="M585" s="202"/>
      <c r="N585" s="202" t="s">
        <v>132</v>
      </c>
      <c r="O585" s="202"/>
      <c r="P585" s="428"/>
    </row>
    <row r="586" spans="1:16" x14ac:dyDescent="0.25">
      <c r="A586" s="9"/>
      <c r="B586" s="45" t="s">
        <v>115</v>
      </c>
      <c r="C586" s="45"/>
      <c r="D586" s="45"/>
      <c r="E586" s="45"/>
      <c r="F586" s="45"/>
      <c r="G586" s="103">
        <f>SUM(G587:G589)</f>
        <v>0</v>
      </c>
      <c r="H586" s="103">
        <f t="shared" ref="H586" si="89">SUM(H587:H589)</f>
        <v>218.5</v>
      </c>
      <c r="I586" s="103">
        <f t="shared" ref="I586" si="90">SUM(I587:I589)</f>
        <v>38.5</v>
      </c>
      <c r="J586" s="103">
        <f t="shared" ref="J586" si="91">SUM(J587:J589)</f>
        <v>25</v>
      </c>
      <c r="K586" s="103">
        <f t="shared" ref="K586" si="92">SUM(K587:K589)</f>
        <v>25</v>
      </c>
      <c r="L586" s="103">
        <f t="shared" ref="L586" si="93">SUM(L587:L589)</f>
        <v>275</v>
      </c>
      <c r="M586" s="103">
        <f t="shared" ref="M586" si="94">SUM(M587:M589)</f>
        <v>225</v>
      </c>
      <c r="N586" s="45"/>
      <c r="O586" s="45"/>
      <c r="P586" s="45"/>
    </row>
    <row r="587" spans="1:16" x14ac:dyDescent="0.25">
      <c r="A587" s="9"/>
      <c r="B587" s="45" t="s">
        <v>26</v>
      </c>
      <c r="C587" s="45"/>
      <c r="D587" s="45"/>
      <c r="E587" s="45"/>
      <c r="F587" s="45"/>
      <c r="G587" s="103">
        <f>G583</f>
        <v>0</v>
      </c>
      <c r="H587" s="103">
        <f t="shared" ref="H587:M587" si="95">H583</f>
        <v>0</v>
      </c>
      <c r="I587" s="103">
        <f t="shared" si="95"/>
        <v>0</v>
      </c>
      <c r="J587" s="103">
        <f t="shared" si="95"/>
        <v>0</v>
      </c>
      <c r="K587" s="103">
        <f t="shared" si="95"/>
        <v>0</v>
      </c>
      <c r="L587" s="103">
        <f t="shared" si="95"/>
        <v>225</v>
      </c>
      <c r="M587" s="103">
        <f t="shared" si="95"/>
        <v>225</v>
      </c>
      <c r="N587" s="45"/>
      <c r="O587" s="45"/>
      <c r="P587" s="45"/>
    </row>
    <row r="588" spans="1:16" x14ac:dyDescent="0.25">
      <c r="A588" s="9"/>
      <c r="B588" s="45" t="s">
        <v>34</v>
      </c>
      <c r="C588" s="45"/>
      <c r="D588" s="45"/>
      <c r="E588" s="45"/>
      <c r="F588" s="45"/>
      <c r="G588" s="103">
        <f>G584</f>
        <v>0</v>
      </c>
      <c r="H588" s="103">
        <f t="shared" ref="H588:M588" si="96">H584</f>
        <v>218.5</v>
      </c>
      <c r="I588" s="103">
        <f t="shared" si="96"/>
        <v>38.5</v>
      </c>
      <c r="J588" s="103">
        <f t="shared" si="96"/>
        <v>0</v>
      </c>
      <c r="K588" s="103">
        <f t="shared" si="96"/>
        <v>0</v>
      </c>
      <c r="L588" s="103">
        <f t="shared" si="96"/>
        <v>50</v>
      </c>
      <c r="M588" s="103">
        <f t="shared" si="96"/>
        <v>0</v>
      </c>
      <c r="N588" s="45"/>
      <c r="O588" s="45"/>
      <c r="P588" s="45"/>
    </row>
    <row r="589" spans="1:16" x14ac:dyDescent="0.25">
      <c r="A589" s="9"/>
      <c r="B589" s="45" t="s">
        <v>132</v>
      </c>
      <c r="C589" s="45"/>
      <c r="D589" s="45"/>
      <c r="E589" s="45"/>
      <c r="F589" s="45"/>
      <c r="G589" s="103">
        <f>G585</f>
        <v>0</v>
      </c>
      <c r="H589" s="103">
        <f t="shared" ref="H589:M589" si="97">H585</f>
        <v>0</v>
      </c>
      <c r="I589" s="103">
        <f t="shared" si="97"/>
        <v>0</v>
      </c>
      <c r="J589" s="103">
        <f t="shared" si="97"/>
        <v>25</v>
      </c>
      <c r="K589" s="103">
        <f t="shared" si="97"/>
        <v>25</v>
      </c>
      <c r="L589" s="103">
        <f t="shared" si="97"/>
        <v>0</v>
      </c>
      <c r="M589" s="103">
        <f t="shared" si="97"/>
        <v>0</v>
      </c>
      <c r="N589" s="45"/>
      <c r="O589" s="45"/>
      <c r="P589" s="45"/>
    </row>
    <row r="590" spans="1:16" ht="78.75" x14ac:dyDescent="0.25">
      <c r="A590" s="247"/>
      <c r="B590" s="102" t="s">
        <v>993</v>
      </c>
      <c r="C590" s="210" t="s">
        <v>499</v>
      </c>
      <c r="D590" s="66" t="s">
        <v>129</v>
      </c>
      <c r="E590" s="210" t="s">
        <v>112</v>
      </c>
      <c r="F590" s="210" t="s">
        <v>87</v>
      </c>
      <c r="G590" s="240">
        <v>7</v>
      </c>
      <c r="H590" s="240">
        <v>9</v>
      </c>
      <c r="I590" s="246">
        <v>8</v>
      </c>
      <c r="J590" s="240">
        <v>7</v>
      </c>
      <c r="K590" s="240">
        <v>0</v>
      </c>
      <c r="L590" s="240">
        <v>0</v>
      </c>
      <c r="M590" s="207">
        <v>3</v>
      </c>
      <c r="N590" s="130"/>
      <c r="O590" s="7"/>
      <c r="P590" s="7"/>
    </row>
    <row r="591" spans="1:16" x14ac:dyDescent="0.25">
      <c r="A591" s="163"/>
      <c r="B591" s="164" t="s">
        <v>160</v>
      </c>
      <c r="C591" s="165"/>
      <c r="D591" s="165"/>
      <c r="E591" s="165"/>
      <c r="F591" s="165"/>
      <c r="G591" s="166"/>
      <c r="H591" s="166"/>
      <c r="I591" s="167"/>
      <c r="J591" s="166"/>
      <c r="K591" s="166"/>
      <c r="L591" s="166"/>
      <c r="M591" s="168"/>
      <c r="N591" s="169"/>
      <c r="O591" s="169"/>
      <c r="P591" s="133"/>
    </row>
    <row r="592" spans="1:16" s="7" customFormat="1" x14ac:dyDescent="0.25">
      <c r="A592" s="247"/>
      <c r="B592" s="570" t="s">
        <v>578</v>
      </c>
      <c r="C592" s="250"/>
      <c r="D592" s="450"/>
      <c r="E592" s="210" t="s">
        <v>112</v>
      </c>
      <c r="F592" s="450"/>
      <c r="G592" s="158"/>
      <c r="H592" s="158">
        <v>1</v>
      </c>
      <c r="I592" s="158">
        <v>1</v>
      </c>
      <c r="J592" s="158"/>
      <c r="K592" s="158"/>
      <c r="L592" s="158"/>
      <c r="M592" s="158"/>
    </row>
    <row r="593" spans="1:16" s="7" customFormat="1" x14ac:dyDescent="0.25">
      <c r="A593" s="247"/>
      <c r="B593" s="542"/>
      <c r="C593" s="171"/>
      <c r="D593" s="452"/>
      <c r="E593" s="210" t="s">
        <v>92</v>
      </c>
      <c r="F593" s="452"/>
      <c r="G593" s="159">
        <f>SUM(G594:G596)</f>
        <v>7790.1</v>
      </c>
      <c r="H593" s="159">
        <f t="shared" ref="H593:M593" si="98">SUM(H594:H596)</f>
        <v>5813.5</v>
      </c>
      <c r="I593" s="159">
        <f t="shared" si="98"/>
        <v>25</v>
      </c>
      <c r="J593" s="159">
        <f t="shared" si="98"/>
        <v>0</v>
      </c>
      <c r="K593" s="159">
        <f t="shared" si="98"/>
        <v>0</v>
      </c>
      <c r="L593" s="159">
        <f t="shared" si="98"/>
        <v>0</v>
      </c>
      <c r="M593" s="159">
        <f t="shared" si="98"/>
        <v>0</v>
      </c>
    </row>
    <row r="594" spans="1:16" ht="32.25" customHeight="1" x14ac:dyDescent="0.25">
      <c r="A594" s="539"/>
      <c r="B594" s="460" t="s">
        <v>579</v>
      </c>
      <c r="C594" s="460" t="s">
        <v>580</v>
      </c>
      <c r="D594" s="429" t="s">
        <v>104</v>
      </c>
      <c r="E594" s="429" t="s">
        <v>128</v>
      </c>
      <c r="F594" s="429" t="s">
        <v>376</v>
      </c>
      <c r="G594" s="25">
        <v>7379.8</v>
      </c>
      <c r="H594" s="25">
        <v>5813.5</v>
      </c>
      <c r="I594" s="25"/>
      <c r="J594" s="25"/>
      <c r="K594" s="25"/>
      <c r="L594" s="25"/>
      <c r="M594" s="25"/>
      <c r="N594" s="204" t="s">
        <v>26</v>
      </c>
      <c r="O594" s="170"/>
      <c r="P594" s="460" t="s">
        <v>581</v>
      </c>
    </row>
    <row r="595" spans="1:16" ht="24" customHeight="1" x14ac:dyDescent="0.25">
      <c r="A595" s="539"/>
      <c r="B595" s="460"/>
      <c r="C595" s="460"/>
      <c r="D595" s="430"/>
      <c r="E595" s="430"/>
      <c r="F595" s="430"/>
      <c r="G595" s="25">
        <v>410.3</v>
      </c>
      <c r="H595" s="25"/>
      <c r="I595" s="25"/>
      <c r="J595" s="25"/>
      <c r="K595" s="25"/>
      <c r="L595" s="25"/>
      <c r="M595" s="25"/>
      <c r="N595" s="202" t="s">
        <v>34</v>
      </c>
      <c r="O595" s="202"/>
      <c r="P595" s="460"/>
    </row>
    <row r="596" spans="1:16" ht="54.75" customHeight="1" x14ac:dyDescent="0.25">
      <c r="A596" s="223"/>
      <c r="B596" s="351" t="s">
        <v>582</v>
      </c>
      <c r="C596" s="206" t="s">
        <v>580</v>
      </c>
      <c r="D596" s="204" t="s">
        <v>104</v>
      </c>
      <c r="E596" s="204" t="s">
        <v>583</v>
      </c>
      <c r="F596" s="204" t="s">
        <v>584</v>
      </c>
      <c r="G596" s="25"/>
      <c r="H596" s="25"/>
      <c r="I596" s="25">
        <v>25</v>
      </c>
      <c r="J596" s="25"/>
      <c r="K596" s="25"/>
      <c r="L596" s="25"/>
      <c r="M596" s="25"/>
      <c r="N596" s="202" t="s">
        <v>132</v>
      </c>
      <c r="O596" s="202"/>
      <c r="P596" s="206"/>
    </row>
    <row r="597" spans="1:16" ht="15" customHeight="1" x14ac:dyDescent="0.25">
      <c r="A597" s="9"/>
      <c r="B597" s="45" t="s">
        <v>115</v>
      </c>
      <c r="C597" s="45"/>
      <c r="D597" s="45"/>
      <c r="E597" s="45"/>
      <c r="F597" s="45"/>
      <c r="G597" s="103">
        <f>SUM(G598:G600)</f>
        <v>7790.1</v>
      </c>
      <c r="H597" s="103">
        <f t="shared" ref="H597:M597" si="99">SUM(H598:H600)</f>
        <v>5813.5</v>
      </c>
      <c r="I597" s="103">
        <f t="shared" si="99"/>
        <v>25</v>
      </c>
      <c r="J597" s="103">
        <f t="shared" si="99"/>
        <v>0</v>
      </c>
      <c r="K597" s="103">
        <f t="shared" si="99"/>
        <v>0</v>
      </c>
      <c r="L597" s="103">
        <f t="shared" si="99"/>
        <v>0</v>
      </c>
      <c r="M597" s="103">
        <f t="shared" si="99"/>
        <v>0</v>
      </c>
      <c r="N597" s="45"/>
      <c r="O597" s="45"/>
      <c r="P597" s="45"/>
    </row>
    <row r="598" spans="1:16" x14ac:dyDescent="0.25">
      <c r="A598" s="9"/>
      <c r="B598" s="45" t="s">
        <v>26</v>
      </c>
      <c r="C598" s="45"/>
      <c r="D598" s="45"/>
      <c r="E598" s="45"/>
      <c r="F598" s="45"/>
      <c r="G598" s="103">
        <f>G594</f>
        <v>7379.8</v>
      </c>
      <c r="H598" s="103">
        <f t="shared" ref="H598:M600" si="100">H594</f>
        <v>5813.5</v>
      </c>
      <c r="I598" s="103">
        <f t="shared" si="100"/>
        <v>0</v>
      </c>
      <c r="J598" s="103">
        <f t="shared" si="100"/>
        <v>0</v>
      </c>
      <c r="K598" s="103">
        <f t="shared" si="100"/>
        <v>0</v>
      </c>
      <c r="L598" s="103">
        <f t="shared" si="100"/>
        <v>0</v>
      </c>
      <c r="M598" s="103">
        <f t="shared" si="100"/>
        <v>0</v>
      </c>
      <c r="N598" s="45"/>
      <c r="O598" s="45"/>
      <c r="P598" s="45"/>
    </row>
    <row r="599" spans="1:16" x14ac:dyDescent="0.25">
      <c r="A599" s="9"/>
      <c r="B599" s="45" t="s">
        <v>34</v>
      </c>
      <c r="C599" s="45"/>
      <c r="D599" s="45"/>
      <c r="E599" s="45"/>
      <c r="F599" s="45"/>
      <c r="G599" s="103">
        <f>G595</f>
        <v>410.3</v>
      </c>
      <c r="H599" s="103">
        <f t="shared" si="100"/>
        <v>0</v>
      </c>
      <c r="I599" s="103">
        <f t="shared" si="100"/>
        <v>0</v>
      </c>
      <c r="J599" s="103">
        <f t="shared" si="100"/>
        <v>0</v>
      </c>
      <c r="K599" s="103">
        <f t="shared" si="100"/>
        <v>0</v>
      </c>
      <c r="L599" s="103">
        <f t="shared" si="100"/>
        <v>0</v>
      </c>
      <c r="M599" s="103">
        <f t="shared" si="100"/>
        <v>0</v>
      </c>
      <c r="N599" s="45"/>
      <c r="O599" s="45"/>
      <c r="P599" s="45"/>
    </row>
    <row r="600" spans="1:16" x14ac:dyDescent="0.25">
      <c r="A600" s="9"/>
      <c r="B600" s="45" t="s">
        <v>132</v>
      </c>
      <c r="C600" s="45"/>
      <c r="D600" s="45"/>
      <c r="E600" s="45"/>
      <c r="F600" s="45"/>
      <c r="G600" s="103">
        <f>G596</f>
        <v>0</v>
      </c>
      <c r="H600" s="103">
        <f t="shared" si="100"/>
        <v>0</v>
      </c>
      <c r="I600" s="103">
        <f t="shared" si="100"/>
        <v>25</v>
      </c>
      <c r="J600" s="103">
        <f t="shared" si="100"/>
        <v>0</v>
      </c>
      <c r="K600" s="103">
        <f t="shared" si="100"/>
        <v>0</v>
      </c>
      <c r="L600" s="103">
        <f t="shared" si="100"/>
        <v>0</v>
      </c>
      <c r="M600" s="103">
        <f t="shared" si="100"/>
        <v>0</v>
      </c>
      <c r="N600" s="45"/>
      <c r="O600" s="45"/>
      <c r="P600" s="45"/>
    </row>
    <row r="601" spans="1:16" ht="63" x14ac:dyDescent="0.25">
      <c r="A601" s="247"/>
      <c r="B601" s="102" t="s">
        <v>994</v>
      </c>
      <c r="C601" s="210" t="s">
        <v>585</v>
      </c>
      <c r="D601" s="66" t="s">
        <v>129</v>
      </c>
      <c r="E601" s="210" t="s">
        <v>112</v>
      </c>
      <c r="F601" s="210" t="s">
        <v>87</v>
      </c>
      <c r="G601" s="240">
        <v>144</v>
      </c>
      <c r="H601" s="240">
        <v>147</v>
      </c>
      <c r="I601" s="28">
        <v>150</v>
      </c>
      <c r="J601" s="240">
        <v>152</v>
      </c>
      <c r="K601" s="240">
        <v>156</v>
      </c>
      <c r="L601" s="240">
        <v>158</v>
      </c>
      <c r="M601" s="210">
        <v>158</v>
      </c>
      <c r="N601" s="130"/>
      <c r="O601" s="7"/>
      <c r="P601" s="7"/>
    </row>
    <row r="602" spans="1:16" x14ac:dyDescent="0.25">
      <c r="A602" s="465" t="s">
        <v>160</v>
      </c>
      <c r="B602" s="466"/>
      <c r="C602" s="466"/>
      <c r="D602" s="466"/>
      <c r="E602" s="466"/>
      <c r="F602" s="466"/>
      <c r="G602" s="466"/>
      <c r="H602" s="466"/>
      <c r="I602" s="466"/>
      <c r="J602" s="466"/>
      <c r="K602" s="466"/>
      <c r="L602" s="466"/>
      <c r="M602" s="466"/>
      <c r="N602" s="466"/>
      <c r="O602" s="466"/>
      <c r="P602" s="468"/>
    </row>
    <row r="603" spans="1:16" ht="25.5" customHeight="1" x14ac:dyDescent="0.25">
      <c r="A603" s="444"/>
      <c r="B603" s="427" t="s">
        <v>586</v>
      </c>
      <c r="C603" s="429" t="s">
        <v>588</v>
      </c>
      <c r="D603" s="429" t="s">
        <v>104</v>
      </c>
      <c r="E603" s="429" t="s">
        <v>128</v>
      </c>
      <c r="F603" s="429" t="s">
        <v>584</v>
      </c>
      <c r="G603" s="25"/>
      <c r="H603" s="25"/>
      <c r="I603" s="25">
        <v>75</v>
      </c>
      <c r="J603" s="25"/>
      <c r="K603" s="25"/>
      <c r="L603" s="25"/>
      <c r="M603" s="27"/>
      <c r="N603" s="202" t="s">
        <v>132</v>
      </c>
      <c r="O603" s="202"/>
      <c r="P603" s="427" t="s">
        <v>590</v>
      </c>
    </row>
    <row r="604" spans="1:16" ht="33" customHeight="1" x14ac:dyDescent="0.25">
      <c r="A604" s="445"/>
      <c r="B604" s="428"/>
      <c r="C604" s="430"/>
      <c r="D604" s="430"/>
      <c r="E604" s="430"/>
      <c r="F604" s="430"/>
      <c r="G604" s="25"/>
      <c r="H604" s="25"/>
      <c r="I604" s="25"/>
      <c r="J604" s="25"/>
      <c r="K604" s="25"/>
      <c r="L604" s="25">
        <v>50</v>
      </c>
      <c r="M604" s="83">
        <v>50</v>
      </c>
      <c r="N604" s="202" t="s">
        <v>34</v>
      </c>
      <c r="O604" s="202"/>
      <c r="P604" s="428"/>
    </row>
    <row r="605" spans="1:16" s="26" customFormat="1" ht="48.75" customHeight="1" x14ac:dyDescent="0.25">
      <c r="A605" s="29"/>
      <c r="B605" s="206" t="s">
        <v>587</v>
      </c>
      <c r="C605" s="210" t="s">
        <v>588</v>
      </c>
      <c r="D605" s="202" t="s">
        <v>104</v>
      </c>
      <c r="E605" s="202" t="s">
        <v>92</v>
      </c>
      <c r="F605" s="202" t="s">
        <v>142</v>
      </c>
      <c r="G605" s="22"/>
      <c r="H605" s="22"/>
      <c r="I605" s="22">
        <v>3</v>
      </c>
      <c r="J605" s="22"/>
      <c r="K605" s="22"/>
      <c r="L605" s="22">
        <v>2</v>
      </c>
      <c r="M605" s="22">
        <v>2</v>
      </c>
      <c r="N605" s="202" t="s">
        <v>34</v>
      </c>
      <c r="O605" s="202"/>
      <c r="P605" s="206" t="s">
        <v>590</v>
      </c>
    </row>
    <row r="606" spans="1:16" s="26" customFormat="1" ht="25.5" customHeight="1" x14ac:dyDescent="0.25">
      <c r="A606" s="218"/>
      <c r="B606" s="269" t="s">
        <v>589</v>
      </c>
      <c r="C606" s="450"/>
      <c r="D606" s="429"/>
      <c r="E606" s="202"/>
      <c r="F606" s="203"/>
      <c r="G606" s="158"/>
      <c r="H606" s="158"/>
      <c r="I606" s="158"/>
      <c r="J606" s="158"/>
      <c r="K606" s="158">
        <v>1</v>
      </c>
      <c r="L606" s="158"/>
      <c r="M606" s="158"/>
      <c r="N606" s="202"/>
      <c r="O606" s="202"/>
      <c r="P606" s="200"/>
    </row>
    <row r="607" spans="1:16" s="26" customFormat="1" ht="21.75" customHeight="1" x14ac:dyDescent="0.25">
      <c r="A607" s="218"/>
      <c r="B607" s="270"/>
      <c r="C607" s="452"/>
      <c r="D607" s="430"/>
      <c r="E607" s="202"/>
      <c r="F607" s="203"/>
      <c r="G607" s="159"/>
      <c r="H607" s="159"/>
      <c r="I607" s="159"/>
      <c r="J607" s="159">
        <f>SUM(J608:J609)</f>
        <v>50</v>
      </c>
      <c r="K607" s="159">
        <f t="shared" ref="K607:M607" si="101">SUM(K608:K609)</f>
        <v>900</v>
      </c>
      <c r="L607" s="159">
        <f t="shared" si="101"/>
        <v>0</v>
      </c>
      <c r="M607" s="159">
        <f t="shared" si="101"/>
        <v>0</v>
      </c>
      <c r="N607" s="202"/>
      <c r="O607" s="202"/>
      <c r="P607" s="200"/>
    </row>
    <row r="608" spans="1:16" s="26" customFormat="1" ht="40.5" customHeight="1" x14ac:dyDescent="0.25">
      <c r="A608" s="429"/>
      <c r="B608" s="206" t="s">
        <v>591</v>
      </c>
      <c r="C608" s="429" t="s">
        <v>592</v>
      </c>
      <c r="D608" s="429" t="s">
        <v>104</v>
      </c>
      <c r="E608" s="202" t="s">
        <v>92</v>
      </c>
      <c r="F608" s="429" t="s">
        <v>376</v>
      </c>
      <c r="G608" s="22"/>
      <c r="H608" s="22"/>
      <c r="J608" s="25">
        <v>50</v>
      </c>
      <c r="K608" s="22"/>
      <c r="L608" s="22"/>
      <c r="M608" s="22"/>
      <c r="N608" s="22" t="s">
        <v>132</v>
      </c>
      <c r="O608" s="202"/>
      <c r="P608" s="427" t="s">
        <v>593</v>
      </c>
    </row>
    <row r="609" spans="1:16" s="26" customFormat="1" ht="24" customHeight="1" x14ac:dyDescent="0.25">
      <c r="A609" s="430"/>
      <c r="B609" s="206" t="s">
        <v>594</v>
      </c>
      <c r="C609" s="430"/>
      <c r="D609" s="430"/>
      <c r="E609" s="202" t="s">
        <v>92</v>
      </c>
      <c r="F609" s="430"/>
      <c r="G609" s="22"/>
      <c r="H609" s="22"/>
      <c r="I609" s="25"/>
      <c r="K609" s="25">
        <v>900</v>
      </c>
      <c r="L609" s="22"/>
      <c r="M609" s="22"/>
      <c r="N609" s="22" t="s">
        <v>26</v>
      </c>
      <c r="O609" s="202"/>
      <c r="P609" s="520"/>
    </row>
    <row r="610" spans="1:16" ht="18.75" customHeight="1" x14ac:dyDescent="0.25">
      <c r="A610" s="9"/>
      <c r="B610" s="45" t="s">
        <v>903</v>
      </c>
      <c r="C610" s="45"/>
      <c r="D610" s="45"/>
      <c r="E610" s="45"/>
      <c r="F610" s="45"/>
      <c r="G610" s="103">
        <f>SUM(G611:G613)</f>
        <v>0</v>
      </c>
      <c r="H610" s="103">
        <f t="shared" ref="H610:M610" si="102">SUM(H611:H613)</f>
        <v>0</v>
      </c>
      <c r="I610" s="103">
        <f t="shared" si="102"/>
        <v>78</v>
      </c>
      <c r="J610" s="103">
        <f t="shared" si="102"/>
        <v>50</v>
      </c>
      <c r="K610" s="103">
        <f t="shared" si="102"/>
        <v>900</v>
      </c>
      <c r="L610" s="103">
        <f t="shared" si="102"/>
        <v>52</v>
      </c>
      <c r="M610" s="103">
        <f t="shared" si="102"/>
        <v>52</v>
      </c>
      <c r="N610" s="45"/>
      <c r="O610" s="45"/>
      <c r="P610" s="45"/>
    </row>
    <row r="611" spans="1:16" ht="18.75" customHeight="1" x14ac:dyDescent="0.25">
      <c r="A611" s="9"/>
      <c r="B611" s="45" t="s">
        <v>26</v>
      </c>
      <c r="C611" s="45"/>
      <c r="D611" s="45"/>
      <c r="E611" s="45"/>
      <c r="F611" s="45"/>
      <c r="G611" s="103">
        <f>G609</f>
        <v>0</v>
      </c>
      <c r="H611" s="103">
        <f t="shared" ref="H611:M611" si="103">H609</f>
        <v>0</v>
      </c>
      <c r="I611" s="103">
        <f t="shared" si="103"/>
        <v>0</v>
      </c>
      <c r="J611" s="103">
        <f t="shared" si="103"/>
        <v>0</v>
      </c>
      <c r="K611" s="103">
        <f t="shared" si="103"/>
        <v>900</v>
      </c>
      <c r="L611" s="103">
        <f t="shared" si="103"/>
        <v>0</v>
      </c>
      <c r="M611" s="103">
        <f t="shared" si="103"/>
        <v>0</v>
      </c>
      <c r="N611" s="103"/>
      <c r="O611" s="45"/>
      <c r="P611" s="45"/>
    </row>
    <row r="612" spans="1:16" ht="18.75" customHeight="1" x14ac:dyDescent="0.25">
      <c r="A612" s="9"/>
      <c r="B612" s="45" t="s">
        <v>34</v>
      </c>
      <c r="C612" s="45"/>
      <c r="D612" s="45"/>
      <c r="E612" s="45"/>
      <c r="F612" s="45"/>
      <c r="G612" s="103">
        <f>G604+G605</f>
        <v>0</v>
      </c>
      <c r="H612" s="103">
        <f t="shared" ref="H612:M612" si="104">H604+H605</f>
        <v>0</v>
      </c>
      <c r="I612" s="103">
        <f t="shared" si="104"/>
        <v>3</v>
      </c>
      <c r="J612" s="103">
        <f t="shared" si="104"/>
        <v>0</v>
      </c>
      <c r="K612" s="103">
        <f t="shared" si="104"/>
        <v>0</v>
      </c>
      <c r="L612" s="103">
        <f t="shared" si="104"/>
        <v>52</v>
      </c>
      <c r="M612" s="103">
        <f t="shared" si="104"/>
        <v>52</v>
      </c>
      <c r="N612" s="103"/>
      <c r="O612" s="45"/>
      <c r="P612" s="45"/>
    </row>
    <row r="613" spans="1:16" ht="18.75" customHeight="1" x14ac:dyDescent="0.25">
      <c r="A613" s="9"/>
      <c r="B613" s="45" t="s">
        <v>132</v>
      </c>
      <c r="C613" s="45"/>
      <c r="D613" s="45"/>
      <c r="E613" s="45"/>
      <c r="F613" s="45"/>
      <c r="G613" s="103">
        <f>G603+G608</f>
        <v>0</v>
      </c>
      <c r="H613" s="103">
        <f t="shared" ref="H613:M613" si="105">H603+H608</f>
        <v>0</v>
      </c>
      <c r="I613" s="103">
        <f t="shared" si="105"/>
        <v>75</v>
      </c>
      <c r="J613" s="103">
        <f t="shared" si="105"/>
        <v>50</v>
      </c>
      <c r="K613" s="103">
        <f t="shared" si="105"/>
        <v>0</v>
      </c>
      <c r="L613" s="103">
        <f t="shared" si="105"/>
        <v>0</v>
      </c>
      <c r="M613" s="103">
        <f t="shared" si="105"/>
        <v>0</v>
      </c>
      <c r="N613" s="103"/>
      <c r="O613" s="45"/>
      <c r="P613" s="45"/>
    </row>
    <row r="614" spans="1:16" ht="19.5" customHeight="1" x14ac:dyDescent="0.25">
      <c r="A614" s="465" t="s">
        <v>160</v>
      </c>
      <c r="B614" s="466"/>
      <c r="C614" s="466"/>
      <c r="D614" s="466"/>
      <c r="E614" s="466"/>
      <c r="F614" s="466"/>
      <c r="G614" s="466"/>
      <c r="H614" s="466"/>
      <c r="I614" s="466"/>
      <c r="J614" s="466"/>
      <c r="K614" s="466"/>
      <c r="L614" s="466"/>
      <c r="M614" s="466"/>
      <c r="N614" s="466"/>
      <c r="O614" s="466"/>
      <c r="P614" s="468"/>
    </row>
    <row r="615" spans="1:16" ht="82.5" customHeight="1" x14ac:dyDescent="0.25">
      <c r="A615" s="247"/>
      <c r="B615" s="102" t="s">
        <v>995</v>
      </c>
      <c r="C615" s="210" t="s">
        <v>595</v>
      </c>
      <c r="D615" s="66" t="s">
        <v>129</v>
      </c>
      <c r="E615" s="210" t="s">
        <v>25</v>
      </c>
      <c r="F615" s="210" t="s">
        <v>87</v>
      </c>
      <c r="G615" s="240">
        <v>96</v>
      </c>
      <c r="H615" s="240">
        <v>96.5</v>
      </c>
      <c r="I615" s="28">
        <v>97</v>
      </c>
      <c r="J615" s="240">
        <v>97.5</v>
      </c>
      <c r="K615" s="240">
        <v>98</v>
      </c>
      <c r="L615" s="240">
        <v>98.5</v>
      </c>
      <c r="M615" s="88">
        <v>99</v>
      </c>
      <c r="N615" s="130"/>
      <c r="O615" s="7"/>
      <c r="P615" s="7"/>
    </row>
    <row r="616" spans="1:16" ht="44.25" customHeight="1" x14ac:dyDescent="0.25">
      <c r="A616" s="172"/>
      <c r="B616" s="193" t="s">
        <v>596</v>
      </c>
      <c r="C616" s="173"/>
      <c r="D616" s="173"/>
      <c r="E616" s="156"/>
      <c r="F616" s="157"/>
      <c r="G616" s="174">
        <f>SUM(G617:G620)</f>
        <v>200</v>
      </c>
      <c r="H616" s="174">
        <f t="shared" ref="H616:M616" si="106">SUM(H617:H620)</f>
        <v>370</v>
      </c>
      <c r="I616" s="174">
        <f t="shared" si="106"/>
        <v>0</v>
      </c>
      <c r="J616" s="174">
        <f t="shared" si="106"/>
        <v>0</v>
      </c>
      <c r="K616" s="174">
        <f t="shared" si="106"/>
        <v>0</v>
      </c>
      <c r="L616" s="174">
        <f t="shared" si="106"/>
        <v>0</v>
      </c>
      <c r="M616" s="174">
        <f t="shared" si="106"/>
        <v>0</v>
      </c>
      <c r="N616" s="130"/>
      <c r="O616" s="7"/>
      <c r="P616" s="7"/>
    </row>
    <row r="617" spans="1:16" ht="61.5" customHeight="1" x14ac:dyDescent="0.25">
      <c r="A617" s="231"/>
      <c r="B617" s="206" t="s">
        <v>597</v>
      </c>
      <c r="C617" s="202" t="s">
        <v>165</v>
      </c>
      <c r="D617" s="202" t="s">
        <v>104</v>
      </c>
      <c r="E617" s="202" t="s">
        <v>92</v>
      </c>
      <c r="F617" s="202" t="s">
        <v>376</v>
      </c>
      <c r="G617" s="25">
        <v>70</v>
      </c>
      <c r="H617" s="25"/>
      <c r="I617" s="25"/>
      <c r="J617" s="25"/>
      <c r="K617" s="25"/>
      <c r="L617" s="27"/>
      <c r="M617" s="27"/>
      <c r="N617" s="202" t="s">
        <v>216</v>
      </c>
      <c r="O617" s="202"/>
      <c r="P617" s="206" t="s">
        <v>602</v>
      </c>
    </row>
    <row r="618" spans="1:16" ht="60" customHeight="1" x14ac:dyDescent="0.25">
      <c r="A618" s="231"/>
      <c r="B618" s="206" t="s">
        <v>598</v>
      </c>
      <c r="C618" s="202" t="s">
        <v>165</v>
      </c>
      <c r="D618" s="202" t="s">
        <v>104</v>
      </c>
      <c r="E618" s="202" t="s">
        <v>92</v>
      </c>
      <c r="F618" s="202" t="s">
        <v>376</v>
      </c>
      <c r="G618" s="25">
        <v>70</v>
      </c>
      <c r="H618" s="25"/>
      <c r="I618" s="25"/>
      <c r="J618" s="25"/>
      <c r="K618" s="25"/>
      <c r="L618" s="27"/>
      <c r="M618" s="27"/>
      <c r="N618" s="202" t="s">
        <v>216</v>
      </c>
      <c r="O618" s="202"/>
      <c r="P618" s="206" t="s">
        <v>603</v>
      </c>
    </row>
    <row r="619" spans="1:16" s="26" customFormat="1" ht="54" customHeight="1" x14ac:dyDescent="0.25">
      <c r="A619" s="231"/>
      <c r="B619" s="206" t="s">
        <v>599</v>
      </c>
      <c r="C619" s="202" t="s">
        <v>165</v>
      </c>
      <c r="D619" s="202" t="s">
        <v>104</v>
      </c>
      <c r="E619" s="202" t="s">
        <v>92</v>
      </c>
      <c r="F619" s="202" t="s">
        <v>376</v>
      </c>
      <c r="G619" s="25">
        <v>60</v>
      </c>
      <c r="H619" s="25">
        <v>120</v>
      </c>
      <c r="I619" s="25"/>
      <c r="J619" s="25"/>
      <c r="K619" s="25"/>
      <c r="L619" s="27"/>
      <c r="M619" s="27"/>
      <c r="N619" s="202" t="s">
        <v>216</v>
      </c>
      <c r="O619" s="202"/>
      <c r="P619" s="206" t="s">
        <v>604</v>
      </c>
    </row>
    <row r="620" spans="1:16" s="26" customFormat="1" ht="54" customHeight="1" x14ac:dyDescent="0.25">
      <c r="A620" s="231"/>
      <c r="B620" s="206" t="s">
        <v>600</v>
      </c>
      <c r="C620" s="202" t="s">
        <v>165</v>
      </c>
      <c r="D620" s="202" t="s">
        <v>104</v>
      </c>
      <c r="E620" s="202" t="s">
        <v>92</v>
      </c>
      <c r="F620" s="202" t="s">
        <v>376</v>
      </c>
      <c r="G620" s="25"/>
      <c r="H620" s="25">
        <v>250</v>
      </c>
      <c r="I620" s="25"/>
      <c r="J620" s="25"/>
      <c r="K620" s="25"/>
      <c r="L620" s="27"/>
      <c r="M620" s="27"/>
      <c r="N620" s="202" t="s">
        <v>216</v>
      </c>
      <c r="O620" s="202"/>
      <c r="P620" s="206" t="s">
        <v>605</v>
      </c>
    </row>
    <row r="621" spans="1:16" s="26" customFormat="1" ht="33.75" customHeight="1" x14ac:dyDescent="0.25">
      <c r="A621" s="231"/>
      <c r="B621" s="193" t="s">
        <v>601</v>
      </c>
      <c r="C621" s="202"/>
      <c r="D621" s="202"/>
      <c r="E621" s="202"/>
      <c r="F621" s="202"/>
      <c r="G621" s="174"/>
      <c r="H621" s="174"/>
      <c r="I621" s="174"/>
      <c r="J621" s="174"/>
      <c r="K621" s="174">
        <f>SUM(K622)</f>
        <v>30</v>
      </c>
      <c r="L621" s="174"/>
      <c r="M621" s="174"/>
      <c r="N621" s="202"/>
      <c r="O621" s="202"/>
      <c r="P621" s="206"/>
    </row>
    <row r="622" spans="1:16" s="26" customFormat="1" ht="49.5" customHeight="1" x14ac:dyDescent="0.25">
      <c r="A622" s="231"/>
      <c r="B622" s="206" t="s">
        <v>606</v>
      </c>
      <c r="C622" s="202" t="s">
        <v>165</v>
      </c>
      <c r="D622" s="202" t="s">
        <v>104</v>
      </c>
      <c r="E622" s="202" t="s">
        <v>92</v>
      </c>
      <c r="F622" s="202" t="s">
        <v>376</v>
      </c>
      <c r="G622" s="25"/>
      <c r="H622" s="25"/>
      <c r="I622" s="25"/>
      <c r="J622" s="25"/>
      <c r="K622" s="25">
        <v>30</v>
      </c>
      <c r="L622" s="27"/>
      <c r="M622" s="27"/>
      <c r="N622" s="202" t="s">
        <v>34</v>
      </c>
      <c r="O622" s="202"/>
      <c r="P622" s="206" t="s">
        <v>607</v>
      </c>
    </row>
    <row r="623" spans="1:16" s="26" customFormat="1" ht="18" customHeight="1" x14ac:dyDescent="0.25">
      <c r="A623" s="9"/>
      <c r="B623" s="45" t="s">
        <v>608</v>
      </c>
      <c r="C623" s="45"/>
      <c r="D623" s="45"/>
      <c r="E623" s="45"/>
      <c r="F623" s="45"/>
      <c r="G623" s="103">
        <f>SUM(G624:G626)</f>
        <v>200</v>
      </c>
      <c r="H623" s="103">
        <f t="shared" ref="H623:M623" si="107">SUM(H624:H626)</f>
        <v>370</v>
      </c>
      <c r="I623" s="103">
        <f t="shared" si="107"/>
        <v>0</v>
      </c>
      <c r="J623" s="103">
        <f t="shared" si="107"/>
        <v>0</v>
      </c>
      <c r="K623" s="103">
        <f t="shared" si="107"/>
        <v>30</v>
      </c>
      <c r="L623" s="103">
        <f t="shared" si="107"/>
        <v>0</v>
      </c>
      <c r="M623" s="103">
        <f t="shared" si="107"/>
        <v>0</v>
      </c>
      <c r="N623" s="45"/>
      <c r="O623" s="45"/>
      <c r="P623" s="45"/>
    </row>
    <row r="624" spans="1:16" ht="15.75" customHeight="1" x14ac:dyDescent="0.25">
      <c r="A624" s="9"/>
      <c r="B624" s="45" t="s">
        <v>26</v>
      </c>
      <c r="C624" s="45"/>
      <c r="D624" s="45"/>
      <c r="E624" s="45"/>
      <c r="F624" s="45"/>
      <c r="G624" s="103"/>
      <c r="H624" s="103"/>
      <c r="I624" s="103"/>
      <c r="J624" s="103"/>
      <c r="K624" s="103"/>
      <c r="L624" s="103"/>
      <c r="M624" s="103"/>
      <c r="N624" s="103"/>
      <c r="O624" s="45"/>
      <c r="P624" s="45"/>
    </row>
    <row r="625" spans="1:16" ht="15.75" customHeight="1" x14ac:dyDescent="0.25">
      <c r="A625" s="9"/>
      <c r="B625" s="45" t="s">
        <v>34</v>
      </c>
      <c r="C625" s="45"/>
      <c r="D625" s="45"/>
      <c r="E625" s="45"/>
      <c r="F625" s="45"/>
      <c r="G625" s="103">
        <f>G622</f>
        <v>0</v>
      </c>
      <c r="H625" s="103">
        <f t="shared" ref="H625:M625" si="108">H622</f>
        <v>0</v>
      </c>
      <c r="I625" s="103">
        <f t="shared" si="108"/>
        <v>0</v>
      </c>
      <c r="J625" s="103">
        <f t="shared" si="108"/>
        <v>0</v>
      </c>
      <c r="K625" s="103">
        <f t="shared" si="108"/>
        <v>30</v>
      </c>
      <c r="L625" s="103">
        <f t="shared" si="108"/>
        <v>0</v>
      </c>
      <c r="M625" s="103">
        <f t="shared" si="108"/>
        <v>0</v>
      </c>
      <c r="N625" s="103"/>
      <c r="O625" s="45"/>
      <c r="P625" s="45"/>
    </row>
    <row r="626" spans="1:16" ht="15.75" customHeight="1" x14ac:dyDescent="0.25">
      <c r="A626" s="9"/>
      <c r="B626" s="45" t="s">
        <v>216</v>
      </c>
      <c r="C626" s="45"/>
      <c r="D626" s="45"/>
      <c r="E626" s="45"/>
      <c r="F626" s="45"/>
      <c r="G626" s="103">
        <f>G617+G618+G619+G620</f>
        <v>200</v>
      </c>
      <c r="H626" s="103">
        <f t="shared" ref="H626:M626" si="109">H617+H618+H619+H620</f>
        <v>370</v>
      </c>
      <c r="I626" s="103">
        <f t="shared" si="109"/>
        <v>0</v>
      </c>
      <c r="J626" s="103">
        <f t="shared" si="109"/>
        <v>0</v>
      </c>
      <c r="K626" s="103">
        <f t="shared" si="109"/>
        <v>0</v>
      </c>
      <c r="L626" s="103">
        <f t="shared" si="109"/>
        <v>0</v>
      </c>
      <c r="M626" s="103">
        <f t="shared" si="109"/>
        <v>0</v>
      </c>
      <c r="N626" s="103"/>
      <c r="O626" s="45"/>
      <c r="P626" s="45"/>
    </row>
    <row r="627" spans="1:16" ht="15.75" customHeight="1" x14ac:dyDescent="0.25">
      <c r="A627" s="210" t="s">
        <v>18</v>
      </c>
      <c r="B627" s="439" t="s">
        <v>609</v>
      </c>
      <c r="C627" s="439"/>
      <c r="D627" s="439"/>
      <c r="E627" s="439"/>
      <c r="F627" s="439"/>
      <c r="G627" s="439"/>
      <c r="H627" s="439"/>
      <c r="I627" s="439"/>
      <c r="J627" s="439"/>
      <c r="K627" s="439"/>
      <c r="L627" s="439"/>
      <c r="M627" s="441"/>
      <c r="N627" s="7"/>
      <c r="O627" s="7"/>
      <c r="P627" s="7"/>
    </row>
    <row r="628" spans="1:16" ht="15.75" customHeight="1" x14ac:dyDescent="0.25">
      <c r="A628" s="247"/>
      <c r="B628" s="439" t="s">
        <v>610</v>
      </c>
      <c r="C628" s="439"/>
      <c r="D628" s="439"/>
      <c r="E628" s="439"/>
      <c r="F628" s="439"/>
      <c r="G628" s="439"/>
      <c r="H628" s="439"/>
      <c r="I628" s="439"/>
      <c r="J628" s="439"/>
      <c r="K628" s="439"/>
      <c r="L628" s="439"/>
      <c r="M628" s="441"/>
      <c r="N628" s="7"/>
      <c r="O628" s="7"/>
      <c r="P628" s="7"/>
    </row>
    <row r="629" spans="1:16" ht="18" customHeight="1" x14ac:dyDescent="0.25">
      <c r="A629" s="247"/>
      <c r="B629" s="439" t="s">
        <v>611</v>
      </c>
      <c r="C629" s="439"/>
      <c r="D629" s="439"/>
      <c r="E629" s="439"/>
      <c r="F629" s="439"/>
      <c r="G629" s="439"/>
      <c r="H629" s="439"/>
      <c r="I629" s="439"/>
      <c r="J629" s="439"/>
      <c r="K629" s="439"/>
      <c r="L629" s="439"/>
      <c r="M629" s="441"/>
      <c r="N629" s="7"/>
      <c r="O629" s="7"/>
      <c r="P629" s="7"/>
    </row>
    <row r="630" spans="1:16" ht="18" customHeight="1" x14ac:dyDescent="0.25">
      <c r="A630" s="247"/>
      <c r="B630" s="439" t="s">
        <v>612</v>
      </c>
      <c r="C630" s="439"/>
      <c r="D630" s="439"/>
      <c r="E630" s="439"/>
      <c r="F630" s="439"/>
      <c r="G630" s="439"/>
      <c r="H630" s="439"/>
      <c r="I630" s="439"/>
      <c r="J630" s="439"/>
      <c r="K630" s="439"/>
      <c r="L630" s="439"/>
      <c r="M630" s="441"/>
      <c r="N630" s="137"/>
      <c r="O630" s="137"/>
      <c r="P630" s="130"/>
    </row>
    <row r="631" spans="1:16" ht="18" customHeight="1" x14ac:dyDescent="0.25">
      <c r="A631" s="538" t="s">
        <v>160</v>
      </c>
      <c r="B631" s="538"/>
      <c r="C631" s="538"/>
      <c r="D631" s="538"/>
      <c r="E631" s="538"/>
      <c r="F631" s="538"/>
      <c r="G631" s="538"/>
      <c r="H631" s="538"/>
      <c r="I631" s="538"/>
      <c r="J631" s="538"/>
      <c r="K631" s="538"/>
      <c r="L631" s="538"/>
      <c r="M631" s="538"/>
      <c r="N631" s="538"/>
      <c r="O631" s="538"/>
      <c r="P631" s="538"/>
    </row>
    <row r="632" spans="1:16" ht="63.75" customHeight="1" x14ac:dyDescent="0.25">
      <c r="A632" s="230"/>
      <c r="B632" s="215" t="s">
        <v>614</v>
      </c>
      <c r="C632" s="220" t="s">
        <v>613</v>
      </c>
      <c r="D632" s="220" t="s">
        <v>129</v>
      </c>
      <c r="E632" s="220" t="s">
        <v>128</v>
      </c>
      <c r="F632" s="232" t="s">
        <v>526</v>
      </c>
      <c r="G632" s="84">
        <v>38.594999999999999</v>
      </c>
      <c r="H632" s="84">
        <v>22.363</v>
      </c>
      <c r="I632" s="84">
        <v>23.928000000000001</v>
      </c>
      <c r="J632" s="84">
        <v>25.123999999999999</v>
      </c>
      <c r="K632" s="84">
        <v>26.882999999999999</v>
      </c>
      <c r="L632" s="85">
        <v>28.765000000000001</v>
      </c>
      <c r="M632" s="86">
        <v>30.777999999999999</v>
      </c>
      <c r="N632" s="204" t="s">
        <v>132</v>
      </c>
      <c r="O632" s="204">
        <v>458026</v>
      </c>
      <c r="P632" s="215" t="s">
        <v>618</v>
      </c>
    </row>
    <row r="633" spans="1:16" ht="56.25" customHeight="1" x14ac:dyDescent="0.25">
      <c r="A633" s="87"/>
      <c r="B633" s="206" t="s">
        <v>615</v>
      </c>
      <c r="C633" s="210" t="s">
        <v>613</v>
      </c>
      <c r="D633" s="210" t="s">
        <v>129</v>
      </c>
      <c r="E633" s="210" t="s">
        <v>128</v>
      </c>
      <c r="F633" s="202" t="s">
        <v>526</v>
      </c>
      <c r="G633" s="88"/>
      <c r="H633" s="88"/>
      <c r="I633" s="88">
        <v>0</v>
      </c>
      <c r="J633" s="88">
        <v>48.304000000000002</v>
      </c>
      <c r="K633" s="88">
        <v>51.685000000000002</v>
      </c>
      <c r="L633" s="89">
        <v>55.302999999999997</v>
      </c>
      <c r="M633" s="89">
        <v>59.173999999999999</v>
      </c>
      <c r="N633" s="202" t="s">
        <v>132</v>
      </c>
      <c r="O633" s="202">
        <v>458012</v>
      </c>
      <c r="P633" s="200" t="s">
        <v>619</v>
      </c>
    </row>
    <row r="634" spans="1:16" ht="58.5" customHeight="1" x14ac:dyDescent="0.25">
      <c r="A634" s="87"/>
      <c r="B634" s="206" t="s">
        <v>616</v>
      </c>
      <c r="C634" s="210" t="s">
        <v>613</v>
      </c>
      <c r="D634" s="210" t="s">
        <v>129</v>
      </c>
      <c r="E634" s="210" t="s">
        <v>128</v>
      </c>
      <c r="F634" s="202" t="s">
        <v>526</v>
      </c>
      <c r="G634" s="88"/>
      <c r="H634" s="88">
        <v>3.3</v>
      </c>
      <c r="I634" s="88"/>
      <c r="J634" s="88"/>
      <c r="K634" s="88"/>
      <c r="L634" s="207"/>
      <c r="M634" s="207"/>
      <c r="N634" s="202" t="s">
        <v>132</v>
      </c>
      <c r="O634" s="202">
        <v>458012</v>
      </c>
      <c r="P634" s="227" t="s">
        <v>620</v>
      </c>
    </row>
    <row r="635" spans="1:16" ht="19.5" customHeight="1" x14ac:dyDescent="0.25">
      <c r="A635" s="209"/>
      <c r="B635" s="570" t="s">
        <v>617</v>
      </c>
      <c r="C635" s="450"/>
      <c r="D635" s="450"/>
      <c r="E635" s="157" t="s">
        <v>112</v>
      </c>
      <c r="F635" s="429"/>
      <c r="G635" s="158"/>
      <c r="H635" s="158"/>
      <c r="I635" s="158"/>
      <c r="J635" s="158"/>
      <c r="K635" s="158">
        <v>1</v>
      </c>
      <c r="L635" s="158"/>
      <c r="M635" s="158"/>
      <c r="N635" s="204"/>
      <c r="O635" s="204"/>
      <c r="P635" s="227"/>
    </row>
    <row r="636" spans="1:16" ht="20.25" customHeight="1" x14ac:dyDescent="0.25">
      <c r="A636" s="209"/>
      <c r="B636" s="542"/>
      <c r="C636" s="452"/>
      <c r="D636" s="452"/>
      <c r="E636" s="157" t="s">
        <v>92</v>
      </c>
      <c r="F636" s="430"/>
      <c r="G636" s="159">
        <f>SUM(G637)</f>
        <v>0</v>
      </c>
      <c r="H636" s="159">
        <f t="shared" ref="H636:M636" si="110">SUM(H637)</f>
        <v>0</v>
      </c>
      <c r="I636" s="159">
        <f t="shared" si="110"/>
        <v>3614</v>
      </c>
      <c r="J636" s="159">
        <f t="shared" si="110"/>
        <v>3614</v>
      </c>
      <c r="K636" s="159">
        <f t="shared" si="110"/>
        <v>3614</v>
      </c>
      <c r="L636" s="159">
        <f t="shared" si="110"/>
        <v>0</v>
      </c>
      <c r="M636" s="159">
        <f t="shared" si="110"/>
        <v>0</v>
      </c>
      <c r="N636" s="204"/>
      <c r="O636" s="204"/>
      <c r="P636" s="227"/>
    </row>
    <row r="637" spans="1:16" ht="78" customHeight="1" x14ac:dyDescent="0.25">
      <c r="A637" s="209"/>
      <c r="B637" s="201" t="s">
        <v>623</v>
      </c>
      <c r="C637" s="204" t="s">
        <v>624</v>
      </c>
      <c r="D637" s="201" t="s">
        <v>104</v>
      </c>
      <c r="E637" s="214" t="s">
        <v>92</v>
      </c>
      <c r="F637" s="204" t="s">
        <v>376</v>
      </c>
      <c r="G637" s="35"/>
      <c r="H637" s="35"/>
      <c r="I637" s="35">
        <v>3614</v>
      </c>
      <c r="J637" s="35">
        <v>3614</v>
      </c>
      <c r="K637" s="35">
        <v>3614</v>
      </c>
      <c r="L637" s="36"/>
      <c r="M637" s="36"/>
      <c r="N637" s="202" t="s">
        <v>622</v>
      </c>
      <c r="O637" s="202"/>
      <c r="P637" s="226" t="s">
        <v>621</v>
      </c>
    </row>
    <row r="638" spans="1:16" ht="21" customHeight="1" x14ac:dyDescent="0.25">
      <c r="A638" s="9"/>
      <c r="B638" s="45" t="s">
        <v>903</v>
      </c>
      <c r="C638" s="138"/>
      <c r="D638" s="138"/>
      <c r="E638" s="138"/>
      <c r="F638" s="138"/>
      <c r="G638" s="139">
        <f>SUM(G639:G641)</f>
        <v>38.594999999999999</v>
      </c>
      <c r="H638" s="139">
        <f t="shared" ref="H638:M638" si="111">SUM(H639:H641)</f>
        <v>25.663</v>
      </c>
      <c r="I638" s="139">
        <f t="shared" si="111"/>
        <v>3637.9279999999999</v>
      </c>
      <c r="J638" s="139">
        <f t="shared" si="111"/>
        <v>3687.4279999999999</v>
      </c>
      <c r="K638" s="139">
        <f t="shared" si="111"/>
        <v>3692.5680000000002</v>
      </c>
      <c r="L638" s="139">
        <f t="shared" si="111"/>
        <v>84.067999999999998</v>
      </c>
      <c r="M638" s="139">
        <f t="shared" si="111"/>
        <v>89.951999999999998</v>
      </c>
      <c r="N638" s="138"/>
      <c r="O638" s="138"/>
      <c r="P638" s="138"/>
    </row>
    <row r="639" spans="1:16" ht="21" customHeight="1" x14ac:dyDescent="0.25">
      <c r="A639" s="9"/>
      <c r="B639" s="45" t="s">
        <v>34</v>
      </c>
      <c r="C639" s="45"/>
      <c r="D639" s="45"/>
      <c r="E639" s="45"/>
      <c r="F639" s="45"/>
      <c r="G639" s="103"/>
      <c r="H639" s="103"/>
      <c r="I639" s="103"/>
      <c r="J639" s="103"/>
      <c r="K639" s="103"/>
      <c r="L639" s="103"/>
      <c r="M639" s="103"/>
      <c r="N639" s="103"/>
      <c r="O639" s="45"/>
      <c r="P639" s="45"/>
    </row>
    <row r="640" spans="1:16" ht="21" customHeight="1" x14ac:dyDescent="0.25">
      <c r="A640" s="9"/>
      <c r="B640" s="45" t="s">
        <v>132</v>
      </c>
      <c r="C640" s="45"/>
      <c r="D640" s="45"/>
      <c r="E640" s="45"/>
      <c r="F640" s="45"/>
      <c r="G640" s="103">
        <f t="shared" ref="G640:M640" si="112">SUM(G632:G634)</f>
        <v>38.594999999999999</v>
      </c>
      <c r="H640" s="103">
        <f t="shared" si="112"/>
        <v>25.663</v>
      </c>
      <c r="I640" s="103">
        <f t="shared" si="112"/>
        <v>23.928000000000001</v>
      </c>
      <c r="J640" s="103">
        <f t="shared" si="112"/>
        <v>73.427999999999997</v>
      </c>
      <c r="K640" s="103">
        <f t="shared" si="112"/>
        <v>78.567999999999998</v>
      </c>
      <c r="L640" s="103">
        <f t="shared" si="112"/>
        <v>84.067999999999998</v>
      </c>
      <c r="M640" s="103">
        <f t="shared" si="112"/>
        <v>89.951999999999998</v>
      </c>
      <c r="N640" s="103"/>
      <c r="O640" s="45"/>
      <c r="P640" s="45"/>
    </row>
    <row r="641" spans="1:16" ht="21" customHeight="1" x14ac:dyDescent="0.25">
      <c r="A641" s="9"/>
      <c r="B641" s="45" t="s">
        <v>622</v>
      </c>
      <c r="C641" s="45"/>
      <c r="D641" s="45"/>
      <c r="E641" s="45"/>
      <c r="F641" s="45"/>
      <c r="G641" s="103">
        <f>G637</f>
        <v>0</v>
      </c>
      <c r="H641" s="103">
        <f t="shared" ref="H641:M641" si="113">H637</f>
        <v>0</v>
      </c>
      <c r="I641" s="103">
        <f t="shared" si="113"/>
        <v>3614</v>
      </c>
      <c r="J641" s="103">
        <f t="shared" si="113"/>
        <v>3614</v>
      </c>
      <c r="K641" s="103">
        <f t="shared" si="113"/>
        <v>3614</v>
      </c>
      <c r="L641" s="103">
        <f t="shared" si="113"/>
        <v>0</v>
      </c>
      <c r="M641" s="103">
        <f t="shared" si="113"/>
        <v>0</v>
      </c>
      <c r="N641" s="103"/>
      <c r="O641" s="45"/>
      <c r="P641" s="45"/>
    </row>
    <row r="642" spans="1:16" ht="58.5" customHeight="1" x14ac:dyDescent="0.25">
      <c r="A642" s="210">
        <v>29</v>
      </c>
      <c r="B642" s="72" t="s">
        <v>996</v>
      </c>
      <c r="C642" s="210" t="s">
        <v>625</v>
      </c>
      <c r="D642" s="210" t="s">
        <v>626</v>
      </c>
      <c r="E642" s="210" t="s">
        <v>25</v>
      </c>
      <c r="F642" s="210"/>
      <c r="G642" s="210">
        <v>43.8</v>
      </c>
      <c r="H642" s="210">
        <v>49</v>
      </c>
      <c r="I642" s="60">
        <v>50.5</v>
      </c>
      <c r="J642" s="210">
        <v>52</v>
      </c>
      <c r="K642" s="210">
        <v>53.6</v>
      </c>
      <c r="L642" s="210">
        <v>55.2</v>
      </c>
      <c r="M642" s="66">
        <v>56.3</v>
      </c>
      <c r="N642" s="13"/>
      <c r="O642" s="13"/>
      <c r="P642" s="13"/>
    </row>
    <row r="643" spans="1:16" ht="20.25" customHeight="1" x14ac:dyDescent="0.25">
      <c r="A643" s="210" t="s">
        <v>19</v>
      </c>
      <c r="B643" s="439" t="s">
        <v>627</v>
      </c>
      <c r="C643" s="439"/>
      <c r="D643" s="439"/>
      <c r="E643" s="439"/>
      <c r="F643" s="439"/>
      <c r="G643" s="439"/>
      <c r="H643" s="439"/>
      <c r="I643" s="439"/>
      <c r="J643" s="439"/>
      <c r="K643" s="439"/>
      <c r="L643" s="439"/>
      <c r="M643" s="441"/>
      <c r="N643" s="7"/>
      <c r="O643" s="7"/>
      <c r="P643" s="7"/>
    </row>
    <row r="644" spans="1:16" ht="22.5" customHeight="1" x14ac:dyDescent="0.25">
      <c r="A644" s="247"/>
      <c r="B644" s="439" t="s">
        <v>628</v>
      </c>
      <c r="C644" s="439"/>
      <c r="D644" s="439"/>
      <c r="E644" s="439"/>
      <c r="F644" s="439"/>
      <c r="G644" s="439"/>
      <c r="H644" s="439"/>
      <c r="I644" s="439"/>
      <c r="J644" s="439"/>
      <c r="K644" s="439"/>
      <c r="L644" s="439"/>
      <c r="M644" s="441"/>
      <c r="N644" s="7"/>
      <c r="O644" s="7"/>
      <c r="P644" s="7"/>
    </row>
    <row r="645" spans="1:16" ht="83.25" customHeight="1" x14ac:dyDescent="0.25">
      <c r="A645" s="247"/>
      <c r="B645" s="175" t="s">
        <v>631</v>
      </c>
      <c r="C645" s="210" t="s">
        <v>629</v>
      </c>
      <c r="D645" s="210" t="s">
        <v>129</v>
      </c>
      <c r="E645" s="210" t="s">
        <v>630</v>
      </c>
      <c r="F645" s="210" t="s">
        <v>105</v>
      </c>
      <c r="G645" s="210">
        <v>3</v>
      </c>
      <c r="H645" s="210">
        <v>3</v>
      </c>
      <c r="I645" s="74">
        <v>3</v>
      </c>
      <c r="J645" s="210">
        <v>3</v>
      </c>
      <c r="K645" s="210">
        <v>3</v>
      </c>
      <c r="L645" s="210">
        <v>3</v>
      </c>
      <c r="M645" s="66">
        <v>3</v>
      </c>
      <c r="N645" s="7"/>
      <c r="O645" s="7"/>
      <c r="P645" s="200" t="s">
        <v>635</v>
      </c>
    </row>
    <row r="646" spans="1:16" ht="25.5" customHeight="1" x14ac:dyDescent="0.25">
      <c r="A646" s="247"/>
      <c r="B646" s="439" t="s">
        <v>632</v>
      </c>
      <c r="C646" s="439"/>
      <c r="D646" s="439"/>
      <c r="E646" s="439"/>
      <c r="F646" s="439"/>
      <c r="G646" s="439"/>
      <c r="H646" s="439"/>
      <c r="I646" s="439"/>
      <c r="J646" s="439"/>
      <c r="K646" s="439"/>
      <c r="L646" s="439"/>
      <c r="M646" s="441"/>
      <c r="N646" s="7"/>
      <c r="O646" s="7"/>
      <c r="P646" s="7"/>
    </row>
    <row r="647" spans="1:16" ht="68.25" customHeight="1" x14ac:dyDescent="0.25">
      <c r="A647" s="247"/>
      <c r="B647" s="79" t="s">
        <v>633</v>
      </c>
      <c r="C647" s="210" t="s">
        <v>634</v>
      </c>
      <c r="D647" s="210" t="s">
        <v>129</v>
      </c>
      <c r="E647" s="210" t="s">
        <v>153</v>
      </c>
      <c r="F647" s="210" t="s">
        <v>105</v>
      </c>
      <c r="G647" s="210">
        <v>9</v>
      </c>
      <c r="H647" s="210">
        <v>9.5</v>
      </c>
      <c r="I647" s="90">
        <v>9.5</v>
      </c>
      <c r="J647" s="90">
        <v>9.5</v>
      </c>
      <c r="K647" s="90">
        <v>9.5</v>
      </c>
      <c r="L647" s="90">
        <v>9.5</v>
      </c>
      <c r="M647" s="90">
        <v>9.5</v>
      </c>
      <c r="N647" s="7"/>
      <c r="O647" s="7"/>
      <c r="P647" s="200" t="s">
        <v>635</v>
      </c>
    </row>
    <row r="648" spans="1:16" ht="68.25" customHeight="1" x14ac:dyDescent="0.25">
      <c r="A648" s="380"/>
      <c r="B648" s="397" t="s">
        <v>1056</v>
      </c>
      <c r="C648" s="365" t="s">
        <v>634</v>
      </c>
      <c r="D648" s="365" t="s">
        <v>129</v>
      </c>
      <c r="E648" s="365" t="s">
        <v>636</v>
      </c>
      <c r="F648" s="365" t="s">
        <v>105</v>
      </c>
      <c r="G648" s="365"/>
      <c r="H648" s="365"/>
      <c r="I648" s="22">
        <v>163.1</v>
      </c>
      <c r="J648" s="365"/>
      <c r="K648" s="365">
        <v>243.8</v>
      </c>
      <c r="L648" s="365"/>
      <c r="M648" s="55"/>
      <c r="N648" s="372" t="s">
        <v>34</v>
      </c>
      <c r="O648" s="372"/>
      <c r="P648" s="361"/>
    </row>
    <row r="649" spans="1:16" s="26" customFormat="1" ht="76.5" customHeight="1" x14ac:dyDescent="0.25">
      <c r="A649" s="247"/>
      <c r="B649" s="72" t="s">
        <v>1004</v>
      </c>
      <c r="C649" s="210" t="s">
        <v>637</v>
      </c>
      <c r="D649" s="207" t="s">
        <v>129</v>
      </c>
      <c r="E649" s="207" t="s">
        <v>25</v>
      </c>
      <c r="F649" s="207"/>
      <c r="G649" s="210">
        <v>60</v>
      </c>
      <c r="H649" s="207">
        <v>61</v>
      </c>
      <c r="I649" s="41">
        <v>62</v>
      </c>
      <c r="J649" s="207">
        <v>63</v>
      </c>
      <c r="K649" s="207">
        <v>65</v>
      </c>
      <c r="L649" s="207">
        <v>68</v>
      </c>
      <c r="M649" s="208">
        <v>68</v>
      </c>
      <c r="N649" s="7"/>
      <c r="O649" s="7"/>
      <c r="P649" s="7"/>
    </row>
    <row r="650" spans="1:16" s="26" customFormat="1" ht="54.75" customHeight="1" x14ac:dyDescent="0.25">
      <c r="A650" s="15"/>
      <c r="B650" s="227" t="s">
        <v>638</v>
      </c>
      <c r="C650" s="210" t="s">
        <v>634</v>
      </c>
      <c r="D650" s="203" t="s">
        <v>129</v>
      </c>
      <c r="E650" s="203" t="s">
        <v>636</v>
      </c>
      <c r="F650" s="203" t="s">
        <v>105</v>
      </c>
      <c r="G650" s="88">
        <v>86.56</v>
      </c>
      <c r="H650" s="88">
        <v>106.67400000000001</v>
      </c>
      <c r="I650" s="88">
        <v>79.683999999999997</v>
      </c>
      <c r="J650" s="88">
        <v>154.81200000000001</v>
      </c>
      <c r="K650" s="88">
        <v>165.649</v>
      </c>
      <c r="L650" s="88">
        <f>K650*107%</f>
        <v>177.24443000000002</v>
      </c>
      <c r="M650" s="88">
        <f>L650*107%</f>
        <v>189.65154010000003</v>
      </c>
      <c r="N650" s="240" t="s">
        <v>132</v>
      </c>
      <c r="O650" s="213">
        <v>458016</v>
      </c>
      <c r="P650" s="140" t="s">
        <v>640</v>
      </c>
    </row>
    <row r="651" spans="1:16" ht="62.25" customHeight="1" x14ac:dyDescent="0.25">
      <c r="A651" s="15"/>
      <c r="B651" s="227" t="s">
        <v>639</v>
      </c>
      <c r="C651" s="210" t="s">
        <v>634</v>
      </c>
      <c r="D651" s="203" t="s">
        <v>129</v>
      </c>
      <c r="E651" s="203" t="s">
        <v>636</v>
      </c>
      <c r="F651" s="203" t="s">
        <v>105</v>
      </c>
      <c r="G651" s="88">
        <v>31.286000000000001</v>
      </c>
      <c r="H651" s="88">
        <v>33.475999999999999</v>
      </c>
      <c r="I651" s="88">
        <v>90.2</v>
      </c>
      <c r="J651" s="88">
        <v>199.34100000000001</v>
      </c>
      <c r="K651" s="88">
        <v>213.29499999999999</v>
      </c>
      <c r="L651" s="88">
        <f>K651*107%</f>
        <v>228.22565</v>
      </c>
      <c r="M651" s="88">
        <f>L651*107%</f>
        <v>244.20144550000001</v>
      </c>
      <c r="N651" s="240" t="s">
        <v>132</v>
      </c>
      <c r="O651" s="213">
        <v>458018</v>
      </c>
      <c r="P651" s="140" t="s">
        <v>640</v>
      </c>
    </row>
    <row r="652" spans="1:16" x14ac:dyDescent="0.25">
      <c r="A652" s="9"/>
      <c r="B652" s="45" t="s">
        <v>904</v>
      </c>
      <c r="C652" s="45"/>
      <c r="D652" s="45"/>
      <c r="E652" s="45"/>
      <c r="F652" s="45"/>
      <c r="G652" s="103">
        <f>SUM(G653:G656)</f>
        <v>117.846</v>
      </c>
      <c r="H652" s="103">
        <f t="shared" ref="H652:M652" si="114">SUM(H653:H656)</f>
        <v>140.15</v>
      </c>
      <c r="I652" s="103">
        <f t="shared" si="114"/>
        <v>332.98400000000004</v>
      </c>
      <c r="J652" s="103">
        <f t="shared" si="114"/>
        <v>354.15300000000002</v>
      </c>
      <c r="K652" s="103">
        <f t="shared" si="114"/>
        <v>622.74399999999991</v>
      </c>
      <c r="L652" s="103">
        <f t="shared" si="114"/>
        <v>405.47008000000005</v>
      </c>
      <c r="M652" s="103">
        <f t="shared" si="114"/>
        <v>433.85298560000001</v>
      </c>
      <c r="N652" s="45"/>
      <c r="O652" s="45"/>
      <c r="P652" s="45"/>
    </row>
    <row r="653" spans="1:16" x14ac:dyDescent="0.25">
      <c r="A653" s="9"/>
      <c r="B653" s="45" t="s">
        <v>26</v>
      </c>
      <c r="C653" s="45"/>
      <c r="D653" s="45"/>
      <c r="E653" s="45"/>
      <c r="F653" s="45"/>
      <c r="G653" s="103"/>
      <c r="H653" s="103"/>
      <c r="I653" s="103"/>
      <c r="J653" s="103"/>
      <c r="K653" s="103"/>
      <c r="L653" s="103"/>
      <c r="M653" s="103"/>
      <c r="N653" s="45"/>
      <c r="O653" s="45"/>
      <c r="P653" s="45"/>
    </row>
    <row r="654" spans="1:16" x14ac:dyDescent="0.25">
      <c r="A654" s="9"/>
      <c r="B654" s="45" t="s">
        <v>34</v>
      </c>
      <c r="C654" s="45"/>
      <c r="D654" s="45"/>
      <c r="E654" s="45"/>
      <c r="F654" s="45"/>
      <c r="G654" s="103">
        <f>G648</f>
        <v>0</v>
      </c>
      <c r="H654" s="103">
        <f t="shared" ref="H654:M654" si="115">H648</f>
        <v>0</v>
      </c>
      <c r="I654" s="103">
        <f t="shared" si="115"/>
        <v>163.1</v>
      </c>
      <c r="J654" s="103">
        <f t="shared" si="115"/>
        <v>0</v>
      </c>
      <c r="K654" s="103">
        <f t="shared" si="115"/>
        <v>243.8</v>
      </c>
      <c r="L654" s="103">
        <f t="shared" si="115"/>
        <v>0</v>
      </c>
      <c r="M654" s="103">
        <f t="shared" si="115"/>
        <v>0</v>
      </c>
      <c r="N654" s="45"/>
      <c r="O654" s="45"/>
      <c r="P654" s="45"/>
    </row>
    <row r="655" spans="1:16" x14ac:dyDescent="0.25">
      <c r="A655" s="9"/>
      <c r="B655" s="45" t="s">
        <v>132</v>
      </c>
      <c r="C655" s="45"/>
      <c r="D655" s="45"/>
      <c r="E655" s="45"/>
      <c r="F655" s="45"/>
      <c r="G655" s="103">
        <f>G650+G651</f>
        <v>117.846</v>
      </c>
      <c r="H655" s="103">
        <f t="shared" ref="H655:M655" si="116">H650+H651</f>
        <v>140.15</v>
      </c>
      <c r="I655" s="103">
        <f t="shared" si="116"/>
        <v>169.88400000000001</v>
      </c>
      <c r="J655" s="103">
        <f t="shared" si="116"/>
        <v>354.15300000000002</v>
      </c>
      <c r="K655" s="103">
        <f t="shared" si="116"/>
        <v>378.94399999999996</v>
      </c>
      <c r="L655" s="103">
        <f t="shared" si="116"/>
        <v>405.47008000000005</v>
      </c>
      <c r="M655" s="103">
        <f t="shared" si="116"/>
        <v>433.85298560000001</v>
      </c>
      <c r="N655" s="45"/>
      <c r="O655" s="45"/>
      <c r="P655" s="45"/>
    </row>
    <row r="656" spans="1:16" x14ac:dyDescent="0.25">
      <c r="A656" s="9"/>
      <c r="B656" s="45" t="s">
        <v>216</v>
      </c>
      <c r="C656" s="45"/>
      <c r="D656" s="45"/>
      <c r="E656" s="45"/>
      <c r="F656" s="45"/>
      <c r="G656" s="103"/>
      <c r="H656" s="103"/>
      <c r="I656" s="103"/>
      <c r="J656" s="103"/>
      <c r="K656" s="103"/>
      <c r="L656" s="103"/>
      <c r="M656" s="103"/>
      <c r="N656" s="45"/>
      <c r="O656" s="45"/>
      <c r="P656" s="45"/>
    </row>
    <row r="657" spans="1:16" ht="31.5" x14ac:dyDescent="0.25">
      <c r="A657" s="9"/>
      <c r="B657" s="45" t="s">
        <v>905</v>
      </c>
      <c r="C657" s="45"/>
      <c r="D657" s="45"/>
      <c r="E657" s="45"/>
      <c r="F657" s="45"/>
      <c r="G657" s="103">
        <v>19348</v>
      </c>
      <c r="H657" s="103">
        <f t="shared" ref="H657:M657" si="117">SUM(H658:H664)</f>
        <v>43636.460399999996</v>
      </c>
      <c r="I657" s="103">
        <f t="shared" si="117"/>
        <v>21297.254000000001</v>
      </c>
      <c r="J657" s="103">
        <v>12500.4</v>
      </c>
      <c r="K657" s="103">
        <f t="shared" si="117"/>
        <v>13170.162</v>
      </c>
      <c r="L657" s="103">
        <f t="shared" si="117"/>
        <v>16629.338079999998</v>
      </c>
      <c r="M657" s="103">
        <f t="shared" si="117"/>
        <v>7630.0049855999996</v>
      </c>
      <c r="N657" s="45"/>
      <c r="O657" s="45"/>
      <c r="P657" s="45"/>
    </row>
    <row r="658" spans="1:16" x14ac:dyDescent="0.25">
      <c r="A658" s="9"/>
      <c r="B658" s="45" t="s">
        <v>26</v>
      </c>
      <c r="C658" s="45"/>
      <c r="D658" s="45"/>
      <c r="E658" s="45"/>
      <c r="F658" s="45"/>
      <c r="G658" s="103">
        <v>13426.3</v>
      </c>
      <c r="H658" s="103">
        <f>H406+H428+H438+H460+H478+H509+H530+H555+H574+H587+H598+H611+H624+H653+H304+H340+H376+H451</f>
        <v>6792.7629999999999</v>
      </c>
      <c r="I658" s="103">
        <v>8498.5</v>
      </c>
      <c r="J658" s="103">
        <v>1892.9</v>
      </c>
      <c r="K658" s="103">
        <v>3381</v>
      </c>
      <c r="L658" s="103">
        <v>10751.8</v>
      </c>
      <c r="M658" s="103">
        <v>3049</v>
      </c>
      <c r="N658" s="45"/>
      <c r="O658" s="45"/>
      <c r="P658" s="45"/>
    </row>
    <row r="659" spans="1:16" x14ac:dyDescent="0.25">
      <c r="A659" s="9"/>
      <c r="B659" s="45" t="s">
        <v>641</v>
      </c>
      <c r="C659" s="45"/>
      <c r="D659" s="45"/>
      <c r="E659" s="45"/>
      <c r="F659" s="45"/>
      <c r="G659" s="103">
        <f t="shared" ref="G659:M659" si="118">G429</f>
        <v>0</v>
      </c>
      <c r="H659" s="103">
        <f t="shared" si="118"/>
        <v>28147.599999999999</v>
      </c>
      <c r="I659" s="103">
        <f t="shared" si="118"/>
        <v>0</v>
      </c>
      <c r="J659" s="103">
        <f t="shared" si="118"/>
        <v>0</v>
      </c>
      <c r="K659" s="103">
        <f t="shared" si="118"/>
        <v>0</v>
      </c>
      <c r="L659" s="103">
        <f t="shared" si="118"/>
        <v>0</v>
      </c>
      <c r="M659" s="103">
        <f t="shared" si="118"/>
        <v>0</v>
      </c>
      <c r="N659" s="45"/>
      <c r="O659" s="45"/>
      <c r="P659" s="45"/>
    </row>
    <row r="660" spans="1:16" x14ac:dyDescent="0.25">
      <c r="A660" s="9"/>
      <c r="B660" s="45" t="s">
        <v>34</v>
      </c>
      <c r="C660" s="45"/>
      <c r="D660" s="45"/>
      <c r="E660" s="45"/>
      <c r="F660" s="45"/>
      <c r="G660" s="103">
        <v>5498.2</v>
      </c>
      <c r="H660" s="103">
        <f>H407+H430+H439+H461+H479+H510+H531+H556+H575+H588+H599+H612+H625+H639+H654+H341+H305+H377+H452</f>
        <v>4594.6844000000001</v>
      </c>
      <c r="I660" s="103">
        <v>6729.4</v>
      </c>
      <c r="J660" s="103">
        <f>J407+J430+J439+J461+J479+J510+J531+J556+J575+J588+J599+J612+J625+J639+J654+J341+J305+J377+J452</f>
        <v>5753.2160000000003</v>
      </c>
      <c r="K660" s="103">
        <f>K407+K430+K439+K461+K479+K510+K531+K556+K575+K588+K599+K612+K625+K639+K654+K341+K305+K377+K452</f>
        <v>5128.0499999999993</v>
      </c>
      <c r="L660" s="103">
        <v>5388</v>
      </c>
      <c r="M660" s="103">
        <v>3907.2</v>
      </c>
      <c r="N660" s="45"/>
      <c r="O660" s="45"/>
      <c r="P660" s="45"/>
    </row>
    <row r="661" spans="1:16" x14ac:dyDescent="0.25">
      <c r="A661" s="9"/>
      <c r="B661" s="45" t="s">
        <v>132</v>
      </c>
      <c r="C661" s="45"/>
      <c r="D661" s="45"/>
      <c r="E661" s="45"/>
      <c r="F661" s="45"/>
      <c r="G661" s="103">
        <f>G480+G511+G532+G559+G578+G589+G600+G613+G640+G655</f>
        <v>183.441</v>
      </c>
      <c r="H661" s="103">
        <f t="shared" ref="H661:M661" si="119">H480+H511+H532+H559+H578+H589+H600+H613+H640+H655</f>
        <v>319.41300000000001</v>
      </c>
      <c r="I661" s="103">
        <f t="shared" si="119"/>
        <v>993.35400000000004</v>
      </c>
      <c r="J661" s="103">
        <v>708.6</v>
      </c>
      <c r="K661" s="103">
        <f t="shared" si="119"/>
        <v>515.51199999999994</v>
      </c>
      <c r="L661" s="103">
        <f t="shared" si="119"/>
        <v>489.53808000000004</v>
      </c>
      <c r="M661" s="103">
        <f t="shared" si="119"/>
        <v>673.80498560000001</v>
      </c>
      <c r="N661" s="45"/>
      <c r="O661" s="45"/>
      <c r="P661" s="45"/>
    </row>
    <row r="662" spans="1:16" x14ac:dyDescent="0.25">
      <c r="A662" s="9"/>
      <c r="B662" s="45" t="s">
        <v>1047</v>
      </c>
      <c r="C662" s="45"/>
      <c r="D662" s="45"/>
      <c r="E662" s="45"/>
      <c r="F662" s="45"/>
      <c r="G662" s="103"/>
      <c r="H662" s="103"/>
      <c r="I662" s="103"/>
      <c r="J662" s="103">
        <v>531.6</v>
      </c>
      <c r="K662" s="103">
        <v>531.6</v>
      </c>
      <c r="L662" s="103"/>
      <c r="M662" s="103"/>
      <c r="N662" s="45"/>
      <c r="O662" s="45"/>
      <c r="P662" s="45"/>
    </row>
    <row r="663" spans="1:16" x14ac:dyDescent="0.25">
      <c r="A663" s="9"/>
      <c r="B663" s="45" t="s">
        <v>622</v>
      </c>
      <c r="C663" s="45"/>
      <c r="D663" s="45"/>
      <c r="E663" s="45"/>
      <c r="F663" s="45"/>
      <c r="G663" s="103">
        <f>G637</f>
        <v>0</v>
      </c>
      <c r="H663" s="103">
        <f>H637</f>
        <v>0</v>
      </c>
      <c r="I663" s="103">
        <f>I637</f>
        <v>3614</v>
      </c>
      <c r="J663" s="103">
        <v>3614</v>
      </c>
      <c r="K663" s="103">
        <f>K637</f>
        <v>3614</v>
      </c>
      <c r="L663" s="103">
        <f>L637</f>
        <v>0</v>
      </c>
      <c r="M663" s="103">
        <f>M637</f>
        <v>0</v>
      </c>
      <c r="N663" s="45"/>
      <c r="O663" s="45"/>
      <c r="P663" s="45"/>
    </row>
    <row r="664" spans="1:16" x14ac:dyDescent="0.25">
      <c r="A664" s="9"/>
      <c r="B664" s="45" t="s">
        <v>216</v>
      </c>
      <c r="C664" s="45"/>
      <c r="D664" s="45"/>
      <c r="E664" s="45"/>
      <c r="F664" s="45"/>
      <c r="G664" s="103">
        <f t="shared" ref="G664:M664" si="120">G408+G626+G656</f>
        <v>240</v>
      </c>
      <c r="H664" s="103">
        <f t="shared" si="120"/>
        <v>3782</v>
      </c>
      <c r="I664" s="103">
        <f t="shared" si="120"/>
        <v>1462</v>
      </c>
      <c r="J664" s="103">
        <v>0</v>
      </c>
      <c r="K664" s="103">
        <f t="shared" si="120"/>
        <v>0</v>
      </c>
      <c r="L664" s="103">
        <f t="shared" si="120"/>
        <v>0</v>
      </c>
      <c r="M664" s="103">
        <f t="shared" si="120"/>
        <v>0</v>
      </c>
      <c r="N664" s="45"/>
      <c r="O664" s="45"/>
      <c r="P664" s="45"/>
    </row>
    <row r="665" spans="1:16" x14ac:dyDescent="0.25">
      <c r="A665" s="9"/>
      <c r="B665" s="45"/>
      <c r="C665" s="45"/>
      <c r="D665" s="45"/>
      <c r="E665" s="45"/>
      <c r="F665" s="45"/>
      <c r="G665" s="103"/>
      <c r="H665" s="103"/>
      <c r="I665" s="103"/>
      <c r="J665" s="103"/>
      <c r="K665" s="103"/>
      <c r="L665" s="103"/>
      <c r="M665" s="141"/>
      <c r="N665" s="45"/>
      <c r="O665" s="45"/>
      <c r="P665" s="45"/>
    </row>
    <row r="666" spans="1:16" ht="31.5" x14ac:dyDescent="0.25">
      <c r="A666" s="9"/>
      <c r="B666" s="45" t="s">
        <v>997</v>
      </c>
      <c r="C666" s="45"/>
      <c r="D666" s="45"/>
      <c r="E666" s="45"/>
      <c r="F666" s="45"/>
      <c r="G666" s="103">
        <f>SUM(G667:G673)</f>
        <v>30296.9</v>
      </c>
      <c r="H666" s="103">
        <v>64416.4</v>
      </c>
      <c r="I666" s="103">
        <f t="shared" ref="I666:J666" si="121">SUM(I667:I673)</f>
        <v>40216.300000000003</v>
      </c>
      <c r="J666" s="103">
        <f t="shared" si="121"/>
        <v>50617.600000000006</v>
      </c>
      <c r="K666" s="103">
        <f>SUM(K667:K673)</f>
        <v>40075.300000000003</v>
      </c>
      <c r="L666" s="103">
        <v>61930</v>
      </c>
      <c r="M666" s="103">
        <f>SUM(M667:M673)</f>
        <v>117551.5</v>
      </c>
      <c r="N666" s="45"/>
      <c r="O666" s="45"/>
      <c r="P666" s="45"/>
    </row>
    <row r="667" spans="1:16" x14ac:dyDescent="0.25">
      <c r="A667" s="9"/>
      <c r="B667" s="45" t="s">
        <v>26</v>
      </c>
      <c r="C667" s="45"/>
      <c r="D667" s="45"/>
      <c r="E667" s="45"/>
      <c r="F667" s="45"/>
      <c r="G667" s="103">
        <v>13426.3</v>
      </c>
      <c r="H667" s="103">
        <v>6792.8</v>
      </c>
      <c r="I667" s="103">
        <v>8498.5</v>
      </c>
      <c r="J667" s="103">
        <v>1892.9</v>
      </c>
      <c r="K667" s="103">
        <v>3381</v>
      </c>
      <c r="L667" s="103">
        <v>10751.8</v>
      </c>
      <c r="M667" s="103">
        <v>3049</v>
      </c>
      <c r="N667" s="45"/>
      <c r="O667" s="45"/>
      <c r="P667" s="45"/>
    </row>
    <row r="668" spans="1:16" x14ac:dyDescent="0.25">
      <c r="A668" s="9"/>
      <c r="B668" s="45" t="s">
        <v>641</v>
      </c>
      <c r="C668" s="45"/>
      <c r="D668" s="45"/>
      <c r="E668" s="45"/>
      <c r="F668" s="45"/>
      <c r="G668" s="103">
        <f>G659</f>
        <v>0</v>
      </c>
      <c r="H668" s="103">
        <f t="shared" ref="H668:M668" si="122">H659</f>
        <v>28147.599999999999</v>
      </c>
      <c r="I668" s="103">
        <f t="shared" si="122"/>
        <v>0</v>
      </c>
      <c r="J668" s="103">
        <f t="shared" si="122"/>
        <v>0</v>
      </c>
      <c r="K668" s="103">
        <f t="shared" si="122"/>
        <v>0</v>
      </c>
      <c r="L668" s="103">
        <f t="shared" si="122"/>
        <v>0</v>
      </c>
      <c r="M668" s="103">
        <f t="shared" si="122"/>
        <v>0</v>
      </c>
      <c r="N668" s="45"/>
      <c r="O668" s="45"/>
      <c r="P668" s="45"/>
    </row>
    <row r="669" spans="1:16" x14ac:dyDescent="0.25">
      <c r="A669" s="9"/>
      <c r="B669" s="45" t="s">
        <v>34</v>
      </c>
      <c r="C669" s="45"/>
      <c r="D669" s="45"/>
      <c r="E669" s="45"/>
      <c r="F669" s="45"/>
      <c r="G669" s="103">
        <v>5498.2</v>
      </c>
      <c r="H669" s="103">
        <v>4594.7</v>
      </c>
      <c r="I669" s="103">
        <v>6729.4</v>
      </c>
      <c r="J669" s="103">
        <v>5653.2</v>
      </c>
      <c r="K669" s="103">
        <v>5128.1000000000004</v>
      </c>
      <c r="L669" s="103">
        <v>5388</v>
      </c>
      <c r="M669" s="103">
        <v>3907.2</v>
      </c>
      <c r="N669" s="45"/>
      <c r="O669" s="45"/>
      <c r="P669" s="45"/>
    </row>
    <row r="670" spans="1:16" x14ac:dyDescent="0.25">
      <c r="A670" s="9"/>
      <c r="B670" s="45" t="s">
        <v>132</v>
      </c>
      <c r="C670" s="45"/>
      <c r="D670" s="45"/>
      <c r="E670" s="45"/>
      <c r="F670" s="45"/>
      <c r="G670" s="103">
        <v>1062.9000000000001</v>
      </c>
      <c r="H670" s="103">
        <v>1420.7</v>
      </c>
      <c r="I670" s="103">
        <v>2097.1999999999998</v>
      </c>
      <c r="J670" s="103">
        <v>1993.6</v>
      </c>
      <c r="K670" s="103">
        <v>2019.7</v>
      </c>
      <c r="L670" s="103">
        <v>1873.2</v>
      </c>
      <c r="M670" s="103">
        <v>2149.1</v>
      </c>
      <c r="N670" s="45"/>
      <c r="O670" s="45"/>
      <c r="P670" s="45"/>
    </row>
    <row r="671" spans="1:16" x14ac:dyDescent="0.25">
      <c r="A671" s="9"/>
      <c r="B671" s="45" t="s">
        <v>1047</v>
      </c>
      <c r="C671" s="45"/>
      <c r="D671" s="45"/>
      <c r="E671" s="45"/>
      <c r="F671" s="45"/>
      <c r="G671" s="103"/>
      <c r="H671" s="103"/>
      <c r="I671" s="103"/>
      <c r="J671" s="103">
        <v>531.6</v>
      </c>
      <c r="K671" s="103">
        <v>531.6</v>
      </c>
      <c r="L671" s="103"/>
      <c r="M671" s="103"/>
      <c r="N671" s="45"/>
      <c r="O671" s="45"/>
      <c r="P671" s="45"/>
    </row>
    <row r="672" spans="1:16" x14ac:dyDescent="0.25">
      <c r="A672" s="9"/>
      <c r="B672" s="45" t="s">
        <v>622</v>
      </c>
      <c r="C672" s="45"/>
      <c r="D672" s="45"/>
      <c r="E672" s="45"/>
      <c r="F672" s="45"/>
      <c r="G672" s="103">
        <f>G663</f>
        <v>0</v>
      </c>
      <c r="H672" s="103">
        <f t="shared" ref="H672:M672" si="123">H663</f>
        <v>0</v>
      </c>
      <c r="I672" s="103">
        <f t="shared" si="123"/>
        <v>3614</v>
      </c>
      <c r="J672" s="103">
        <f t="shared" si="123"/>
        <v>3614</v>
      </c>
      <c r="K672" s="103">
        <f t="shared" si="123"/>
        <v>3614</v>
      </c>
      <c r="L672" s="103">
        <f t="shared" si="123"/>
        <v>0</v>
      </c>
      <c r="M672" s="103">
        <f t="shared" si="123"/>
        <v>0</v>
      </c>
      <c r="N672" s="45"/>
      <c r="O672" s="45"/>
      <c r="P672" s="45"/>
    </row>
    <row r="673" spans="1:16" x14ac:dyDescent="0.25">
      <c r="A673" s="9"/>
      <c r="B673" s="45" t="s">
        <v>216</v>
      </c>
      <c r="C673" s="45"/>
      <c r="D673" s="45"/>
      <c r="E673" s="45"/>
      <c r="F673" s="45"/>
      <c r="G673" s="103">
        <v>10309.5</v>
      </c>
      <c r="H673" s="103">
        <v>23460.7</v>
      </c>
      <c r="I673" s="103">
        <v>19277.2</v>
      </c>
      <c r="J673" s="103">
        <v>36932.300000000003</v>
      </c>
      <c r="K673" s="103">
        <v>25400.9</v>
      </c>
      <c r="L673" s="103">
        <v>43917.1</v>
      </c>
      <c r="M673" s="103">
        <v>108446.2</v>
      </c>
      <c r="N673" s="45"/>
      <c r="O673" s="45"/>
      <c r="P673" s="45"/>
    </row>
    <row r="674" spans="1:16" x14ac:dyDescent="0.25">
      <c r="A674" s="286"/>
      <c r="B674" s="498" t="s">
        <v>643</v>
      </c>
      <c r="C674" s="499"/>
      <c r="D674" s="499"/>
      <c r="E674" s="499"/>
      <c r="F674" s="499"/>
      <c r="G674" s="499"/>
      <c r="H674" s="499"/>
      <c r="I674" s="499"/>
      <c r="J674" s="499"/>
      <c r="K674" s="499"/>
      <c r="L674" s="499"/>
      <c r="M674" s="499"/>
      <c r="N674" s="499"/>
      <c r="O674" s="499"/>
      <c r="P674" s="500"/>
    </row>
    <row r="675" spans="1:16" ht="15" customHeight="1" x14ac:dyDescent="0.25">
      <c r="A675" s="286"/>
      <c r="B675" s="498" t="s">
        <v>642</v>
      </c>
      <c r="C675" s="499"/>
      <c r="D675" s="499"/>
      <c r="E675" s="499"/>
      <c r="F675" s="499"/>
      <c r="G675" s="499"/>
      <c r="H675" s="499"/>
      <c r="I675" s="499"/>
      <c r="J675" s="499"/>
      <c r="K675" s="499"/>
      <c r="L675" s="499"/>
      <c r="M675" s="499"/>
      <c r="N675" s="499"/>
      <c r="O675" s="499"/>
      <c r="P675" s="500"/>
    </row>
    <row r="676" spans="1:16" ht="18" customHeight="1" x14ac:dyDescent="0.25">
      <c r="A676" s="210" t="s">
        <v>20</v>
      </c>
      <c r="B676" s="421" t="s">
        <v>644</v>
      </c>
      <c r="C676" s="422"/>
      <c r="D676" s="422"/>
      <c r="E676" s="422"/>
      <c r="F676" s="422"/>
      <c r="G676" s="422"/>
      <c r="H676" s="422"/>
      <c r="I676" s="422"/>
      <c r="J676" s="422"/>
      <c r="K676" s="422"/>
      <c r="L676" s="422"/>
      <c r="M676" s="422"/>
      <c r="N676" s="422"/>
      <c r="O676" s="422"/>
      <c r="P676" s="423"/>
    </row>
    <row r="677" spans="1:16" ht="104.25" customHeight="1" x14ac:dyDescent="0.25">
      <c r="A677" s="247"/>
      <c r="B677" s="102" t="s">
        <v>645</v>
      </c>
      <c r="C677" s="87" t="s">
        <v>646</v>
      </c>
      <c r="D677" s="210" t="s">
        <v>647</v>
      </c>
      <c r="E677" s="210" t="s">
        <v>648</v>
      </c>
      <c r="F677" s="210" t="s">
        <v>649</v>
      </c>
      <c r="G677" s="210">
        <v>8.6999999999999993</v>
      </c>
      <c r="H677" s="210">
        <v>11.7</v>
      </c>
      <c r="I677" s="60">
        <v>11.6</v>
      </c>
      <c r="J677" s="210">
        <v>11.5</v>
      </c>
      <c r="K677" s="210">
        <v>11.4</v>
      </c>
      <c r="L677" s="210">
        <v>11.3</v>
      </c>
      <c r="M677" s="66">
        <v>11.2</v>
      </c>
      <c r="N677" s="7"/>
      <c r="O677" s="7"/>
      <c r="P677" s="7"/>
    </row>
    <row r="678" spans="1:16" ht="26.25" customHeight="1" x14ac:dyDescent="0.25">
      <c r="A678" s="247"/>
      <c r="B678" s="424" t="s">
        <v>906</v>
      </c>
      <c r="C678" s="425"/>
      <c r="D678" s="425"/>
      <c r="E678" s="425"/>
      <c r="F678" s="425"/>
      <c r="G678" s="425"/>
      <c r="H678" s="425"/>
      <c r="I678" s="425"/>
      <c r="J678" s="425"/>
      <c r="K678" s="425"/>
      <c r="L678" s="425"/>
      <c r="M678" s="425"/>
      <c r="N678" s="425"/>
      <c r="O678" s="425"/>
      <c r="P678" s="426"/>
    </row>
    <row r="679" spans="1:16" ht="81.75" customHeight="1" x14ac:dyDescent="0.25">
      <c r="A679" s="247"/>
      <c r="B679" s="64" t="s">
        <v>650</v>
      </c>
      <c r="C679" s="210" t="s">
        <v>588</v>
      </c>
      <c r="D679" s="210" t="s">
        <v>651</v>
      </c>
      <c r="E679" s="210" t="s">
        <v>112</v>
      </c>
      <c r="F679" s="210" t="s">
        <v>652</v>
      </c>
      <c r="G679" s="210">
        <v>20</v>
      </c>
      <c r="H679" s="210">
        <v>20</v>
      </c>
      <c r="I679" s="74">
        <v>21</v>
      </c>
      <c r="J679" s="210">
        <v>23</v>
      </c>
      <c r="K679" s="210">
        <v>23</v>
      </c>
      <c r="L679" s="210">
        <v>24</v>
      </c>
      <c r="M679" s="66">
        <v>25</v>
      </c>
      <c r="N679" s="7"/>
      <c r="O679" s="7"/>
      <c r="P679" s="199" t="s">
        <v>679</v>
      </c>
    </row>
    <row r="680" spans="1:16" ht="114.75" customHeight="1" x14ac:dyDescent="0.25">
      <c r="A680" s="247"/>
      <c r="B680" s="64" t="s">
        <v>654</v>
      </c>
      <c r="C680" s="210" t="s">
        <v>588</v>
      </c>
      <c r="D680" s="210" t="s">
        <v>651</v>
      </c>
      <c r="E680" s="210" t="s">
        <v>653</v>
      </c>
      <c r="F680" s="210" t="s">
        <v>652</v>
      </c>
      <c r="G680" s="210">
        <v>301</v>
      </c>
      <c r="H680" s="210">
        <v>357</v>
      </c>
      <c r="I680" s="74">
        <v>365</v>
      </c>
      <c r="J680" s="210">
        <v>370</v>
      </c>
      <c r="K680" s="210">
        <v>375</v>
      </c>
      <c r="L680" s="210">
        <v>380</v>
      </c>
      <c r="M680" s="66">
        <v>385</v>
      </c>
      <c r="N680" s="7"/>
      <c r="O680" s="7"/>
      <c r="P680" s="199" t="s">
        <v>679</v>
      </c>
    </row>
    <row r="681" spans="1:16" ht="52.5" customHeight="1" x14ac:dyDescent="0.25">
      <c r="A681" s="248"/>
      <c r="B681" s="206" t="s">
        <v>661</v>
      </c>
      <c r="C681" s="210" t="s">
        <v>655</v>
      </c>
      <c r="D681" s="210" t="s">
        <v>129</v>
      </c>
      <c r="E681" s="210" t="s">
        <v>128</v>
      </c>
      <c r="F681" s="210" t="s">
        <v>652</v>
      </c>
      <c r="G681" s="22">
        <v>51.143000000000001</v>
      </c>
      <c r="H681" s="22">
        <v>54.652999999999999</v>
      </c>
      <c r="I681" s="22">
        <v>54.841000000000001</v>
      </c>
      <c r="J681" s="22">
        <v>80.078999999999994</v>
      </c>
      <c r="K681" s="88">
        <v>85.683999999999997</v>
      </c>
      <c r="L681" s="88">
        <v>91.682000000000002</v>
      </c>
      <c r="M681" s="91">
        <v>98.1</v>
      </c>
      <c r="N681" s="202" t="s">
        <v>132</v>
      </c>
      <c r="O681" s="92">
        <v>458021</v>
      </c>
      <c r="P681" s="199" t="s">
        <v>679</v>
      </c>
    </row>
    <row r="682" spans="1:16" ht="93.75" customHeight="1" x14ac:dyDescent="0.25">
      <c r="A682" s="247"/>
      <c r="B682" s="102" t="s">
        <v>656</v>
      </c>
      <c r="C682" s="210" t="s">
        <v>657</v>
      </c>
      <c r="D682" s="210" t="s">
        <v>129</v>
      </c>
      <c r="E682" s="210" t="s">
        <v>25</v>
      </c>
      <c r="F682" s="210"/>
      <c r="G682" s="210">
        <v>80</v>
      </c>
      <c r="H682" s="210">
        <v>90</v>
      </c>
      <c r="I682" s="60">
        <v>100</v>
      </c>
      <c r="J682" s="210">
        <v>100</v>
      </c>
      <c r="K682" s="210">
        <v>100</v>
      </c>
      <c r="L682" s="210">
        <v>100</v>
      </c>
      <c r="M682" s="66">
        <v>100</v>
      </c>
      <c r="N682" s="7"/>
      <c r="O682" s="7"/>
      <c r="P682" s="7"/>
    </row>
    <row r="683" spans="1:16" ht="46.5" customHeight="1" x14ac:dyDescent="0.25">
      <c r="A683" s="248"/>
      <c r="B683" s="206" t="s">
        <v>210</v>
      </c>
      <c r="C683" s="202" t="s">
        <v>658</v>
      </c>
      <c r="D683" s="202" t="s">
        <v>129</v>
      </c>
      <c r="E683" s="202" t="s">
        <v>659</v>
      </c>
      <c r="F683" s="22" t="s">
        <v>652</v>
      </c>
      <c r="G683" s="22">
        <v>100</v>
      </c>
      <c r="H683" s="22">
        <v>100</v>
      </c>
      <c r="I683" s="22">
        <v>100</v>
      </c>
      <c r="J683" s="22">
        <v>100</v>
      </c>
      <c r="K683" s="22">
        <v>100</v>
      </c>
      <c r="L683" s="22">
        <v>100</v>
      </c>
      <c r="M683" s="49">
        <v>100</v>
      </c>
      <c r="N683" s="202"/>
      <c r="O683" s="7"/>
      <c r="P683" s="7"/>
    </row>
    <row r="684" spans="1:16" ht="29.25" customHeight="1" x14ac:dyDescent="0.25">
      <c r="A684" s="247"/>
      <c r="B684" s="439" t="s">
        <v>660</v>
      </c>
      <c r="C684" s="439"/>
      <c r="D684" s="439"/>
      <c r="E684" s="439"/>
      <c r="F684" s="439"/>
      <c r="G684" s="439"/>
      <c r="H684" s="439"/>
      <c r="I684" s="439"/>
      <c r="J684" s="439"/>
      <c r="K684" s="439"/>
      <c r="L684" s="439"/>
      <c r="M684" s="441"/>
      <c r="N684" s="7"/>
      <c r="O684" s="7"/>
      <c r="P684" s="7"/>
    </row>
    <row r="685" spans="1:16" ht="69.75" customHeight="1" x14ac:dyDescent="0.25">
      <c r="A685" s="248"/>
      <c r="B685" s="227" t="s">
        <v>662</v>
      </c>
      <c r="C685" s="202" t="s">
        <v>658</v>
      </c>
      <c r="D685" s="202" t="s">
        <v>663</v>
      </c>
      <c r="E685" s="202" t="s">
        <v>664</v>
      </c>
      <c r="F685" s="202" t="s">
        <v>649</v>
      </c>
      <c r="G685" s="202">
        <v>200</v>
      </c>
      <c r="H685" s="202">
        <v>218</v>
      </c>
      <c r="I685" s="22">
        <v>218</v>
      </c>
      <c r="J685" s="202">
        <v>200</v>
      </c>
      <c r="K685" s="202">
        <v>190</v>
      </c>
      <c r="L685" s="202">
        <v>180</v>
      </c>
      <c r="M685" s="202">
        <v>170</v>
      </c>
      <c r="N685" s="202"/>
      <c r="O685" s="241"/>
      <c r="P685" s="206" t="s">
        <v>678</v>
      </c>
    </row>
    <row r="686" spans="1:16" ht="69.75" customHeight="1" x14ac:dyDescent="0.25">
      <c r="A686" s="245"/>
      <c r="B686" s="227" t="s">
        <v>665</v>
      </c>
      <c r="C686" s="202" t="s">
        <v>658</v>
      </c>
      <c r="D686" s="202" t="s">
        <v>390</v>
      </c>
      <c r="E686" s="202" t="s">
        <v>666</v>
      </c>
      <c r="F686" s="202" t="s">
        <v>649</v>
      </c>
      <c r="G686" s="202">
        <v>3</v>
      </c>
      <c r="H686" s="202">
        <v>3</v>
      </c>
      <c r="I686" s="202">
        <v>3</v>
      </c>
      <c r="J686" s="202">
        <v>3</v>
      </c>
      <c r="K686" s="202">
        <v>4</v>
      </c>
      <c r="L686" s="202">
        <v>4</v>
      </c>
      <c r="M686" s="202">
        <v>5</v>
      </c>
      <c r="N686" s="202"/>
      <c r="O686" s="202"/>
      <c r="P686" s="206" t="s">
        <v>677</v>
      </c>
    </row>
    <row r="687" spans="1:16" ht="49.5" customHeight="1" x14ac:dyDescent="0.25">
      <c r="A687" s="245"/>
      <c r="B687" s="227" t="s">
        <v>672</v>
      </c>
      <c r="C687" s="202" t="s">
        <v>658</v>
      </c>
      <c r="D687" s="202" t="s">
        <v>390</v>
      </c>
      <c r="E687" s="202" t="s">
        <v>667</v>
      </c>
      <c r="F687" s="202" t="s">
        <v>649</v>
      </c>
      <c r="G687" s="202">
        <v>7</v>
      </c>
      <c r="H687" s="202">
        <v>7</v>
      </c>
      <c r="I687" s="202">
        <v>7</v>
      </c>
      <c r="J687" s="202">
        <v>7</v>
      </c>
      <c r="K687" s="202">
        <v>10</v>
      </c>
      <c r="L687" s="202">
        <v>10</v>
      </c>
      <c r="M687" s="202">
        <v>10</v>
      </c>
      <c r="N687" s="202"/>
      <c r="O687" s="19"/>
      <c r="P687" s="206" t="s">
        <v>676</v>
      </c>
    </row>
    <row r="688" spans="1:16" ht="57" customHeight="1" x14ac:dyDescent="0.25">
      <c r="A688" s="245"/>
      <c r="B688" s="206" t="s">
        <v>671</v>
      </c>
      <c r="C688" s="202" t="s">
        <v>658</v>
      </c>
      <c r="D688" s="202" t="s">
        <v>673</v>
      </c>
      <c r="E688" s="202" t="s">
        <v>668</v>
      </c>
      <c r="F688" s="202" t="s">
        <v>649</v>
      </c>
      <c r="G688" s="202">
        <v>0</v>
      </c>
      <c r="H688" s="202">
        <v>0</v>
      </c>
      <c r="I688" s="202">
        <v>0</v>
      </c>
      <c r="J688" s="202">
        <v>0</v>
      </c>
      <c r="K688" s="202">
        <v>1</v>
      </c>
      <c r="L688" s="202">
        <v>2</v>
      </c>
      <c r="M688" s="202">
        <v>3</v>
      </c>
      <c r="N688" s="202"/>
      <c r="O688" s="19"/>
      <c r="P688" s="206" t="s">
        <v>675</v>
      </c>
    </row>
    <row r="689" spans="1:16" ht="84" hidden="1" customHeight="1" x14ac:dyDescent="0.25">
      <c r="A689" s="245"/>
      <c r="B689" s="206" t="s">
        <v>670</v>
      </c>
      <c r="C689" s="202" t="s">
        <v>658</v>
      </c>
      <c r="D689" s="202" t="s">
        <v>390</v>
      </c>
      <c r="E689" s="202" t="s">
        <v>128</v>
      </c>
      <c r="F689" s="202" t="s">
        <v>649</v>
      </c>
      <c r="G689" s="202">
        <v>0.3</v>
      </c>
      <c r="H689" s="202">
        <v>0</v>
      </c>
      <c r="I689" s="202">
        <v>0.3</v>
      </c>
      <c r="J689" s="202">
        <v>0.3</v>
      </c>
      <c r="K689" s="202">
        <v>0.4</v>
      </c>
      <c r="L689" s="202">
        <v>0.4</v>
      </c>
      <c r="M689" s="202">
        <v>0.5</v>
      </c>
      <c r="N689" s="202" t="s">
        <v>34</v>
      </c>
      <c r="O689" s="246">
        <v>261086</v>
      </c>
      <c r="P689" s="206" t="s">
        <v>674</v>
      </c>
    </row>
    <row r="690" spans="1:16" ht="69.75" hidden="1" customHeight="1" x14ac:dyDescent="0.25">
      <c r="A690" s="245"/>
      <c r="B690" s="206" t="s">
        <v>669</v>
      </c>
      <c r="C690" s="203" t="s">
        <v>658</v>
      </c>
      <c r="D690" s="203" t="s">
        <v>390</v>
      </c>
      <c r="E690" s="202" t="s">
        <v>128</v>
      </c>
      <c r="F690" s="202" t="s">
        <v>649</v>
      </c>
      <c r="G690" s="1">
        <v>42.6</v>
      </c>
      <c r="H690" s="1">
        <v>43.9</v>
      </c>
      <c r="I690" s="1">
        <v>4.5</v>
      </c>
      <c r="J690" s="1">
        <v>4.5999999999999996</v>
      </c>
      <c r="K690" s="1">
        <v>4.8</v>
      </c>
      <c r="L690" s="1">
        <v>5.2</v>
      </c>
      <c r="M690" s="1">
        <v>5.5</v>
      </c>
      <c r="N690" s="202" t="s">
        <v>34</v>
      </c>
      <c r="O690" s="19">
        <v>261087</v>
      </c>
      <c r="P690" s="206" t="s">
        <v>674</v>
      </c>
    </row>
    <row r="691" spans="1:16" ht="75" customHeight="1" x14ac:dyDescent="0.25">
      <c r="A691" s="247"/>
      <c r="B691" s="102" t="s">
        <v>680</v>
      </c>
      <c r="C691" s="195" t="s">
        <v>682</v>
      </c>
      <c r="D691" s="195" t="s">
        <v>681</v>
      </c>
      <c r="E691" s="260" t="s">
        <v>25</v>
      </c>
      <c r="F691" s="210" t="s">
        <v>649</v>
      </c>
      <c r="G691" s="210"/>
      <c r="H691" s="210">
        <v>0</v>
      </c>
      <c r="I691" s="60">
        <v>0</v>
      </c>
      <c r="J691" s="260">
        <v>0</v>
      </c>
      <c r="K691" s="260">
        <v>0</v>
      </c>
      <c r="L691" s="260">
        <v>0</v>
      </c>
      <c r="M691" s="142">
        <v>0</v>
      </c>
      <c r="N691" s="7"/>
      <c r="O691" s="7"/>
      <c r="P691" s="7"/>
    </row>
    <row r="692" spans="1:16" ht="86.25" customHeight="1" x14ac:dyDescent="0.25">
      <c r="A692" s="247"/>
      <c r="B692" s="102" t="s">
        <v>683</v>
      </c>
      <c r="C692" s="212" t="s">
        <v>682</v>
      </c>
      <c r="D692" s="212" t="s">
        <v>681</v>
      </c>
      <c r="E692" s="210" t="s">
        <v>25</v>
      </c>
      <c r="F692" s="210" t="s">
        <v>649</v>
      </c>
      <c r="G692" s="210"/>
      <c r="H692" s="210">
        <v>0</v>
      </c>
      <c r="I692" s="60">
        <v>0</v>
      </c>
      <c r="J692" s="260">
        <v>0</v>
      </c>
      <c r="K692" s="260">
        <v>0</v>
      </c>
      <c r="L692" s="260">
        <v>0</v>
      </c>
      <c r="M692" s="142">
        <v>0</v>
      </c>
      <c r="N692" s="7"/>
      <c r="O692" s="7"/>
      <c r="P692" s="7"/>
    </row>
    <row r="693" spans="1:16" ht="24" customHeight="1" x14ac:dyDescent="0.25">
      <c r="A693" s="247"/>
      <c r="B693" s="421" t="s">
        <v>684</v>
      </c>
      <c r="C693" s="422"/>
      <c r="D693" s="422"/>
      <c r="E693" s="422"/>
      <c r="F693" s="422"/>
      <c r="G693" s="422"/>
      <c r="H693" s="422"/>
      <c r="I693" s="422"/>
      <c r="J693" s="422"/>
      <c r="K693" s="422"/>
      <c r="L693" s="422"/>
      <c r="M693" s="422"/>
      <c r="N693" s="422"/>
      <c r="O693" s="422"/>
      <c r="P693" s="423"/>
    </row>
    <row r="694" spans="1:16" ht="39.75" customHeight="1" x14ac:dyDescent="0.25">
      <c r="A694" s="206"/>
      <c r="B694" s="238" t="s">
        <v>686</v>
      </c>
      <c r="C694" s="202" t="s">
        <v>658</v>
      </c>
      <c r="D694" s="202" t="s">
        <v>663</v>
      </c>
      <c r="E694" s="202" t="s">
        <v>685</v>
      </c>
      <c r="F694" s="203" t="s">
        <v>87</v>
      </c>
      <c r="G694" s="202">
        <v>13</v>
      </c>
      <c r="H694" s="202">
        <v>12</v>
      </c>
      <c r="I694" s="202">
        <v>12</v>
      </c>
      <c r="J694" s="202">
        <v>13</v>
      </c>
      <c r="K694" s="202">
        <v>13</v>
      </c>
      <c r="L694" s="202">
        <v>13</v>
      </c>
      <c r="M694" s="202">
        <v>13</v>
      </c>
      <c r="N694" s="202"/>
      <c r="O694" s="202"/>
      <c r="P694" s="200" t="s">
        <v>693</v>
      </c>
    </row>
    <row r="695" spans="1:16" s="37" customFormat="1" ht="57" customHeight="1" x14ac:dyDescent="0.25">
      <c r="A695" s="206"/>
      <c r="B695" s="206" t="s">
        <v>687</v>
      </c>
      <c r="C695" s="202" t="s">
        <v>658</v>
      </c>
      <c r="D695" s="202" t="s">
        <v>663</v>
      </c>
      <c r="E695" s="202" t="s">
        <v>25</v>
      </c>
      <c r="F695" s="202" t="s">
        <v>87</v>
      </c>
      <c r="G695" s="202">
        <v>58</v>
      </c>
      <c r="H695" s="202">
        <v>60</v>
      </c>
      <c r="I695" s="202">
        <v>60</v>
      </c>
      <c r="J695" s="202">
        <v>65</v>
      </c>
      <c r="K695" s="202">
        <v>70</v>
      </c>
      <c r="L695" s="202">
        <v>80</v>
      </c>
      <c r="M695" s="202">
        <v>90</v>
      </c>
      <c r="N695" s="202"/>
      <c r="O695" s="202"/>
      <c r="P695" s="206" t="s">
        <v>692</v>
      </c>
    </row>
    <row r="696" spans="1:16" s="26" customFormat="1" ht="68.25" customHeight="1" x14ac:dyDescent="0.25">
      <c r="A696" s="227"/>
      <c r="B696" s="227" t="s">
        <v>688</v>
      </c>
      <c r="C696" s="227" t="s">
        <v>658</v>
      </c>
      <c r="D696" s="227" t="s">
        <v>663</v>
      </c>
      <c r="E696" s="202" t="s">
        <v>294</v>
      </c>
      <c r="F696" s="227" t="s">
        <v>87</v>
      </c>
      <c r="G696" s="202">
        <v>25</v>
      </c>
      <c r="H696" s="202">
        <v>28</v>
      </c>
      <c r="I696" s="202">
        <v>28</v>
      </c>
      <c r="J696" s="202">
        <v>28</v>
      </c>
      <c r="K696" s="202">
        <v>28</v>
      </c>
      <c r="L696" s="202">
        <v>28</v>
      </c>
      <c r="M696" s="202">
        <v>28</v>
      </c>
      <c r="N696" s="202"/>
      <c r="O696" s="202"/>
      <c r="P696" s="200" t="s">
        <v>691</v>
      </c>
    </row>
    <row r="697" spans="1:16" s="26" customFormat="1" ht="57.75" customHeight="1" x14ac:dyDescent="0.25">
      <c r="A697" s="202"/>
      <c r="B697" s="206" t="s">
        <v>689</v>
      </c>
      <c r="C697" s="203" t="s">
        <v>658</v>
      </c>
      <c r="D697" s="203" t="s">
        <v>663</v>
      </c>
      <c r="E697" s="203" t="s">
        <v>128</v>
      </c>
      <c r="F697" s="202" t="s">
        <v>87</v>
      </c>
      <c r="G697" s="22"/>
      <c r="H697" s="22">
        <v>34</v>
      </c>
      <c r="I697" s="22">
        <v>80</v>
      </c>
      <c r="J697" s="22">
        <v>115</v>
      </c>
      <c r="K697" s="22"/>
      <c r="L697" s="22"/>
      <c r="M697" s="22"/>
      <c r="N697" s="202" t="s">
        <v>34</v>
      </c>
      <c r="O697" s="252"/>
      <c r="P697" s="206" t="s">
        <v>690</v>
      </c>
    </row>
    <row r="698" spans="1:16" s="26" customFormat="1" ht="83.25" customHeight="1" x14ac:dyDescent="0.25">
      <c r="A698" s="247"/>
      <c r="B698" s="102" t="s">
        <v>694</v>
      </c>
      <c r="C698" s="195" t="s">
        <v>695</v>
      </c>
      <c r="D698" s="195" t="s">
        <v>129</v>
      </c>
      <c r="E698" s="195" t="s">
        <v>696</v>
      </c>
      <c r="F698" s="260"/>
      <c r="G698" s="210"/>
      <c r="H698" s="210">
        <v>85</v>
      </c>
      <c r="I698" s="60">
        <v>82</v>
      </c>
      <c r="J698" s="210">
        <v>79</v>
      </c>
      <c r="K698" s="210">
        <v>76</v>
      </c>
      <c r="L698" s="210">
        <v>74</v>
      </c>
      <c r="M698" s="66">
        <v>70</v>
      </c>
      <c r="N698" s="7"/>
      <c r="O698" s="7"/>
      <c r="P698" s="7"/>
    </row>
    <row r="699" spans="1:16" ht="34.5" customHeight="1" x14ac:dyDescent="0.25">
      <c r="A699" s="247"/>
      <c r="B699" s="439" t="s">
        <v>697</v>
      </c>
      <c r="C699" s="440"/>
      <c r="D699" s="440"/>
      <c r="E699" s="440"/>
      <c r="F699" s="439"/>
      <c r="G699" s="439"/>
      <c r="H699" s="439"/>
      <c r="I699" s="439"/>
      <c r="J699" s="439"/>
      <c r="K699" s="439"/>
      <c r="L699" s="439"/>
      <c r="M699" s="441"/>
      <c r="N699" s="7"/>
      <c r="O699" s="7"/>
      <c r="P699" s="7"/>
    </row>
    <row r="700" spans="1:16" ht="102.75" customHeight="1" x14ac:dyDescent="0.25">
      <c r="A700" s="247"/>
      <c r="B700" s="206" t="s">
        <v>700</v>
      </c>
      <c r="C700" s="202" t="s">
        <v>698</v>
      </c>
      <c r="D700" s="210" t="s">
        <v>129</v>
      </c>
      <c r="E700" s="210" t="s">
        <v>699</v>
      </c>
      <c r="F700" s="210" t="s">
        <v>87</v>
      </c>
      <c r="G700" s="210">
        <v>15</v>
      </c>
      <c r="H700" s="210">
        <v>17</v>
      </c>
      <c r="I700" s="210">
        <v>18</v>
      </c>
      <c r="J700" s="210">
        <v>20</v>
      </c>
      <c r="K700" s="210">
        <v>22</v>
      </c>
      <c r="L700" s="210">
        <v>23</v>
      </c>
      <c r="M700" s="210">
        <v>24</v>
      </c>
      <c r="N700" s="27"/>
      <c r="O700" s="27"/>
      <c r="P700" s="59" t="s">
        <v>710</v>
      </c>
    </row>
    <row r="701" spans="1:16" ht="75" customHeight="1" x14ac:dyDescent="0.25">
      <c r="A701" s="204"/>
      <c r="B701" s="201" t="s">
        <v>701</v>
      </c>
      <c r="C701" s="203" t="s">
        <v>698</v>
      </c>
      <c r="D701" s="203" t="s">
        <v>129</v>
      </c>
      <c r="E701" s="202" t="s">
        <v>112</v>
      </c>
      <c r="F701" s="202" t="s">
        <v>87</v>
      </c>
      <c r="G701" s="202">
        <v>1</v>
      </c>
      <c r="H701" s="202">
        <v>4</v>
      </c>
      <c r="I701" s="202">
        <v>4</v>
      </c>
      <c r="J701" s="202">
        <v>5</v>
      </c>
      <c r="K701" s="202">
        <v>5</v>
      </c>
      <c r="L701" s="202">
        <v>6</v>
      </c>
      <c r="M701" s="202">
        <v>6</v>
      </c>
      <c r="N701" s="27"/>
      <c r="O701" s="27"/>
      <c r="P701" s="59" t="s">
        <v>710</v>
      </c>
    </row>
    <row r="702" spans="1:16" ht="76.5" customHeight="1" x14ac:dyDescent="0.25">
      <c r="A702" s="247"/>
      <c r="B702" s="102" t="s">
        <v>702</v>
      </c>
      <c r="C702" s="195" t="s">
        <v>703</v>
      </c>
      <c r="D702" s="195" t="s">
        <v>129</v>
      </c>
      <c r="E702" s="260" t="s">
        <v>25</v>
      </c>
      <c r="F702" s="210" t="s">
        <v>87</v>
      </c>
      <c r="G702" s="210"/>
      <c r="H702" s="210">
        <v>3.18</v>
      </c>
      <c r="I702" s="60">
        <v>3.18</v>
      </c>
      <c r="J702" s="210">
        <v>3.18</v>
      </c>
      <c r="K702" s="260">
        <v>3.18</v>
      </c>
      <c r="L702" s="260">
        <v>3.18</v>
      </c>
      <c r="M702" s="142">
        <v>3.18</v>
      </c>
      <c r="N702" s="7"/>
      <c r="O702" s="7"/>
      <c r="P702" s="7"/>
    </row>
    <row r="703" spans="1:16" ht="24" customHeight="1" x14ac:dyDescent="0.25">
      <c r="A703" s="247"/>
      <c r="B703" s="439" t="s">
        <v>704</v>
      </c>
      <c r="C703" s="440"/>
      <c r="D703" s="440"/>
      <c r="E703" s="439"/>
      <c r="F703" s="439"/>
      <c r="G703" s="439"/>
      <c r="H703" s="439"/>
      <c r="I703" s="439"/>
      <c r="J703" s="439"/>
      <c r="K703" s="439"/>
      <c r="L703" s="439"/>
      <c r="M703" s="441"/>
      <c r="N703" s="7"/>
      <c r="O703" s="7"/>
      <c r="P703" s="7"/>
    </row>
    <row r="704" spans="1:16" ht="22.5" customHeight="1" x14ac:dyDescent="0.25">
      <c r="A704" s="465" t="s">
        <v>160</v>
      </c>
      <c r="B704" s="466"/>
      <c r="C704" s="466"/>
      <c r="D704" s="466"/>
      <c r="E704" s="466"/>
      <c r="F704" s="466"/>
      <c r="G704" s="466"/>
      <c r="H704" s="466"/>
      <c r="I704" s="466"/>
      <c r="J704" s="466"/>
      <c r="K704" s="466"/>
      <c r="L704" s="466"/>
      <c r="M704" s="466"/>
      <c r="N704" s="466"/>
      <c r="O704" s="466"/>
      <c r="P704" s="468"/>
    </row>
    <row r="705" spans="1:18" ht="27.75" customHeight="1" x14ac:dyDescent="0.25">
      <c r="A705" s="444"/>
      <c r="B705" s="517" t="s">
        <v>705</v>
      </c>
      <c r="C705" s="517" t="s">
        <v>634</v>
      </c>
      <c r="D705" s="429" t="s">
        <v>663</v>
      </c>
      <c r="E705" s="458" t="s">
        <v>92</v>
      </c>
      <c r="F705" s="517" t="s">
        <v>376</v>
      </c>
      <c r="G705" s="25"/>
      <c r="H705" s="25"/>
      <c r="I705" s="25"/>
      <c r="J705" s="25"/>
      <c r="K705" s="25"/>
      <c r="L705" s="28">
        <v>2511</v>
      </c>
      <c r="M705" s="240">
        <v>279</v>
      </c>
      <c r="N705" s="202" t="s">
        <v>26</v>
      </c>
      <c r="O705" s="202"/>
      <c r="P705" s="517" t="s">
        <v>711</v>
      </c>
    </row>
    <row r="706" spans="1:18" ht="27.75" customHeight="1" x14ac:dyDescent="0.25">
      <c r="A706" s="521"/>
      <c r="B706" s="518"/>
      <c r="C706" s="518"/>
      <c r="D706" s="437"/>
      <c r="E706" s="534"/>
      <c r="F706" s="518"/>
      <c r="G706" s="25"/>
      <c r="H706" s="25"/>
      <c r="I706" s="25"/>
      <c r="J706" s="25"/>
      <c r="K706" s="25"/>
      <c r="L706" s="28">
        <v>279</v>
      </c>
      <c r="M706" s="240">
        <v>31</v>
      </c>
      <c r="N706" s="202" t="s">
        <v>34</v>
      </c>
      <c r="O706" s="45"/>
      <c r="P706" s="518"/>
    </row>
    <row r="707" spans="1:18" ht="27.75" customHeight="1" x14ac:dyDescent="0.25">
      <c r="A707" s="445"/>
      <c r="B707" s="519"/>
      <c r="C707" s="519"/>
      <c r="D707" s="430"/>
      <c r="E707" s="459"/>
      <c r="F707" s="519"/>
      <c r="G707" s="25"/>
      <c r="H707" s="25"/>
      <c r="I707" s="25">
        <v>10</v>
      </c>
      <c r="J707" s="25"/>
      <c r="K707" s="25"/>
      <c r="L707" s="28"/>
      <c r="M707" s="240"/>
      <c r="N707" s="202" t="s">
        <v>132</v>
      </c>
      <c r="O707" s="252"/>
      <c r="P707" s="519"/>
    </row>
    <row r="708" spans="1:18" ht="90.75" customHeight="1" x14ac:dyDescent="0.25">
      <c r="A708" s="247"/>
      <c r="B708" s="102" t="s">
        <v>706</v>
      </c>
      <c r="C708" s="210" t="s">
        <v>707</v>
      </c>
      <c r="D708" s="210" t="s">
        <v>86</v>
      </c>
      <c r="E708" s="210" t="s">
        <v>25</v>
      </c>
      <c r="F708" s="210"/>
      <c r="G708" s="210"/>
      <c r="H708" s="210">
        <v>4.8</v>
      </c>
      <c r="I708" s="60">
        <v>4.7</v>
      </c>
      <c r="J708" s="210">
        <v>4.5999999999999996</v>
      </c>
      <c r="K708" s="260">
        <v>4.5</v>
      </c>
      <c r="L708" s="260">
        <v>4.4000000000000004</v>
      </c>
      <c r="M708" s="142">
        <v>4.3</v>
      </c>
      <c r="N708" s="7"/>
      <c r="O708" s="7"/>
      <c r="P708" s="7"/>
    </row>
    <row r="709" spans="1:18" ht="22.5" customHeight="1" x14ac:dyDescent="0.25">
      <c r="A709" s="247"/>
      <c r="B709" s="439" t="s">
        <v>708</v>
      </c>
      <c r="C709" s="439"/>
      <c r="D709" s="439"/>
      <c r="E709" s="439"/>
      <c r="F709" s="439"/>
      <c r="G709" s="439"/>
      <c r="H709" s="439"/>
      <c r="I709" s="439"/>
      <c r="J709" s="439"/>
      <c r="K709" s="439"/>
      <c r="L709" s="439"/>
      <c r="M709" s="441"/>
      <c r="N709" s="7"/>
      <c r="O709" s="7"/>
      <c r="P709" s="7"/>
    </row>
    <row r="710" spans="1:18" ht="70.5" customHeight="1" x14ac:dyDescent="0.25">
      <c r="A710" s="247"/>
      <c r="B710" s="64" t="s">
        <v>709</v>
      </c>
      <c r="C710" s="87" t="s">
        <v>713</v>
      </c>
      <c r="D710" s="210" t="s">
        <v>663</v>
      </c>
      <c r="E710" s="210" t="s">
        <v>583</v>
      </c>
      <c r="F710" s="210" t="s">
        <v>142</v>
      </c>
      <c r="G710" s="60">
        <v>66.8</v>
      </c>
      <c r="H710" s="60">
        <v>62.3</v>
      </c>
      <c r="I710" s="60">
        <v>45.3</v>
      </c>
      <c r="J710" s="60">
        <v>54.5</v>
      </c>
      <c r="K710" s="60">
        <v>56.9</v>
      </c>
      <c r="L710" s="60">
        <v>58</v>
      </c>
      <c r="M710" s="60">
        <v>58.3</v>
      </c>
      <c r="N710" s="93" t="s">
        <v>132</v>
      </c>
      <c r="O710" s="63">
        <v>263003</v>
      </c>
      <c r="P710" s="94" t="s">
        <v>729</v>
      </c>
    </row>
    <row r="711" spans="1:18" ht="87.75" customHeight="1" x14ac:dyDescent="0.25">
      <c r="A711" s="261"/>
      <c r="B711" s="64" t="s">
        <v>712</v>
      </c>
      <c r="C711" s="87" t="s">
        <v>714</v>
      </c>
      <c r="D711" s="202" t="s">
        <v>663</v>
      </c>
      <c r="E711" s="202" t="s">
        <v>350</v>
      </c>
      <c r="F711" s="233" t="s">
        <v>142</v>
      </c>
      <c r="G711" s="22">
        <v>69</v>
      </c>
      <c r="H711" s="22"/>
      <c r="I711" s="22">
        <v>70</v>
      </c>
      <c r="J711" s="202">
        <v>70</v>
      </c>
      <c r="K711" s="202">
        <v>70</v>
      </c>
      <c r="L711" s="202">
        <v>70</v>
      </c>
      <c r="M711" s="202">
        <v>70</v>
      </c>
      <c r="N711" s="203"/>
      <c r="O711" s="7"/>
      <c r="P711" s="94" t="s">
        <v>728</v>
      </c>
    </row>
    <row r="712" spans="1:18" ht="60.75" customHeight="1" x14ac:dyDescent="0.25">
      <c r="A712" s="227"/>
      <c r="B712" s="227" t="s">
        <v>715</v>
      </c>
      <c r="C712" s="202" t="s">
        <v>720</v>
      </c>
      <c r="D712" s="202" t="s">
        <v>663</v>
      </c>
      <c r="E712" s="202" t="s">
        <v>25</v>
      </c>
      <c r="F712" s="202" t="s">
        <v>105</v>
      </c>
      <c r="G712" s="202">
        <v>95</v>
      </c>
      <c r="H712" s="202">
        <v>95</v>
      </c>
      <c r="I712" s="202">
        <v>95</v>
      </c>
      <c r="J712" s="202">
        <v>96</v>
      </c>
      <c r="K712" s="202">
        <v>96</v>
      </c>
      <c r="L712" s="202">
        <v>96</v>
      </c>
      <c r="M712" s="202">
        <v>96</v>
      </c>
      <c r="N712" s="202"/>
      <c r="O712" s="202"/>
      <c r="P712" s="241" t="s">
        <v>727</v>
      </c>
      <c r="Q712" s="12" t="e">
        <f>K710+#REF!+#REF!</f>
        <v>#REF!</v>
      </c>
      <c r="R712" s="12"/>
    </row>
    <row r="713" spans="1:18" ht="68.25" customHeight="1" x14ac:dyDescent="0.25">
      <c r="A713" s="202"/>
      <c r="B713" s="227" t="s">
        <v>716</v>
      </c>
      <c r="C713" s="202" t="s">
        <v>720</v>
      </c>
      <c r="D713" s="202" t="s">
        <v>663</v>
      </c>
      <c r="E713" s="202" t="s">
        <v>25</v>
      </c>
      <c r="F713" s="241" t="s">
        <v>105</v>
      </c>
      <c r="G713" s="202">
        <v>95</v>
      </c>
      <c r="H713" s="202">
        <v>100</v>
      </c>
      <c r="I713" s="202">
        <v>100</v>
      </c>
      <c r="J713" s="202">
        <v>100</v>
      </c>
      <c r="K713" s="202">
        <v>100</v>
      </c>
      <c r="L713" s="202">
        <v>100</v>
      </c>
      <c r="M713" s="202">
        <v>100</v>
      </c>
      <c r="N713" s="202"/>
      <c r="O713" s="202"/>
      <c r="P713" s="241" t="s">
        <v>726</v>
      </c>
    </row>
    <row r="714" spans="1:18" s="26" customFormat="1" ht="63.75" customHeight="1" x14ac:dyDescent="0.25">
      <c r="A714" s="227"/>
      <c r="B714" s="227" t="s">
        <v>717</v>
      </c>
      <c r="C714" s="202" t="s">
        <v>720</v>
      </c>
      <c r="D714" s="202" t="s">
        <v>723</v>
      </c>
      <c r="E714" s="202" t="s">
        <v>295</v>
      </c>
      <c r="F714" s="241" t="s">
        <v>105</v>
      </c>
      <c r="G714" s="202">
        <v>182</v>
      </c>
      <c r="H714" s="202">
        <v>215</v>
      </c>
      <c r="I714" s="202">
        <v>220</v>
      </c>
      <c r="J714" s="202">
        <v>225</v>
      </c>
      <c r="K714" s="202">
        <v>240</v>
      </c>
      <c r="L714" s="202">
        <v>235</v>
      </c>
      <c r="M714" s="202">
        <v>240</v>
      </c>
      <c r="N714" s="202"/>
      <c r="O714" s="202"/>
      <c r="P714" s="241" t="s">
        <v>726</v>
      </c>
    </row>
    <row r="715" spans="1:18" s="26" customFormat="1" ht="61.5" customHeight="1" x14ac:dyDescent="0.25">
      <c r="A715" s="227"/>
      <c r="B715" s="227" t="s">
        <v>718</v>
      </c>
      <c r="C715" s="202" t="s">
        <v>720</v>
      </c>
      <c r="D715" s="202" t="s">
        <v>723</v>
      </c>
      <c r="E715" s="202" t="s">
        <v>721</v>
      </c>
      <c r="F715" s="241" t="s">
        <v>105</v>
      </c>
      <c r="G715" s="202">
        <v>11</v>
      </c>
      <c r="H715" s="202">
        <v>14</v>
      </c>
      <c r="I715" s="202">
        <v>16</v>
      </c>
      <c r="J715" s="202">
        <v>17</v>
      </c>
      <c r="K715" s="202">
        <v>20</v>
      </c>
      <c r="L715" s="202">
        <v>21</v>
      </c>
      <c r="M715" s="202">
        <v>22</v>
      </c>
      <c r="N715" s="202"/>
      <c r="O715" s="202"/>
      <c r="P715" s="224" t="s">
        <v>725</v>
      </c>
    </row>
    <row r="716" spans="1:18" s="26" customFormat="1" ht="66" customHeight="1" x14ac:dyDescent="0.25">
      <c r="A716" s="227"/>
      <c r="B716" s="227" t="s">
        <v>719</v>
      </c>
      <c r="C716" s="202" t="s">
        <v>720</v>
      </c>
      <c r="D716" s="202" t="s">
        <v>723</v>
      </c>
      <c r="E716" s="202" t="s">
        <v>722</v>
      </c>
      <c r="F716" s="241" t="s">
        <v>105</v>
      </c>
      <c r="G716" s="202"/>
      <c r="H716" s="202"/>
      <c r="I716" s="202"/>
      <c r="J716" s="202">
        <v>1</v>
      </c>
      <c r="K716" s="202"/>
      <c r="L716" s="202"/>
      <c r="M716" s="202"/>
      <c r="N716" s="252"/>
      <c r="O716" s="202"/>
      <c r="P716" s="200" t="s">
        <v>724</v>
      </c>
    </row>
    <row r="717" spans="1:18" s="26" customFormat="1" ht="75" customHeight="1" x14ac:dyDescent="0.25">
      <c r="A717" s="247"/>
      <c r="B717" s="102" t="s">
        <v>1003</v>
      </c>
      <c r="C717" s="210" t="s">
        <v>730</v>
      </c>
      <c r="D717" s="210" t="s">
        <v>129</v>
      </c>
      <c r="E717" s="210" t="s">
        <v>25</v>
      </c>
      <c r="F717" s="210"/>
      <c r="G717" s="210">
        <v>93</v>
      </c>
      <c r="H717" s="210">
        <v>94</v>
      </c>
      <c r="I717" s="60">
        <v>95</v>
      </c>
      <c r="J717" s="210">
        <v>97</v>
      </c>
      <c r="K717" s="260">
        <v>98</v>
      </c>
      <c r="L717" s="260">
        <v>98</v>
      </c>
      <c r="M717" s="142">
        <v>98.5</v>
      </c>
      <c r="N717" s="7"/>
      <c r="O717" s="7"/>
      <c r="P717" s="7"/>
    </row>
    <row r="718" spans="1:18" s="26" customFormat="1" ht="56.25" customHeight="1" x14ac:dyDescent="0.25">
      <c r="A718" s="248"/>
      <c r="B718" s="206" t="s">
        <v>210</v>
      </c>
      <c r="C718" s="202" t="s">
        <v>743</v>
      </c>
      <c r="D718" s="202" t="s">
        <v>129</v>
      </c>
      <c r="E718" s="210" t="s">
        <v>25</v>
      </c>
      <c r="F718" s="22" t="s">
        <v>105</v>
      </c>
      <c r="G718" s="22">
        <v>98.671978751660021</v>
      </c>
      <c r="H718" s="22"/>
      <c r="I718" s="22">
        <v>98.671978751660021</v>
      </c>
      <c r="J718" s="22">
        <v>98.671978751660021</v>
      </c>
      <c r="K718" s="22">
        <v>98.671978751660021</v>
      </c>
      <c r="L718" s="22">
        <v>98.671978751660021</v>
      </c>
      <c r="M718" s="49">
        <v>98.671978751660021</v>
      </c>
      <c r="N718" s="202"/>
      <c r="O718" s="7"/>
      <c r="P718" s="206"/>
    </row>
    <row r="719" spans="1:18" ht="45.75" customHeight="1" x14ac:dyDescent="0.25">
      <c r="A719" s="247"/>
      <c r="B719" s="439" t="s">
        <v>731</v>
      </c>
      <c r="C719" s="439"/>
      <c r="D719" s="439"/>
      <c r="E719" s="439"/>
      <c r="F719" s="439"/>
      <c r="G719" s="439"/>
      <c r="H719" s="439"/>
      <c r="I719" s="439"/>
      <c r="J719" s="439"/>
      <c r="K719" s="439"/>
      <c r="L719" s="439"/>
      <c r="M719" s="441"/>
      <c r="N719" s="7"/>
      <c r="O719" s="7"/>
      <c r="P719" s="7"/>
    </row>
    <row r="720" spans="1:18" ht="46.5" customHeight="1" x14ac:dyDescent="0.25">
      <c r="A720" s="248"/>
      <c r="B720" s="206" t="s">
        <v>734</v>
      </c>
      <c r="C720" s="210" t="s">
        <v>742</v>
      </c>
      <c r="D720" s="210" t="s">
        <v>129</v>
      </c>
      <c r="E720" s="210" t="s">
        <v>583</v>
      </c>
      <c r="F720" s="202" t="s">
        <v>526</v>
      </c>
      <c r="G720" s="41">
        <v>6.4340000000000002</v>
      </c>
      <c r="H720" s="41">
        <v>124.084</v>
      </c>
      <c r="I720" s="41">
        <v>51.8</v>
      </c>
      <c r="J720" s="41">
        <v>25.055</v>
      </c>
      <c r="K720" s="42">
        <v>26.809000000000001</v>
      </c>
      <c r="L720" s="40">
        <f t="shared" ref="L720:M725" si="124">K720*107%</f>
        <v>28.685630000000003</v>
      </c>
      <c r="M720" s="40">
        <f t="shared" si="124"/>
        <v>30.693624100000005</v>
      </c>
      <c r="N720" s="202"/>
      <c r="O720" s="7"/>
      <c r="P720" s="206" t="s">
        <v>736</v>
      </c>
    </row>
    <row r="721" spans="1:16" ht="49.5" customHeight="1" x14ac:dyDescent="0.25">
      <c r="A721" s="248"/>
      <c r="B721" s="206" t="s">
        <v>735</v>
      </c>
      <c r="C721" s="210" t="s">
        <v>742</v>
      </c>
      <c r="D721" s="210" t="s">
        <v>129</v>
      </c>
      <c r="E721" s="210" t="s">
        <v>583</v>
      </c>
      <c r="F721" s="202" t="s">
        <v>526</v>
      </c>
      <c r="G721" s="41">
        <v>52.651000000000003</v>
      </c>
      <c r="H721" s="41">
        <v>0</v>
      </c>
      <c r="I721" s="41">
        <v>0</v>
      </c>
      <c r="J721" s="41">
        <v>64.5</v>
      </c>
      <c r="K721" s="42">
        <v>69.015000000000001</v>
      </c>
      <c r="L721" s="40">
        <f t="shared" si="124"/>
        <v>73.846050000000005</v>
      </c>
      <c r="M721" s="40">
        <f t="shared" si="124"/>
        <v>79.015273500000006</v>
      </c>
      <c r="N721" s="202" t="s">
        <v>132</v>
      </c>
      <c r="O721" s="7">
        <v>458023</v>
      </c>
      <c r="P721" s="206" t="s">
        <v>736</v>
      </c>
    </row>
    <row r="722" spans="1:16" ht="45.75" customHeight="1" x14ac:dyDescent="0.25">
      <c r="A722" s="247"/>
      <c r="B722" s="206" t="s">
        <v>733</v>
      </c>
      <c r="C722" s="210" t="s">
        <v>742</v>
      </c>
      <c r="D722" s="210" t="s">
        <v>129</v>
      </c>
      <c r="E722" s="210" t="s">
        <v>583</v>
      </c>
      <c r="F722" s="202" t="s">
        <v>526</v>
      </c>
      <c r="G722" s="41">
        <v>4.7729999999999997</v>
      </c>
      <c r="H722" s="41">
        <v>100.107</v>
      </c>
      <c r="I722" s="41">
        <v>100</v>
      </c>
      <c r="J722" s="41">
        <v>130.02000000000001</v>
      </c>
      <c r="K722" s="42">
        <v>139.12100000000001</v>
      </c>
      <c r="L722" s="40">
        <f t="shared" si="124"/>
        <v>148.85947000000002</v>
      </c>
      <c r="M722" s="40">
        <f t="shared" si="124"/>
        <v>159.27963290000002</v>
      </c>
      <c r="N722" s="202" t="s">
        <v>132</v>
      </c>
      <c r="O722" s="7">
        <v>458023</v>
      </c>
      <c r="P722" s="206" t="s">
        <v>736</v>
      </c>
    </row>
    <row r="723" spans="1:16" ht="48" customHeight="1" x14ac:dyDescent="0.25">
      <c r="A723" s="247"/>
      <c r="B723" s="373" t="s">
        <v>732</v>
      </c>
      <c r="C723" s="210" t="s">
        <v>742</v>
      </c>
      <c r="D723" s="210" t="s">
        <v>129</v>
      </c>
      <c r="E723" s="210" t="s">
        <v>583</v>
      </c>
      <c r="F723" s="202" t="s">
        <v>526</v>
      </c>
      <c r="G723" s="41">
        <v>282.23599999999999</v>
      </c>
      <c r="H723" s="41">
        <v>202.14400000000001</v>
      </c>
      <c r="I723" s="41">
        <v>151.89400000000001</v>
      </c>
      <c r="J723" s="41">
        <v>483.52699999999999</v>
      </c>
      <c r="K723" s="42">
        <v>517.37300000000005</v>
      </c>
      <c r="L723" s="40">
        <f t="shared" si="124"/>
        <v>553.58911000000012</v>
      </c>
      <c r="M723" s="40">
        <f t="shared" si="124"/>
        <v>592.34034770000017</v>
      </c>
      <c r="N723" s="202" t="s">
        <v>132</v>
      </c>
      <c r="O723" s="7">
        <v>458023</v>
      </c>
      <c r="P723" s="206" t="s">
        <v>736</v>
      </c>
    </row>
    <row r="724" spans="1:16" ht="52.5" customHeight="1" x14ac:dyDescent="0.25">
      <c r="A724" s="247"/>
      <c r="B724" s="373" t="s">
        <v>1052</v>
      </c>
      <c r="C724" s="210" t="s">
        <v>742</v>
      </c>
      <c r="D724" s="210" t="s">
        <v>129</v>
      </c>
      <c r="E724" s="210" t="s">
        <v>583</v>
      </c>
      <c r="F724" s="202" t="s">
        <v>526</v>
      </c>
      <c r="G724" s="41">
        <v>62.216999999999999</v>
      </c>
      <c r="H724" s="41"/>
      <c r="I724" s="41"/>
      <c r="J724" s="41"/>
      <c r="K724" s="42"/>
      <c r="L724" s="40">
        <f t="shared" si="124"/>
        <v>0</v>
      </c>
      <c r="M724" s="40">
        <f t="shared" si="124"/>
        <v>0</v>
      </c>
      <c r="N724" s="202" t="s">
        <v>132</v>
      </c>
      <c r="O724" s="7">
        <v>458023</v>
      </c>
      <c r="P724" s="206" t="s">
        <v>736</v>
      </c>
    </row>
    <row r="725" spans="1:16" ht="52.5" customHeight="1" x14ac:dyDescent="0.25">
      <c r="A725" s="247"/>
      <c r="B725" s="206" t="s">
        <v>1049</v>
      </c>
      <c r="C725" s="210" t="s">
        <v>742</v>
      </c>
      <c r="D725" s="210" t="s">
        <v>129</v>
      </c>
      <c r="E725" s="210" t="s">
        <v>583</v>
      </c>
      <c r="F725" s="202" t="s">
        <v>526</v>
      </c>
      <c r="G725" s="41"/>
      <c r="H725" s="41">
        <v>2.3959999999999999</v>
      </c>
      <c r="I725" s="41">
        <v>2.5640000000000001</v>
      </c>
      <c r="J725" s="41">
        <v>2.7429999999999999</v>
      </c>
      <c r="K725" s="42">
        <v>2.9359999999999999</v>
      </c>
      <c r="L725" s="40">
        <f t="shared" si="124"/>
        <v>3.1415200000000003</v>
      </c>
      <c r="M725" s="40">
        <f t="shared" si="124"/>
        <v>3.3614264000000005</v>
      </c>
      <c r="N725" s="202" t="s">
        <v>132</v>
      </c>
      <c r="O725" s="7">
        <v>458023</v>
      </c>
      <c r="P725" s="206" t="s">
        <v>736</v>
      </c>
    </row>
    <row r="726" spans="1:16" ht="66" customHeight="1" x14ac:dyDescent="0.25">
      <c r="A726" s="247"/>
      <c r="B726" s="102" t="s">
        <v>1002</v>
      </c>
      <c r="C726" s="210" t="s">
        <v>738</v>
      </c>
      <c r="D726" s="210" t="s">
        <v>86</v>
      </c>
      <c r="E726" s="210" t="s">
        <v>737</v>
      </c>
      <c r="F726" s="210"/>
      <c r="G726" s="210"/>
      <c r="H726" s="210">
        <v>23</v>
      </c>
      <c r="I726" s="60">
        <v>23.2</v>
      </c>
      <c r="J726" s="210">
        <v>23.4</v>
      </c>
      <c r="K726" s="260">
        <v>23.6</v>
      </c>
      <c r="L726" s="260">
        <v>23.8</v>
      </c>
      <c r="M726" s="142">
        <v>24</v>
      </c>
      <c r="N726" s="7"/>
      <c r="O726" s="7"/>
      <c r="P726" s="7"/>
    </row>
    <row r="727" spans="1:16" ht="26.25" customHeight="1" x14ac:dyDescent="0.25">
      <c r="A727" s="247"/>
      <c r="B727" s="439" t="s">
        <v>739</v>
      </c>
      <c r="C727" s="439"/>
      <c r="D727" s="439"/>
      <c r="E727" s="439"/>
      <c r="F727" s="439"/>
      <c r="G727" s="439"/>
      <c r="H727" s="439"/>
      <c r="I727" s="439"/>
      <c r="J727" s="439"/>
      <c r="K727" s="439"/>
      <c r="L727" s="439"/>
      <c r="M727" s="441"/>
      <c r="N727" s="7"/>
      <c r="O727" s="7"/>
      <c r="P727" s="7"/>
    </row>
    <row r="728" spans="1:16" ht="31.5" customHeight="1" x14ac:dyDescent="0.25">
      <c r="A728" s="506"/>
      <c r="B728" s="436" t="s">
        <v>740</v>
      </c>
      <c r="C728" s="431" t="s">
        <v>741</v>
      </c>
      <c r="D728" s="194" t="s">
        <v>129</v>
      </c>
      <c r="E728" s="205" t="s">
        <v>737</v>
      </c>
      <c r="F728" s="453" t="s">
        <v>376</v>
      </c>
      <c r="G728" s="226"/>
      <c r="H728" s="226"/>
      <c r="I728" s="234"/>
      <c r="J728" s="234"/>
      <c r="K728" s="234"/>
      <c r="L728" s="234"/>
      <c r="M728" s="234">
        <v>4718</v>
      </c>
      <c r="N728" s="240"/>
      <c r="O728" s="429"/>
      <c r="P728" s="436" t="s">
        <v>747</v>
      </c>
    </row>
    <row r="729" spans="1:16" ht="24.75" customHeight="1" x14ac:dyDescent="0.25">
      <c r="A729" s="507"/>
      <c r="B729" s="428"/>
      <c r="C729" s="431"/>
      <c r="D729" s="18"/>
      <c r="E729" s="203" t="s">
        <v>92</v>
      </c>
      <c r="F729" s="453"/>
      <c r="G729" s="227"/>
      <c r="H729" s="227"/>
      <c r="I729" s="22"/>
      <c r="J729" s="22"/>
      <c r="K729" s="22"/>
      <c r="L729" s="22">
        <v>700</v>
      </c>
      <c r="M729" s="22">
        <v>800</v>
      </c>
      <c r="N729" s="240" t="s">
        <v>34</v>
      </c>
      <c r="O729" s="430"/>
      <c r="P729" s="428"/>
    </row>
    <row r="730" spans="1:16" s="277" customFormat="1" ht="55.5" customHeight="1" x14ac:dyDescent="0.25">
      <c r="A730" s="283"/>
      <c r="B730" s="350" t="s">
        <v>929</v>
      </c>
      <c r="C730" s="278" t="s">
        <v>741</v>
      </c>
      <c r="D730" s="278" t="s">
        <v>129</v>
      </c>
      <c r="E730" s="278" t="s">
        <v>128</v>
      </c>
      <c r="F730" s="279" t="s">
        <v>907</v>
      </c>
      <c r="G730" s="285"/>
      <c r="H730" s="285"/>
      <c r="I730" s="284"/>
      <c r="J730" s="22">
        <v>100</v>
      </c>
      <c r="K730" s="22">
        <v>100</v>
      </c>
      <c r="L730" s="22">
        <v>100</v>
      </c>
      <c r="M730" s="22">
        <v>100</v>
      </c>
      <c r="N730" s="282" t="s">
        <v>34</v>
      </c>
      <c r="O730" s="281"/>
      <c r="P730" s="280" t="s">
        <v>908</v>
      </c>
    </row>
    <row r="731" spans="1:16" s="277" customFormat="1" ht="60.75" customHeight="1" x14ac:dyDescent="0.25">
      <c r="A731" s="279"/>
      <c r="B731" s="351" t="s">
        <v>930</v>
      </c>
      <c r="C731" s="278" t="s">
        <v>741</v>
      </c>
      <c r="D731" s="278" t="s">
        <v>129</v>
      </c>
      <c r="E731" s="278" t="s">
        <v>128</v>
      </c>
      <c r="F731" s="279" t="s">
        <v>907</v>
      </c>
      <c r="G731" s="285"/>
      <c r="H731" s="285"/>
      <c r="I731" s="284"/>
      <c r="J731" s="284">
        <v>25</v>
      </c>
      <c r="K731" s="284"/>
      <c r="L731" s="284"/>
      <c r="M731" s="284"/>
      <c r="N731" s="282" t="s">
        <v>44</v>
      </c>
      <c r="O731" s="281"/>
      <c r="P731" s="280" t="s">
        <v>927</v>
      </c>
    </row>
    <row r="732" spans="1:16" s="26" customFormat="1" ht="25.5" customHeight="1" x14ac:dyDescent="0.25">
      <c r="A732" s="454"/>
      <c r="B732" s="427" t="s">
        <v>931</v>
      </c>
      <c r="C732" s="431" t="s">
        <v>741</v>
      </c>
      <c r="D732" s="450" t="s">
        <v>129</v>
      </c>
      <c r="E732" s="210" t="s">
        <v>737</v>
      </c>
      <c r="F732" s="450" t="s">
        <v>745</v>
      </c>
      <c r="G732" s="204"/>
      <c r="H732" s="204"/>
      <c r="I732" s="234"/>
      <c r="J732" s="234"/>
      <c r="K732" s="234"/>
      <c r="L732" s="234"/>
      <c r="M732" s="234"/>
      <c r="N732" s="240" t="s">
        <v>26</v>
      </c>
      <c r="O732" s="458"/>
      <c r="P732" s="436" t="s">
        <v>748</v>
      </c>
    </row>
    <row r="733" spans="1:16" s="26" customFormat="1" ht="30" customHeight="1" x14ac:dyDescent="0.25">
      <c r="A733" s="455"/>
      <c r="B733" s="428"/>
      <c r="C733" s="431"/>
      <c r="D733" s="452"/>
      <c r="E733" s="210" t="s">
        <v>92</v>
      </c>
      <c r="F733" s="452"/>
      <c r="G733" s="202"/>
      <c r="H733" s="202"/>
      <c r="I733" s="22"/>
      <c r="J733" s="22"/>
      <c r="K733" s="22"/>
      <c r="L733" s="22"/>
      <c r="M733" s="22"/>
      <c r="N733" s="240" t="s">
        <v>34</v>
      </c>
      <c r="O733" s="459"/>
      <c r="P733" s="428"/>
    </row>
    <row r="734" spans="1:16" ht="55.5" customHeight="1" x14ac:dyDescent="0.25">
      <c r="A734" s="209"/>
      <c r="B734" s="206" t="s">
        <v>932</v>
      </c>
      <c r="C734" s="210" t="s">
        <v>741</v>
      </c>
      <c r="D734" s="210" t="s">
        <v>129</v>
      </c>
      <c r="E734" s="210" t="s">
        <v>128</v>
      </c>
      <c r="F734" s="202" t="s">
        <v>526</v>
      </c>
      <c r="G734" s="202"/>
      <c r="H734" s="202">
        <v>37.799999999999997</v>
      </c>
      <c r="I734" s="22"/>
      <c r="J734" s="22"/>
      <c r="K734" s="22"/>
      <c r="L734" s="22"/>
      <c r="M734" s="22"/>
      <c r="N734" s="240" t="s">
        <v>132</v>
      </c>
      <c r="O734" s="214">
        <v>458003</v>
      </c>
      <c r="P734" s="206" t="s">
        <v>749</v>
      </c>
    </row>
    <row r="735" spans="1:16" ht="47.25" customHeight="1" x14ac:dyDescent="0.25">
      <c r="A735" s="209"/>
      <c r="B735" s="206" t="s">
        <v>933</v>
      </c>
      <c r="C735" s="210" t="s">
        <v>744</v>
      </c>
      <c r="D735" s="210" t="s">
        <v>129</v>
      </c>
      <c r="E735" s="210" t="s">
        <v>128</v>
      </c>
      <c r="F735" s="202" t="s">
        <v>526</v>
      </c>
      <c r="G735" s="202"/>
      <c r="H735" s="202">
        <v>46.92</v>
      </c>
      <c r="I735" s="22"/>
      <c r="J735" s="22"/>
      <c r="K735" s="22"/>
      <c r="L735" s="22"/>
      <c r="M735" s="22"/>
      <c r="N735" s="240" t="s">
        <v>132</v>
      </c>
      <c r="O735" s="214">
        <v>458003</v>
      </c>
      <c r="P735" s="206" t="s">
        <v>749</v>
      </c>
    </row>
    <row r="736" spans="1:16" ht="34.5" customHeight="1" x14ac:dyDescent="0.25">
      <c r="A736" s="209"/>
      <c r="B736" s="206" t="s">
        <v>934</v>
      </c>
      <c r="C736" s="210" t="s">
        <v>744</v>
      </c>
      <c r="D736" s="210" t="s">
        <v>129</v>
      </c>
      <c r="E736" s="210" t="s">
        <v>128</v>
      </c>
      <c r="F736" s="202" t="s">
        <v>526</v>
      </c>
      <c r="G736" s="202"/>
      <c r="H736" s="202"/>
      <c r="I736" s="22"/>
      <c r="J736" s="22">
        <v>35.18</v>
      </c>
      <c r="K736" s="22">
        <v>43.741999999999997</v>
      </c>
      <c r="L736" s="22">
        <f>K736*107%</f>
        <v>46.803939999999997</v>
      </c>
      <c r="M736" s="22">
        <f>L736*107%</f>
        <v>50.080215799999998</v>
      </c>
      <c r="N736" s="240" t="s">
        <v>132</v>
      </c>
      <c r="O736" s="214">
        <v>458003</v>
      </c>
      <c r="P736" s="206" t="s">
        <v>749</v>
      </c>
    </row>
    <row r="737" spans="1:16" ht="45.75" hidden="1" customHeight="1" x14ac:dyDescent="0.25">
      <c r="A737" s="209"/>
      <c r="B737" s="206" t="s">
        <v>746</v>
      </c>
      <c r="C737" s="363" t="s">
        <v>744</v>
      </c>
      <c r="D737" s="363" t="s">
        <v>129</v>
      </c>
      <c r="E737" s="363" t="s">
        <v>128</v>
      </c>
      <c r="F737" s="202" t="s">
        <v>526</v>
      </c>
      <c r="G737" s="202"/>
      <c r="H737" s="202"/>
      <c r="I737" s="22"/>
      <c r="J737" s="22">
        <v>50.491</v>
      </c>
      <c r="K737" s="22">
        <v>54.024999999999999</v>
      </c>
      <c r="L737" s="22">
        <f>K737*107%</f>
        <v>57.806750000000001</v>
      </c>
      <c r="M737" s="22">
        <f>L737*107%</f>
        <v>61.853222500000001</v>
      </c>
      <c r="N737" s="240" t="s">
        <v>132</v>
      </c>
      <c r="O737" s="214">
        <v>458085</v>
      </c>
      <c r="P737" s="206" t="s">
        <v>750</v>
      </c>
    </row>
    <row r="738" spans="1:16" ht="64.5" customHeight="1" x14ac:dyDescent="0.25">
      <c r="A738" s="382"/>
      <c r="B738" s="374" t="s">
        <v>1053</v>
      </c>
      <c r="C738" s="379" t="s">
        <v>744</v>
      </c>
      <c r="D738" s="379" t="s">
        <v>129</v>
      </c>
      <c r="E738" s="379" t="s">
        <v>128</v>
      </c>
      <c r="F738" s="365" t="s">
        <v>1050</v>
      </c>
      <c r="G738" s="365"/>
      <c r="H738" s="365"/>
      <c r="I738" s="22"/>
      <c r="J738" s="22">
        <v>60</v>
      </c>
      <c r="K738" s="58"/>
      <c r="L738" s="58"/>
      <c r="M738" s="398"/>
      <c r="N738" s="372" t="s">
        <v>132</v>
      </c>
      <c r="O738" s="371">
        <v>458028</v>
      </c>
      <c r="P738" s="373"/>
    </row>
    <row r="739" spans="1:16" ht="66" customHeight="1" x14ac:dyDescent="0.25">
      <c r="A739" s="177"/>
      <c r="B739" s="176" t="s">
        <v>751</v>
      </c>
      <c r="C739" s="523" t="s">
        <v>754</v>
      </c>
      <c r="D739" s="431" t="s">
        <v>129</v>
      </c>
      <c r="E739" s="431" t="s">
        <v>25</v>
      </c>
      <c r="F739" s="210"/>
      <c r="G739" s="210"/>
      <c r="H739" s="210"/>
      <c r="I739" s="60"/>
      <c r="J739" s="210"/>
      <c r="K739" s="260"/>
      <c r="L739" s="260"/>
      <c r="M739" s="142"/>
      <c r="N739" s="13"/>
      <c r="O739" s="13"/>
      <c r="P739" s="13"/>
    </row>
    <row r="740" spans="1:16" ht="21" customHeight="1" x14ac:dyDescent="0.25">
      <c r="A740" s="177"/>
      <c r="B740" s="268" t="s">
        <v>752</v>
      </c>
      <c r="C740" s="523"/>
      <c r="D740" s="431"/>
      <c r="E740" s="431"/>
      <c r="F740" s="210"/>
      <c r="G740" s="210"/>
      <c r="H740" s="210">
        <v>80.5</v>
      </c>
      <c r="I740" s="60">
        <v>80.599999999999994</v>
      </c>
      <c r="J740" s="210">
        <v>80.599999999999994</v>
      </c>
      <c r="K740" s="260">
        <v>80.7</v>
      </c>
      <c r="L740" s="260">
        <v>80.8</v>
      </c>
      <c r="M740" s="142">
        <v>80.900000000000006</v>
      </c>
      <c r="N740" s="13"/>
      <c r="O740" s="13"/>
      <c r="P740" s="13"/>
    </row>
    <row r="741" spans="1:16" ht="22.5" customHeight="1" x14ac:dyDescent="0.25">
      <c r="A741" s="177"/>
      <c r="B741" s="268" t="s">
        <v>753</v>
      </c>
      <c r="C741" s="523"/>
      <c r="D741" s="431"/>
      <c r="E741" s="431"/>
      <c r="F741" s="210"/>
      <c r="G741" s="210"/>
      <c r="H741" s="210">
        <v>30.6</v>
      </c>
      <c r="I741" s="60">
        <v>30.6</v>
      </c>
      <c r="J741" s="210">
        <v>30.6</v>
      </c>
      <c r="K741" s="95">
        <v>31</v>
      </c>
      <c r="L741" s="95">
        <v>31</v>
      </c>
      <c r="M741" s="143">
        <v>31</v>
      </c>
      <c r="N741" s="13"/>
      <c r="O741" s="13"/>
      <c r="P741" s="13"/>
    </row>
    <row r="742" spans="1:16" ht="33.75" customHeight="1" x14ac:dyDescent="0.25">
      <c r="A742" s="247"/>
      <c r="B742" s="440" t="s">
        <v>755</v>
      </c>
      <c r="C742" s="439"/>
      <c r="D742" s="439"/>
      <c r="E742" s="439"/>
      <c r="F742" s="439"/>
      <c r="G742" s="439"/>
      <c r="H742" s="439"/>
      <c r="I742" s="439"/>
      <c r="J742" s="439"/>
      <c r="K742" s="439"/>
      <c r="L742" s="439"/>
      <c r="M742" s="441"/>
      <c r="N742" s="7"/>
      <c r="O742" s="7"/>
      <c r="P742" s="7"/>
    </row>
    <row r="743" spans="1:16" ht="51" customHeight="1" x14ac:dyDescent="0.25">
      <c r="A743" s="209"/>
      <c r="B743" s="238" t="s">
        <v>756</v>
      </c>
      <c r="C743" s="210" t="s">
        <v>742</v>
      </c>
      <c r="D743" s="210" t="s">
        <v>129</v>
      </c>
      <c r="E743" s="210" t="s">
        <v>128</v>
      </c>
      <c r="F743" s="202" t="s">
        <v>526</v>
      </c>
      <c r="G743" s="1">
        <v>1.5980000000000001</v>
      </c>
      <c r="H743" s="1">
        <v>2.0350000000000001</v>
      </c>
      <c r="I743" s="1">
        <v>2.4390000000000001</v>
      </c>
      <c r="J743" s="1">
        <v>2.61</v>
      </c>
      <c r="K743" s="1">
        <v>2.7919999999999998</v>
      </c>
      <c r="L743" s="22">
        <f>K743*107%</f>
        <v>2.9874399999999999</v>
      </c>
      <c r="M743" s="22">
        <f>L743*107%</f>
        <v>3.1965607999999999</v>
      </c>
      <c r="N743" s="202" t="s">
        <v>132</v>
      </c>
      <c r="O743" s="214">
        <v>458023</v>
      </c>
      <c r="P743" s="206" t="s">
        <v>763</v>
      </c>
    </row>
    <row r="744" spans="1:16" ht="54.75" customHeight="1" x14ac:dyDescent="0.25">
      <c r="A744" s="209"/>
      <c r="B744" s="238" t="s">
        <v>757</v>
      </c>
      <c r="C744" s="210" t="s">
        <v>742</v>
      </c>
      <c r="D744" s="210" t="s">
        <v>129</v>
      </c>
      <c r="E744" s="210" t="s">
        <v>128</v>
      </c>
      <c r="F744" s="202" t="s">
        <v>526</v>
      </c>
      <c r="G744" s="1">
        <v>0.76900000000000002</v>
      </c>
      <c r="H744" s="1">
        <v>1.097</v>
      </c>
      <c r="I744" s="1">
        <v>1.1739999999999999</v>
      </c>
      <c r="J744" s="1">
        <v>1.256</v>
      </c>
      <c r="K744" s="1">
        <v>1.3440000000000001</v>
      </c>
      <c r="L744" s="22">
        <f t="shared" ref="L744:M745" si="125">K744*107%</f>
        <v>1.4380800000000002</v>
      </c>
      <c r="M744" s="22">
        <f t="shared" si="125"/>
        <v>1.5387456000000004</v>
      </c>
      <c r="N744" s="202" t="s">
        <v>132</v>
      </c>
      <c r="O744" s="214">
        <v>458023</v>
      </c>
      <c r="P744" s="206" t="s">
        <v>763</v>
      </c>
    </row>
    <row r="745" spans="1:16" ht="49.5" customHeight="1" x14ac:dyDescent="0.25">
      <c r="A745" s="209"/>
      <c r="B745" s="238" t="s">
        <v>758</v>
      </c>
      <c r="C745" s="210" t="s">
        <v>742</v>
      </c>
      <c r="D745" s="210" t="s">
        <v>129</v>
      </c>
      <c r="E745" s="210" t="s">
        <v>128</v>
      </c>
      <c r="F745" s="202" t="s">
        <v>526</v>
      </c>
      <c r="G745" s="1">
        <v>1.43</v>
      </c>
      <c r="H745" s="1">
        <v>1.821</v>
      </c>
      <c r="I745" s="1">
        <v>2.1819999999999999</v>
      </c>
      <c r="J745" s="1">
        <v>2.335</v>
      </c>
      <c r="K745" s="1">
        <v>2.4980000000000002</v>
      </c>
      <c r="L745" s="22">
        <f t="shared" si="125"/>
        <v>2.6728600000000005</v>
      </c>
      <c r="M745" s="22">
        <f t="shared" si="125"/>
        <v>2.8599602000000006</v>
      </c>
      <c r="N745" s="202" t="s">
        <v>132</v>
      </c>
      <c r="O745" s="214">
        <v>458023</v>
      </c>
      <c r="P745" s="206" t="s">
        <v>763</v>
      </c>
    </row>
    <row r="746" spans="1:16" ht="45" customHeight="1" x14ac:dyDescent="0.25">
      <c r="A746" s="247"/>
      <c r="B746" s="238" t="s">
        <v>759</v>
      </c>
      <c r="C746" s="210" t="s">
        <v>742</v>
      </c>
      <c r="D746" s="210" t="s">
        <v>129</v>
      </c>
      <c r="E746" s="210" t="s">
        <v>128</v>
      </c>
      <c r="F746" s="202" t="s">
        <v>526</v>
      </c>
      <c r="G746" s="88">
        <v>0</v>
      </c>
      <c r="H746" s="88">
        <v>0</v>
      </c>
      <c r="I746" s="88">
        <v>15.875999999999999</v>
      </c>
      <c r="J746" s="88">
        <v>0</v>
      </c>
      <c r="K746" s="95">
        <v>0</v>
      </c>
      <c r="L746" s="22"/>
      <c r="M746" s="22"/>
      <c r="N746" s="202" t="s">
        <v>132</v>
      </c>
      <c r="O746" s="214">
        <v>458023</v>
      </c>
      <c r="P746" s="206" t="s">
        <v>763</v>
      </c>
    </row>
    <row r="747" spans="1:16" ht="48" customHeight="1" x14ac:dyDescent="0.25">
      <c r="A747" s="247"/>
      <c r="B747" s="238" t="s">
        <v>760</v>
      </c>
      <c r="C747" s="210" t="s">
        <v>742</v>
      </c>
      <c r="D747" s="210" t="s">
        <v>129</v>
      </c>
      <c r="E747" s="210" t="s">
        <v>128</v>
      </c>
      <c r="F747" s="202" t="s">
        <v>526</v>
      </c>
      <c r="G747" s="88">
        <v>0</v>
      </c>
      <c r="H747" s="88">
        <v>0.84499999999999997</v>
      </c>
      <c r="I747" s="88">
        <v>0</v>
      </c>
      <c r="J747" s="88">
        <v>0</v>
      </c>
      <c r="K747" s="95">
        <v>0</v>
      </c>
      <c r="L747" s="22"/>
      <c r="M747" s="22"/>
      <c r="N747" s="202" t="s">
        <v>132</v>
      </c>
      <c r="O747" s="214">
        <v>458023</v>
      </c>
      <c r="P747" s="206" t="s">
        <v>763</v>
      </c>
    </row>
    <row r="748" spans="1:16" ht="52.5" customHeight="1" x14ac:dyDescent="0.25">
      <c r="A748" s="209"/>
      <c r="B748" s="150" t="s">
        <v>761</v>
      </c>
      <c r="C748" s="210" t="s">
        <v>742</v>
      </c>
      <c r="D748" s="210" t="s">
        <v>129</v>
      </c>
      <c r="E748" s="210" t="s">
        <v>128</v>
      </c>
      <c r="F748" s="202" t="s">
        <v>526</v>
      </c>
      <c r="G748" s="88"/>
      <c r="H748" s="88"/>
      <c r="I748" s="88"/>
      <c r="J748" s="88">
        <v>21.4</v>
      </c>
      <c r="K748" s="95">
        <v>22.898</v>
      </c>
      <c r="L748" s="22"/>
      <c r="M748" s="22"/>
      <c r="N748" s="202" t="s">
        <v>132</v>
      </c>
      <c r="O748" s="214">
        <v>458012</v>
      </c>
      <c r="P748" s="206" t="s">
        <v>763</v>
      </c>
    </row>
    <row r="749" spans="1:16" ht="52.5" customHeight="1" x14ac:dyDescent="0.25">
      <c r="A749" s="209"/>
      <c r="B749" s="150" t="s">
        <v>762</v>
      </c>
      <c r="C749" s="210" t="s">
        <v>742</v>
      </c>
      <c r="D749" s="210" t="s">
        <v>129</v>
      </c>
      <c r="E749" s="210" t="s">
        <v>128</v>
      </c>
      <c r="F749" s="202" t="s">
        <v>526</v>
      </c>
      <c r="G749" s="88"/>
      <c r="H749" s="88"/>
      <c r="I749" s="88">
        <v>4</v>
      </c>
      <c r="J749" s="88">
        <v>10.7</v>
      </c>
      <c r="K749" s="95">
        <v>11.449</v>
      </c>
      <c r="L749" s="22">
        <f t="shared" ref="L749:M749" si="126">K749*107%</f>
        <v>12.25043</v>
      </c>
      <c r="M749" s="22">
        <f t="shared" si="126"/>
        <v>13.1079601</v>
      </c>
      <c r="N749" s="202" t="s">
        <v>132</v>
      </c>
      <c r="O749" s="214">
        <v>458012</v>
      </c>
      <c r="P749" s="206" t="s">
        <v>763</v>
      </c>
    </row>
    <row r="750" spans="1:16" ht="49.5" customHeight="1" x14ac:dyDescent="0.25">
      <c r="A750" s="100"/>
      <c r="B750" s="238" t="s">
        <v>764</v>
      </c>
      <c r="C750" s="251"/>
      <c r="D750" s="251"/>
      <c r="E750" s="251"/>
      <c r="F750" s="252"/>
      <c r="G750" s="144">
        <f>SUM(G751:G753)</f>
        <v>530.1</v>
      </c>
      <c r="H750" s="144">
        <f t="shared" ref="H750:M750" si="127">SUM(H751:H753)</f>
        <v>670.2</v>
      </c>
      <c r="I750" s="144">
        <f t="shared" si="127"/>
        <v>522.1</v>
      </c>
      <c r="J750" s="144">
        <f t="shared" si="127"/>
        <v>1213.9000000000001</v>
      </c>
      <c r="K750" s="144">
        <f t="shared" si="127"/>
        <v>1082.5999999999999</v>
      </c>
      <c r="L750" s="144">
        <f t="shared" si="127"/>
        <v>4614</v>
      </c>
      <c r="M750" s="144">
        <f t="shared" si="127"/>
        <v>2301.9</v>
      </c>
      <c r="N750" s="252"/>
      <c r="O750" s="145"/>
      <c r="P750" s="146"/>
    </row>
    <row r="751" spans="1:16" ht="21.75" customHeight="1" x14ac:dyDescent="0.25">
      <c r="A751" s="87"/>
      <c r="B751" s="206" t="s">
        <v>26</v>
      </c>
      <c r="C751" s="210"/>
      <c r="D751" s="210"/>
      <c r="E751" s="210"/>
      <c r="F751" s="202"/>
      <c r="G751" s="88">
        <f>G706</f>
        <v>0</v>
      </c>
      <c r="H751" s="88">
        <f>H706</f>
        <v>0</v>
      </c>
      <c r="I751" s="88">
        <f>I706</f>
        <v>0</v>
      </c>
      <c r="J751" s="88">
        <f>J706</f>
        <v>0</v>
      </c>
      <c r="K751" s="88">
        <f>K706</f>
        <v>0</v>
      </c>
      <c r="L751" s="88">
        <v>2511</v>
      </c>
      <c r="M751" s="88">
        <v>279</v>
      </c>
      <c r="N751" s="202"/>
      <c r="O751" s="240"/>
      <c r="P751" s="7"/>
    </row>
    <row r="752" spans="1:16" ht="21.75" customHeight="1" x14ac:dyDescent="0.25">
      <c r="A752" s="87"/>
      <c r="B752" s="206" t="s">
        <v>34</v>
      </c>
      <c r="C752" s="210"/>
      <c r="D752" s="210"/>
      <c r="E752" s="210"/>
      <c r="F752" s="202"/>
      <c r="G752" s="88">
        <f>G698+G707+G730+G732</f>
        <v>0</v>
      </c>
      <c r="H752" s="88">
        <v>34</v>
      </c>
      <c r="I752" s="88">
        <v>80</v>
      </c>
      <c r="J752" s="88">
        <v>215</v>
      </c>
      <c r="K752" s="88">
        <v>100</v>
      </c>
      <c r="L752" s="88">
        <v>1079</v>
      </c>
      <c r="M752" s="88">
        <v>931</v>
      </c>
      <c r="N752" s="202"/>
      <c r="O752" s="240"/>
      <c r="P752" s="7"/>
    </row>
    <row r="753" spans="1:16" ht="21.75" customHeight="1" x14ac:dyDescent="0.25">
      <c r="A753" s="87"/>
      <c r="B753" s="206" t="s">
        <v>132</v>
      </c>
      <c r="C753" s="210"/>
      <c r="D753" s="210"/>
      <c r="E753" s="210"/>
      <c r="F753" s="202"/>
      <c r="G753" s="88">
        <v>530.1</v>
      </c>
      <c r="H753" s="88">
        <v>636.20000000000005</v>
      </c>
      <c r="I753" s="88">
        <v>442.1</v>
      </c>
      <c r="J753" s="88">
        <v>998.9</v>
      </c>
      <c r="K753" s="88">
        <v>982.6</v>
      </c>
      <c r="L753" s="88">
        <v>1024</v>
      </c>
      <c r="M753" s="88">
        <v>1091.9000000000001</v>
      </c>
      <c r="N753" s="202"/>
      <c r="O753" s="240"/>
      <c r="P753" s="7"/>
    </row>
    <row r="754" spans="1:16" ht="30.75" customHeight="1" x14ac:dyDescent="0.25">
      <c r="A754" s="247"/>
      <c r="B754" s="456" t="s">
        <v>765</v>
      </c>
      <c r="C754" s="457"/>
      <c r="D754" s="457"/>
      <c r="E754" s="457"/>
      <c r="F754" s="457"/>
      <c r="G754" s="457"/>
      <c r="H754" s="457"/>
      <c r="I754" s="457"/>
      <c r="J754" s="457"/>
      <c r="K754" s="457"/>
      <c r="L754" s="457"/>
      <c r="M754" s="457"/>
      <c r="N754" s="358"/>
      <c r="O754" s="358"/>
      <c r="P754" s="359"/>
    </row>
    <row r="755" spans="1:16" ht="23.25" customHeight="1" x14ac:dyDescent="0.25">
      <c r="A755" s="87" t="s">
        <v>28</v>
      </c>
      <c r="B755" s="439" t="s">
        <v>766</v>
      </c>
      <c r="C755" s="439"/>
      <c r="D755" s="439"/>
      <c r="E755" s="439"/>
      <c r="F755" s="439"/>
      <c r="G755" s="439"/>
      <c r="H755" s="439"/>
      <c r="I755" s="439"/>
      <c r="J755" s="439"/>
      <c r="K755" s="439"/>
      <c r="L755" s="439"/>
      <c r="M755" s="441"/>
      <c r="N755" s="7"/>
      <c r="O755" s="7"/>
      <c r="P755" s="7"/>
    </row>
    <row r="756" spans="1:16" ht="21" customHeight="1" x14ac:dyDescent="0.25">
      <c r="A756" s="247"/>
      <c r="B756" s="439" t="s">
        <v>767</v>
      </c>
      <c r="C756" s="483"/>
      <c r="D756" s="483"/>
      <c r="E756" s="483"/>
      <c r="F756" s="439"/>
      <c r="G756" s="439"/>
      <c r="H756" s="439"/>
      <c r="I756" s="439"/>
      <c r="J756" s="439"/>
      <c r="K756" s="439"/>
      <c r="L756" s="439"/>
      <c r="M756" s="441"/>
      <c r="N756" s="7"/>
      <c r="O756" s="7"/>
      <c r="P756" s="7"/>
    </row>
    <row r="757" spans="1:16" ht="49.5" customHeight="1" x14ac:dyDescent="0.25">
      <c r="A757" s="247"/>
      <c r="B757" s="178" t="s">
        <v>999</v>
      </c>
      <c r="C757" s="195" t="s">
        <v>695</v>
      </c>
      <c r="D757" s="195" t="s">
        <v>768</v>
      </c>
      <c r="E757" s="195" t="s">
        <v>769</v>
      </c>
      <c r="F757" s="260" t="s">
        <v>87</v>
      </c>
      <c r="G757" s="210"/>
      <c r="H757" s="210">
        <v>260</v>
      </c>
      <c r="I757" s="60">
        <v>265</v>
      </c>
      <c r="J757" s="210">
        <v>270</v>
      </c>
      <c r="K757" s="210">
        <v>275</v>
      </c>
      <c r="L757" s="210">
        <v>280</v>
      </c>
      <c r="M757" s="66">
        <v>285</v>
      </c>
      <c r="N757" s="7"/>
      <c r="O757" s="7"/>
      <c r="P757" s="7"/>
    </row>
    <row r="758" spans="1:16" ht="93.75" customHeight="1" x14ac:dyDescent="0.25">
      <c r="A758" s="202"/>
      <c r="B758" s="206" t="s">
        <v>770</v>
      </c>
      <c r="C758" s="204" t="s">
        <v>698</v>
      </c>
      <c r="D758" s="204" t="s">
        <v>663</v>
      </c>
      <c r="E758" s="204" t="s">
        <v>112</v>
      </c>
      <c r="F758" s="202" t="s">
        <v>87</v>
      </c>
      <c r="G758" s="202">
        <v>0</v>
      </c>
      <c r="H758" s="240">
        <v>0</v>
      </c>
      <c r="I758" s="240">
        <v>1</v>
      </c>
      <c r="J758" s="240">
        <v>1</v>
      </c>
      <c r="K758" s="240">
        <v>1</v>
      </c>
      <c r="L758" s="240">
        <v>1</v>
      </c>
      <c r="M758" s="240">
        <v>1</v>
      </c>
      <c r="N758" s="240"/>
      <c r="O758" s="43"/>
      <c r="P758" s="227" t="s">
        <v>773</v>
      </c>
    </row>
    <row r="759" spans="1:16" ht="109.5" customHeight="1" x14ac:dyDescent="0.25">
      <c r="A759" s="202"/>
      <c r="B759" s="206" t="s">
        <v>771</v>
      </c>
      <c r="C759" s="202" t="s">
        <v>698</v>
      </c>
      <c r="D759" s="202" t="s">
        <v>663</v>
      </c>
      <c r="E759" s="202" t="s">
        <v>112</v>
      </c>
      <c r="F759" s="202" t="s">
        <v>87</v>
      </c>
      <c r="G759" s="202">
        <v>67</v>
      </c>
      <c r="H759" s="202">
        <v>70</v>
      </c>
      <c r="I759" s="240">
        <v>75</v>
      </c>
      <c r="J759" s="202">
        <v>75</v>
      </c>
      <c r="K759" s="202">
        <v>75</v>
      </c>
      <c r="L759" s="202">
        <v>75</v>
      </c>
      <c r="M759" s="202">
        <v>75</v>
      </c>
      <c r="N759" s="202"/>
      <c r="O759" s="27"/>
      <c r="P759" s="227" t="s">
        <v>772</v>
      </c>
    </row>
    <row r="760" spans="1:16" x14ac:dyDescent="0.25">
      <c r="A760" s="210" t="s">
        <v>29</v>
      </c>
      <c r="B760" s="439" t="s">
        <v>774</v>
      </c>
      <c r="C760" s="483"/>
      <c r="D760" s="483"/>
      <c r="E760" s="439"/>
      <c r="F760" s="439"/>
      <c r="G760" s="439"/>
      <c r="H760" s="439"/>
      <c r="I760" s="439"/>
      <c r="J760" s="439"/>
      <c r="K760" s="439"/>
      <c r="L760" s="439"/>
      <c r="M760" s="441"/>
      <c r="N760" s="7"/>
      <c r="O760" s="7"/>
      <c r="P760" s="7"/>
    </row>
    <row r="761" spans="1:16" s="26" customFormat="1" ht="87" customHeight="1" x14ac:dyDescent="0.25">
      <c r="A761" s="247"/>
      <c r="B761" s="178" t="s">
        <v>775</v>
      </c>
      <c r="C761" s="195" t="s">
        <v>776</v>
      </c>
      <c r="D761" s="195" t="s">
        <v>292</v>
      </c>
      <c r="E761" s="260" t="s">
        <v>25</v>
      </c>
      <c r="F761" s="210" t="s">
        <v>87</v>
      </c>
      <c r="G761" s="210"/>
      <c r="H761" s="210">
        <v>86.8</v>
      </c>
      <c r="I761" s="60">
        <v>86.8</v>
      </c>
      <c r="J761" s="210">
        <v>89.5</v>
      </c>
      <c r="K761" s="210">
        <v>89.5</v>
      </c>
      <c r="L761" s="210">
        <v>92.1</v>
      </c>
      <c r="M761" s="66">
        <v>92.1</v>
      </c>
      <c r="N761" s="7"/>
      <c r="O761" s="7"/>
      <c r="P761" s="7"/>
    </row>
    <row r="762" spans="1:16" ht="18.75" customHeight="1" x14ac:dyDescent="0.25">
      <c r="A762" s="210" t="s">
        <v>30</v>
      </c>
      <c r="B762" s="439" t="s">
        <v>777</v>
      </c>
      <c r="C762" s="440"/>
      <c r="D762" s="440"/>
      <c r="E762" s="439"/>
      <c r="F762" s="439"/>
      <c r="G762" s="439"/>
      <c r="H762" s="439"/>
      <c r="I762" s="439"/>
      <c r="J762" s="439"/>
      <c r="K762" s="439"/>
      <c r="L762" s="439"/>
      <c r="M762" s="441"/>
      <c r="N762" s="7"/>
      <c r="O762" s="7"/>
      <c r="P762" s="7"/>
    </row>
    <row r="763" spans="1:16" ht="24.75" customHeight="1" x14ac:dyDescent="0.25">
      <c r="A763" s="210" t="s">
        <v>45</v>
      </c>
      <c r="B763" s="439" t="s">
        <v>778</v>
      </c>
      <c r="C763" s="483"/>
      <c r="D763" s="483"/>
      <c r="E763" s="439"/>
      <c r="F763" s="439"/>
      <c r="G763" s="439"/>
      <c r="H763" s="439"/>
      <c r="I763" s="439"/>
      <c r="J763" s="439"/>
      <c r="K763" s="439"/>
      <c r="L763" s="439"/>
      <c r="M763" s="441"/>
      <c r="N763" s="7"/>
      <c r="O763" s="7"/>
      <c r="P763" s="7"/>
    </row>
    <row r="764" spans="1:16" ht="56.25" customHeight="1" x14ac:dyDescent="0.25">
      <c r="A764" s="247"/>
      <c r="B764" s="178" t="s">
        <v>1000</v>
      </c>
      <c r="C764" s="195" t="s">
        <v>779</v>
      </c>
      <c r="D764" s="195" t="s">
        <v>780</v>
      </c>
      <c r="E764" s="260" t="s">
        <v>25</v>
      </c>
      <c r="F764" s="210"/>
      <c r="G764" s="210"/>
      <c r="H764" s="88">
        <v>30</v>
      </c>
      <c r="I764" s="88">
        <v>45</v>
      </c>
      <c r="J764" s="88">
        <v>60</v>
      </c>
      <c r="K764" s="88">
        <v>70</v>
      </c>
      <c r="L764" s="88">
        <v>75</v>
      </c>
      <c r="M764" s="91">
        <v>80</v>
      </c>
      <c r="N764" s="7"/>
      <c r="O764" s="7"/>
      <c r="P764" s="7"/>
    </row>
    <row r="765" spans="1:16" ht="54" customHeight="1" x14ac:dyDescent="0.25">
      <c r="A765" s="248"/>
      <c r="B765" s="206" t="s">
        <v>781</v>
      </c>
      <c r="C765" s="204" t="s">
        <v>782</v>
      </c>
      <c r="D765" s="204" t="s">
        <v>663</v>
      </c>
      <c r="E765" s="202" t="s">
        <v>128</v>
      </c>
      <c r="F765" s="202" t="s">
        <v>584</v>
      </c>
      <c r="G765" s="202">
        <v>0</v>
      </c>
      <c r="H765" s="202">
        <v>39.9</v>
      </c>
      <c r="I765" s="202">
        <v>44.219000000000001</v>
      </c>
      <c r="J765" s="202">
        <v>47.415999999999997</v>
      </c>
      <c r="K765" s="202">
        <v>50.734999999999999</v>
      </c>
      <c r="L765" s="252">
        <v>0</v>
      </c>
      <c r="M765" s="252">
        <v>0</v>
      </c>
      <c r="N765" s="202" t="s">
        <v>132</v>
      </c>
      <c r="O765" s="383">
        <v>458012</v>
      </c>
      <c r="P765" s="206" t="s">
        <v>783</v>
      </c>
    </row>
    <row r="766" spans="1:16" ht="29.25" customHeight="1" x14ac:dyDescent="0.25">
      <c r="A766" s="210" t="s">
        <v>31</v>
      </c>
      <c r="B766" s="439" t="s">
        <v>784</v>
      </c>
      <c r="C766" s="483"/>
      <c r="D766" s="483"/>
      <c r="E766" s="439"/>
      <c r="F766" s="439"/>
      <c r="G766" s="439"/>
      <c r="H766" s="439"/>
      <c r="I766" s="439"/>
      <c r="J766" s="439"/>
      <c r="K766" s="439"/>
      <c r="L766" s="439"/>
      <c r="M766" s="441"/>
      <c r="N766" s="7"/>
      <c r="O766" s="7"/>
      <c r="P766" s="7"/>
    </row>
    <row r="767" spans="1:16" ht="72.75" customHeight="1" x14ac:dyDescent="0.25">
      <c r="A767" s="247"/>
      <c r="B767" s="179" t="s">
        <v>785</v>
      </c>
      <c r="C767" s="254" t="s">
        <v>779</v>
      </c>
      <c r="D767" s="254" t="s">
        <v>780</v>
      </c>
      <c r="E767" s="180" t="s">
        <v>25</v>
      </c>
      <c r="F767" s="210"/>
      <c r="G767" s="88">
        <v>2.5499999999999998</v>
      </c>
      <c r="H767" s="88">
        <v>54.05</v>
      </c>
      <c r="I767" s="88">
        <v>54.05</v>
      </c>
      <c r="J767" s="88">
        <v>54.85</v>
      </c>
      <c r="K767" s="88">
        <v>55.7</v>
      </c>
      <c r="L767" s="88">
        <v>56.55</v>
      </c>
      <c r="M767" s="91">
        <v>57.4</v>
      </c>
      <c r="N767" s="7"/>
      <c r="O767" s="7"/>
      <c r="P767" s="7"/>
    </row>
    <row r="768" spans="1:16" ht="46.5" customHeight="1" x14ac:dyDescent="0.25">
      <c r="A768" s="249"/>
      <c r="B768" s="268" t="s">
        <v>114</v>
      </c>
      <c r="C768" s="195" t="s">
        <v>786</v>
      </c>
      <c r="D768" s="195" t="s">
        <v>292</v>
      </c>
      <c r="E768" s="195" t="s">
        <v>112</v>
      </c>
      <c r="F768" s="58" t="s">
        <v>105</v>
      </c>
      <c r="G768" s="22" t="s">
        <v>22</v>
      </c>
      <c r="H768" s="22"/>
      <c r="I768" s="22" t="s">
        <v>22</v>
      </c>
      <c r="J768" s="22">
        <v>2</v>
      </c>
      <c r="K768" s="22">
        <v>2</v>
      </c>
      <c r="L768" s="22">
        <v>2</v>
      </c>
      <c r="M768" s="49"/>
      <c r="N768" s="202"/>
      <c r="O768" s="134"/>
      <c r="P768" s="147"/>
    </row>
    <row r="769" spans="1:16" ht="50.25" customHeight="1" x14ac:dyDescent="0.25">
      <c r="A769" s="436"/>
      <c r="B769" s="436" t="s">
        <v>787</v>
      </c>
      <c r="C769" s="436" t="s">
        <v>786</v>
      </c>
      <c r="D769" s="429" t="s">
        <v>179</v>
      </c>
      <c r="E769" s="204" t="s">
        <v>112</v>
      </c>
      <c r="F769" s="436" t="s">
        <v>788</v>
      </c>
      <c r="G769" s="248"/>
      <c r="H769" s="202"/>
      <c r="I769" s="202"/>
      <c r="J769" s="19">
        <v>2</v>
      </c>
      <c r="K769" s="19">
        <v>2</v>
      </c>
      <c r="L769" s="19">
        <v>2</v>
      </c>
      <c r="M769" s="202"/>
      <c r="N769" s="458" t="s">
        <v>34</v>
      </c>
      <c r="O769" s="458"/>
      <c r="P769" s="532" t="s">
        <v>789</v>
      </c>
    </row>
    <row r="770" spans="1:16" ht="52.5" customHeight="1" x14ac:dyDescent="0.25">
      <c r="A770" s="428"/>
      <c r="B770" s="428"/>
      <c r="C770" s="428"/>
      <c r="D770" s="430"/>
      <c r="E770" s="240" t="s">
        <v>128</v>
      </c>
      <c r="F770" s="428"/>
      <c r="G770" s="27"/>
      <c r="H770" s="27"/>
      <c r="I770" s="27"/>
      <c r="J770" s="23">
        <v>14.1</v>
      </c>
      <c r="K770" s="23">
        <v>14.1</v>
      </c>
      <c r="L770" s="23">
        <v>14.1</v>
      </c>
      <c r="M770" s="202"/>
      <c r="N770" s="459"/>
      <c r="O770" s="459"/>
      <c r="P770" s="533"/>
    </row>
    <row r="771" spans="1:16" ht="17.25" customHeight="1" x14ac:dyDescent="0.25">
      <c r="A771" s="210" t="s">
        <v>32</v>
      </c>
      <c r="B771" s="439" t="s">
        <v>790</v>
      </c>
      <c r="C771" s="439"/>
      <c r="D771" s="439"/>
      <c r="E771" s="439"/>
      <c r="F771" s="439"/>
      <c r="G771" s="439"/>
      <c r="H771" s="439"/>
      <c r="I771" s="439"/>
      <c r="J771" s="439"/>
      <c r="K771" s="439"/>
      <c r="L771" s="439"/>
      <c r="M771" s="441"/>
      <c r="N771" s="7"/>
      <c r="O771" s="7"/>
      <c r="P771" s="7"/>
    </row>
    <row r="772" spans="1:16" ht="17.25" customHeight="1" x14ac:dyDescent="0.25">
      <c r="A772" s="247"/>
      <c r="B772" s="439" t="s">
        <v>791</v>
      </c>
      <c r="C772" s="439"/>
      <c r="D772" s="439"/>
      <c r="E772" s="439"/>
      <c r="F772" s="439"/>
      <c r="G772" s="439"/>
      <c r="H772" s="439"/>
      <c r="I772" s="439"/>
      <c r="J772" s="439"/>
      <c r="K772" s="439"/>
      <c r="L772" s="439"/>
      <c r="M772" s="441"/>
      <c r="N772" s="7"/>
      <c r="O772" s="7"/>
      <c r="P772" s="7"/>
    </row>
    <row r="773" spans="1:16" ht="48" customHeight="1" x14ac:dyDescent="0.25">
      <c r="A773" s="247"/>
      <c r="B773" s="102" t="s">
        <v>1001</v>
      </c>
      <c r="C773" s="210" t="s">
        <v>792</v>
      </c>
      <c r="D773" s="210" t="s">
        <v>793</v>
      </c>
      <c r="E773" s="210" t="s">
        <v>25</v>
      </c>
      <c r="F773" s="210" t="s">
        <v>105</v>
      </c>
      <c r="G773" s="88">
        <v>64</v>
      </c>
      <c r="H773" s="88">
        <v>64.5</v>
      </c>
      <c r="I773" s="60">
        <v>65</v>
      </c>
      <c r="J773" s="88">
        <v>65.5</v>
      </c>
      <c r="K773" s="88">
        <v>66</v>
      </c>
      <c r="L773" s="88">
        <v>66.5</v>
      </c>
      <c r="M773" s="91">
        <v>67</v>
      </c>
      <c r="N773" s="7"/>
      <c r="O773" s="7"/>
      <c r="P773" s="7"/>
    </row>
    <row r="774" spans="1:16" ht="79.5" customHeight="1" x14ac:dyDescent="0.25">
      <c r="A774" s="248"/>
      <c r="B774" s="200" t="s">
        <v>794</v>
      </c>
      <c r="C774" s="203" t="s">
        <v>796</v>
      </c>
      <c r="D774" s="203" t="s">
        <v>793</v>
      </c>
      <c r="E774" s="203" t="s">
        <v>795</v>
      </c>
      <c r="F774" s="203" t="s">
        <v>105</v>
      </c>
      <c r="G774" s="240">
        <v>319</v>
      </c>
      <c r="H774" s="240">
        <v>373</v>
      </c>
      <c r="I774" s="28">
        <v>434</v>
      </c>
      <c r="J774" s="240">
        <v>440</v>
      </c>
      <c r="K774" s="240">
        <v>445</v>
      </c>
      <c r="L774" s="240">
        <v>450</v>
      </c>
      <c r="M774" s="240">
        <v>455</v>
      </c>
      <c r="N774" s="55"/>
      <c r="O774" s="202"/>
      <c r="P774" s="227" t="s">
        <v>801</v>
      </c>
    </row>
    <row r="775" spans="1:16" ht="67.5" customHeight="1" x14ac:dyDescent="0.25">
      <c r="A775" s="248"/>
      <c r="B775" s="200" t="s">
        <v>797</v>
      </c>
      <c r="C775" s="203" t="s">
        <v>796</v>
      </c>
      <c r="D775" s="203" t="s">
        <v>793</v>
      </c>
      <c r="E775" s="240" t="s">
        <v>798</v>
      </c>
      <c r="F775" s="203" t="s">
        <v>105</v>
      </c>
      <c r="G775" s="96">
        <v>3</v>
      </c>
      <c r="H775" s="96">
        <v>6</v>
      </c>
      <c r="I775" s="96">
        <v>6</v>
      </c>
      <c r="J775" s="96">
        <v>6</v>
      </c>
      <c r="K775" s="96">
        <v>6</v>
      </c>
      <c r="L775" s="96">
        <v>6</v>
      </c>
      <c r="M775" s="96">
        <v>6</v>
      </c>
      <c r="N775" s="55"/>
      <c r="O775" s="202"/>
      <c r="P775" s="227" t="s">
        <v>801</v>
      </c>
    </row>
    <row r="776" spans="1:16" ht="117.75" customHeight="1" x14ac:dyDescent="0.25">
      <c r="A776" s="248"/>
      <c r="B776" s="200" t="s">
        <v>799</v>
      </c>
      <c r="C776" s="203" t="s">
        <v>796</v>
      </c>
      <c r="D776" s="203" t="s">
        <v>793</v>
      </c>
      <c r="E776" s="202" t="s">
        <v>324</v>
      </c>
      <c r="F776" s="203" t="s">
        <v>105</v>
      </c>
      <c r="G776" s="240">
        <v>43</v>
      </c>
      <c r="H776" s="240">
        <v>45</v>
      </c>
      <c r="I776" s="28">
        <v>47</v>
      </c>
      <c r="J776" s="240">
        <v>49</v>
      </c>
      <c r="K776" s="240">
        <v>50</v>
      </c>
      <c r="L776" s="240">
        <v>52</v>
      </c>
      <c r="M776" s="240">
        <v>55</v>
      </c>
      <c r="N776" s="55"/>
      <c r="O776" s="202"/>
      <c r="P776" s="227" t="s">
        <v>801</v>
      </c>
    </row>
    <row r="777" spans="1:16" ht="22.5" customHeight="1" x14ac:dyDescent="0.25">
      <c r="A777" s="247"/>
      <c r="B777" s="439" t="s">
        <v>800</v>
      </c>
      <c r="C777" s="439"/>
      <c r="D777" s="439"/>
      <c r="E777" s="439"/>
      <c r="F777" s="439"/>
      <c r="G777" s="439"/>
      <c r="H777" s="439"/>
      <c r="I777" s="439"/>
      <c r="J777" s="439"/>
      <c r="K777" s="439"/>
      <c r="L777" s="439"/>
      <c r="M777" s="441"/>
      <c r="N777" s="7"/>
      <c r="O777" s="7"/>
      <c r="P777" s="7"/>
    </row>
    <row r="778" spans="1:16" ht="76.5" customHeight="1" x14ac:dyDescent="0.25">
      <c r="A778" s="247"/>
      <c r="B778" s="64" t="s">
        <v>802</v>
      </c>
      <c r="C778" s="203" t="s">
        <v>796</v>
      </c>
      <c r="D778" s="203" t="s">
        <v>793</v>
      </c>
      <c r="E778" s="210" t="s">
        <v>128</v>
      </c>
      <c r="F778" s="210" t="s">
        <v>803</v>
      </c>
      <c r="G778" s="60">
        <v>26.3</v>
      </c>
      <c r="H778" s="60">
        <v>42.3</v>
      </c>
      <c r="I778" s="60">
        <v>89.8</v>
      </c>
      <c r="J778" s="60">
        <v>96.1</v>
      </c>
      <c r="K778" s="60">
        <v>100.1</v>
      </c>
      <c r="L778" s="60">
        <v>107.2</v>
      </c>
      <c r="M778" s="60">
        <v>114.7</v>
      </c>
      <c r="N778" s="66" t="s">
        <v>132</v>
      </c>
      <c r="O778" s="210">
        <v>263075</v>
      </c>
      <c r="P778" s="227" t="s">
        <v>804</v>
      </c>
    </row>
    <row r="779" spans="1:16" ht="17.25" customHeight="1" x14ac:dyDescent="0.25">
      <c r="A779" s="210" t="s">
        <v>39</v>
      </c>
      <c r="B779" s="424" t="s">
        <v>805</v>
      </c>
      <c r="C779" s="425"/>
      <c r="D779" s="425"/>
      <c r="E779" s="425"/>
      <c r="F779" s="425"/>
      <c r="G779" s="425"/>
      <c r="H779" s="425"/>
      <c r="I779" s="425"/>
      <c r="J779" s="425"/>
      <c r="K779" s="425"/>
      <c r="L779" s="425"/>
      <c r="M779" s="425"/>
      <c r="N779" s="425"/>
      <c r="O779" s="425"/>
      <c r="P779" s="426"/>
    </row>
    <row r="780" spans="1:16" ht="17.25" customHeight="1" x14ac:dyDescent="0.25">
      <c r="A780" s="148"/>
      <c r="B780" s="460" t="s">
        <v>806</v>
      </c>
      <c r="C780" s="460"/>
      <c r="D780" s="460"/>
      <c r="E780" s="460"/>
      <c r="F780" s="460"/>
      <c r="G780" s="460"/>
      <c r="H780" s="460"/>
      <c r="I780" s="460"/>
      <c r="J780" s="460"/>
      <c r="K780" s="460"/>
      <c r="L780" s="460"/>
      <c r="M780" s="460"/>
      <c r="N780" s="460"/>
      <c r="O780" s="460"/>
      <c r="P780" s="460"/>
    </row>
    <row r="781" spans="1:16" ht="16.5" customHeight="1" x14ac:dyDescent="0.25">
      <c r="A781" s="465" t="s">
        <v>160</v>
      </c>
      <c r="B781" s="466"/>
      <c r="C781" s="466"/>
      <c r="D781" s="466"/>
      <c r="E781" s="466"/>
      <c r="F781" s="466"/>
      <c r="G781" s="466"/>
      <c r="H781" s="466"/>
      <c r="I781" s="466"/>
      <c r="J781" s="466"/>
      <c r="K781" s="466"/>
      <c r="L781" s="466"/>
      <c r="M781" s="466"/>
      <c r="N781" s="466"/>
      <c r="O781" s="466"/>
      <c r="P781" s="468"/>
    </row>
    <row r="782" spans="1:16" ht="16.5" customHeight="1" x14ac:dyDescent="0.25">
      <c r="A782" s="434"/>
      <c r="B782" s="461" t="s">
        <v>910</v>
      </c>
      <c r="C782" s="463" t="s">
        <v>911</v>
      </c>
      <c r="D782" s="463" t="s">
        <v>793</v>
      </c>
      <c r="E782" s="195" t="s">
        <v>112</v>
      </c>
      <c r="F782" s="463" t="s">
        <v>376</v>
      </c>
      <c r="G782" s="196">
        <v>2</v>
      </c>
      <c r="H782" s="196"/>
      <c r="I782" s="197">
        <v>1</v>
      </c>
      <c r="J782" s="196">
        <v>3</v>
      </c>
      <c r="K782" s="196">
        <v>4</v>
      </c>
      <c r="L782" s="196">
        <v>1</v>
      </c>
      <c r="M782" s="198">
        <v>1</v>
      </c>
      <c r="N782" s="463" t="s">
        <v>909</v>
      </c>
      <c r="O782" s="592"/>
      <c r="P782" s="181"/>
    </row>
    <row r="783" spans="1:16" ht="29.25" customHeight="1" x14ac:dyDescent="0.25">
      <c r="A783" s="435"/>
      <c r="B783" s="462"/>
      <c r="C783" s="464"/>
      <c r="D783" s="464"/>
      <c r="E783" s="195" t="s">
        <v>92</v>
      </c>
      <c r="F783" s="464"/>
      <c r="G783" s="197">
        <f>SUM(G784:G806)</f>
        <v>53.795999999999999</v>
      </c>
      <c r="H783" s="197">
        <f t="shared" ref="H783:M783" si="128">SUM(H784:H806)</f>
        <v>89.59</v>
      </c>
      <c r="I783" s="197">
        <f t="shared" si="128"/>
        <v>1718.5646180000001</v>
      </c>
      <c r="J783" s="197">
        <f t="shared" si="128"/>
        <v>27763.976999999999</v>
      </c>
      <c r="K783" s="197">
        <f t="shared" si="128"/>
        <v>24676.501</v>
      </c>
      <c r="L783" s="197">
        <f t="shared" si="128"/>
        <v>778</v>
      </c>
      <c r="M783" s="197">
        <f t="shared" si="128"/>
        <v>400</v>
      </c>
      <c r="N783" s="464"/>
      <c r="O783" s="593"/>
      <c r="P783" s="181"/>
    </row>
    <row r="784" spans="1:16" ht="27.75" customHeight="1" x14ac:dyDescent="0.25">
      <c r="A784" s="508"/>
      <c r="B784" s="427" t="s">
        <v>807</v>
      </c>
      <c r="C784" s="429" t="s">
        <v>819</v>
      </c>
      <c r="D784" s="429" t="s">
        <v>793</v>
      </c>
      <c r="E784" s="429" t="s">
        <v>808</v>
      </c>
      <c r="F784" s="429" t="s">
        <v>376</v>
      </c>
      <c r="G784" s="20"/>
      <c r="H784" s="20"/>
      <c r="I784" s="20"/>
      <c r="J784" s="20">
        <v>15000</v>
      </c>
      <c r="K784" s="20">
        <v>15000</v>
      </c>
      <c r="L784" s="240"/>
      <c r="M784" s="240"/>
      <c r="N784" s="202" t="s">
        <v>26</v>
      </c>
      <c r="O784" s="27"/>
      <c r="P784" s="427" t="s">
        <v>810</v>
      </c>
    </row>
    <row r="785" spans="1:16" ht="46.5" customHeight="1" x14ac:dyDescent="0.25">
      <c r="A785" s="510"/>
      <c r="B785" s="428"/>
      <c r="C785" s="430"/>
      <c r="D785" s="430"/>
      <c r="E785" s="430"/>
      <c r="F785" s="430"/>
      <c r="G785" s="20"/>
      <c r="H785" s="20">
        <v>50</v>
      </c>
      <c r="I785" s="20">
        <v>107.161618</v>
      </c>
      <c r="J785" s="20"/>
      <c r="K785" s="20"/>
      <c r="L785" s="240"/>
      <c r="M785" s="240"/>
      <c r="N785" s="202" t="s">
        <v>34</v>
      </c>
      <c r="O785" s="27"/>
      <c r="P785" s="428"/>
    </row>
    <row r="786" spans="1:16" s="26" customFormat="1" ht="29.25" customHeight="1" x14ac:dyDescent="0.25">
      <c r="A786" s="508"/>
      <c r="B786" s="531" t="s">
        <v>809</v>
      </c>
      <c r="C786" s="429" t="s">
        <v>819</v>
      </c>
      <c r="D786" s="429" t="s">
        <v>793</v>
      </c>
      <c r="E786" s="429" t="s">
        <v>808</v>
      </c>
      <c r="F786" s="429" t="s">
        <v>376</v>
      </c>
      <c r="G786" s="20"/>
      <c r="H786" s="20"/>
      <c r="I786" s="97"/>
      <c r="J786" s="20">
        <v>378</v>
      </c>
      <c r="K786" s="20">
        <v>378</v>
      </c>
      <c r="L786" s="20">
        <v>378</v>
      </c>
      <c r="M786" s="240"/>
      <c r="N786" s="202" t="s">
        <v>26</v>
      </c>
      <c r="O786" s="27"/>
      <c r="P786" s="427" t="s">
        <v>811</v>
      </c>
    </row>
    <row r="787" spans="1:16" s="26" customFormat="1" ht="42.75" customHeight="1" x14ac:dyDescent="0.25">
      <c r="A787" s="510"/>
      <c r="B787" s="428"/>
      <c r="C787" s="430"/>
      <c r="D787" s="430"/>
      <c r="E787" s="430"/>
      <c r="F787" s="430"/>
      <c r="G787" s="20"/>
      <c r="H787" s="27"/>
      <c r="I787" s="20">
        <v>25</v>
      </c>
      <c r="J787" s="27"/>
      <c r="K787" s="20"/>
      <c r="L787" s="20"/>
      <c r="M787" s="240"/>
      <c r="N787" s="202" t="s">
        <v>132</v>
      </c>
      <c r="O787" s="27"/>
      <c r="P787" s="428"/>
    </row>
    <row r="788" spans="1:16" s="26" customFormat="1" ht="29.25" customHeight="1" x14ac:dyDescent="0.25">
      <c r="A788" s="508"/>
      <c r="B788" s="427" t="s">
        <v>814</v>
      </c>
      <c r="C788" s="429" t="s">
        <v>819</v>
      </c>
      <c r="D788" s="429" t="s">
        <v>793</v>
      </c>
      <c r="E788" s="429" t="s">
        <v>808</v>
      </c>
      <c r="F788" s="429" t="s">
        <v>376</v>
      </c>
      <c r="G788" s="20"/>
      <c r="I788" s="20"/>
      <c r="J788" s="20">
        <v>2500</v>
      </c>
      <c r="K788" s="20">
        <v>2500</v>
      </c>
      <c r="L788" s="240"/>
      <c r="M788" s="240"/>
      <c r="N788" s="202" t="s">
        <v>34</v>
      </c>
      <c r="O788" s="27"/>
      <c r="P788" s="427" t="s">
        <v>500</v>
      </c>
    </row>
    <row r="789" spans="1:16" s="26" customFormat="1" ht="33.75" customHeight="1" x14ac:dyDescent="0.25">
      <c r="A789" s="509"/>
      <c r="B789" s="428"/>
      <c r="C789" s="430"/>
      <c r="D789" s="437"/>
      <c r="E789" s="437"/>
      <c r="F789" s="437"/>
      <c r="G789" s="20">
        <v>16.795999999999999</v>
      </c>
      <c r="H789" s="240"/>
      <c r="I789" s="20"/>
      <c r="J789" s="20"/>
      <c r="K789" s="20"/>
      <c r="L789" s="240"/>
      <c r="M789" s="240"/>
      <c r="N789" s="202" t="s">
        <v>34</v>
      </c>
      <c r="O789" s="27"/>
      <c r="P789" s="428"/>
    </row>
    <row r="790" spans="1:16" s="26" customFormat="1" ht="29.25" customHeight="1" x14ac:dyDescent="0.25">
      <c r="A790" s="508"/>
      <c r="B790" s="427" t="s">
        <v>815</v>
      </c>
      <c r="C790" s="429" t="s">
        <v>819</v>
      </c>
      <c r="D790" s="429" t="s">
        <v>793</v>
      </c>
      <c r="E790" s="429" t="s">
        <v>808</v>
      </c>
      <c r="F790" s="429" t="s">
        <v>376</v>
      </c>
      <c r="G790" s="20"/>
      <c r="H790" s="27"/>
      <c r="I790" s="20"/>
      <c r="J790" s="20">
        <v>360</v>
      </c>
      <c r="K790" s="20"/>
      <c r="L790" s="240"/>
      <c r="M790" s="240"/>
      <c r="N790" s="202" t="s">
        <v>34</v>
      </c>
      <c r="O790" s="27"/>
      <c r="P790" s="427" t="s">
        <v>500</v>
      </c>
    </row>
    <row r="791" spans="1:16" s="26" customFormat="1" ht="32.25" customHeight="1" x14ac:dyDescent="0.25">
      <c r="A791" s="510"/>
      <c r="B791" s="428"/>
      <c r="C791" s="430"/>
      <c r="D791" s="430"/>
      <c r="E791" s="430"/>
      <c r="F791" s="430"/>
      <c r="G791" s="20"/>
      <c r="H791" s="27"/>
      <c r="I791" s="20"/>
      <c r="J791" s="20">
        <v>28</v>
      </c>
      <c r="K791" s="20"/>
      <c r="L791" s="240"/>
      <c r="M791" s="240"/>
      <c r="N791" s="202" t="s">
        <v>34</v>
      </c>
      <c r="O791" s="27"/>
      <c r="P791" s="428"/>
    </row>
    <row r="792" spans="1:16" s="26" customFormat="1" ht="29.25" customHeight="1" x14ac:dyDescent="0.25">
      <c r="A792" s="508"/>
      <c r="B792" s="427" t="s">
        <v>816</v>
      </c>
      <c r="C792" s="429" t="s">
        <v>819</v>
      </c>
      <c r="D792" s="449" t="s">
        <v>793</v>
      </c>
      <c r="E792" s="449" t="s">
        <v>808</v>
      </c>
      <c r="F792" s="449" t="s">
        <v>376</v>
      </c>
      <c r="G792" s="20"/>
      <c r="H792" s="20"/>
      <c r="I792" s="20"/>
      <c r="J792" s="20">
        <v>250</v>
      </c>
      <c r="K792" s="20"/>
      <c r="L792" s="240"/>
      <c r="M792" s="240"/>
      <c r="N792" s="202" t="s">
        <v>34</v>
      </c>
      <c r="O792" s="27"/>
      <c r="P792" s="427" t="s">
        <v>813</v>
      </c>
    </row>
    <row r="793" spans="1:16" s="26" customFormat="1" ht="39" customHeight="1" x14ac:dyDescent="0.25">
      <c r="A793" s="510"/>
      <c r="B793" s="428"/>
      <c r="C793" s="430"/>
      <c r="D793" s="449"/>
      <c r="E793" s="449"/>
      <c r="F793" s="449"/>
      <c r="G793" s="20"/>
      <c r="H793" s="20"/>
      <c r="I793" s="20">
        <v>20</v>
      </c>
      <c r="J793" s="20"/>
      <c r="K793" s="20"/>
      <c r="L793" s="240"/>
      <c r="M793" s="240"/>
      <c r="N793" s="202" t="s">
        <v>132</v>
      </c>
      <c r="O793" s="27"/>
      <c r="P793" s="428"/>
    </row>
    <row r="794" spans="1:16" s="26" customFormat="1" ht="99.75" customHeight="1" x14ac:dyDescent="0.25">
      <c r="A794" s="399"/>
      <c r="B794" s="400" t="s">
        <v>1054</v>
      </c>
      <c r="C794" s="369" t="s">
        <v>819</v>
      </c>
      <c r="D794" s="401"/>
      <c r="E794" s="402" t="s">
        <v>128</v>
      </c>
      <c r="F794" s="369"/>
      <c r="G794" s="403"/>
      <c r="H794" s="403"/>
      <c r="I794" s="403">
        <v>36.753</v>
      </c>
      <c r="J794" s="403">
        <v>1985.8</v>
      </c>
      <c r="K794" s="403"/>
      <c r="L794" s="403"/>
      <c r="M794" s="404"/>
      <c r="N794" s="376" t="s">
        <v>34</v>
      </c>
      <c r="O794" s="27">
        <v>288024</v>
      </c>
      <c r="P794" s="370"/>
    </row>
    <row r="795" spans="1:16" s="26" customFormat="1" ht="29.25" customHeight="1" x14ac:dyDescent="0.25">
      <c r="A795" s="429"/>
      <c r="B795" s="427" t="s">
        <v>1034</v>
      </c>
      <c r="C795" s="429" t="s">
        <v>818</v>
      </c>
      <c r="D795" s="429" t="s">
        <v>793</v>
      </c>
      <c r="E795" s="429" t="s">
        <v>808</v>
      </c>
      <c r="F795" s="429" t="s">
        <v>376</v>
      </c>
      <c r="G795" s="22"/>
      <c r="I795" s="22">
        <v>1322.65</v>
      </c>
      <c r="J795" s="22"/>
      <c r="K795" s="22"/>
      <c r="L795" s="22"/>
      <c r="M795" s="22"/>
      <c r="N795" s="365" t="s">
        <v>26</v>
      </c>
      <c r="O795" s="27"/>
      <c r="P795" s="427" t="s">
        <v>500</v>
      </c>
    </row>
    <row r="796" spans="1:16" s="26" customFormat="1" ht="54.75" customHeight="1" x14ac:dyDescent="0.25">
      <c r="A796" s="430"/>
      <c r="B796" s="428"/>
      <c r="C796" s="430"/>
      <c r="D796" s="430"/>
      <c r="E796" s="430"/>
      <c r="F796" s="430"/>
      <c r="G796" s="22"/>
      <c r="H796" s="22"/>
      <c r="I796" s="22">
        <v>100</v>
      </c>
      <c r="J796" s="22">
        <v>466.85</v>
      </c>
      <c r="K796" s="22"/>
      <c r="L796" s="22"/>
      <c r="M796" s="22"/>
      <c r="N796" s="365" t="s">
        <v>34</v>
      </c>
      <c r="O796" s="27"/>
      <c r="P796" s="428"/>
    </row>
    <row r="797" spans="1:16" s="26" customFormat="1" ht="29.25" customHeight="1" x14ac:dyDescent="0.25">
      <c r="A797" s="449"/>
      <c r="B797" s="427" t="s">
        <v>1035</v>
      </c>
      <c r="C797" s="429" t="s">
        <v>818</v>
      </c>
      <c r="D797" s="429" t="s">
        <v>793</v>
      </c>
      <c r="E797" s="429" t="s">
        <v>128</v>
      </c>
      <c r="F797" s="429" t="s">
        <v>376</v>
      </c>
      <c r="G797" s="22"/>
      <c r="H797" s="22"/>
      <c r="I797" s="22"/>
      <c r="J797" s="22"/>
      <c r="K797" s="22"/>
      <c r="L797" s="22">
        <v>400</v>
      </c>
      <c r="M797" s="22">
        <v>400</v>
      </c>
      <c r="N797" s="365" t="s">
        <v>34</v>
      </c>
      <c r="O797" s="27"/>
      <c r="P797" s="427" t="s">
        <v>500</v>
      </c>
    </row>
    <row r="798" spans="1:16" s="26" customFormat="1" ht="54.75" customHeight="1" x14ac:dyDescent="0.25">
      <c r="A798" s="449"/>
      <c r="B798" s="428"/>
      <c r="C798" s="430"/>
      <c r="D798" s="430"/>
      <c r="E798" s="430"/>
      <c r="F798" s="430"/>
      <c r="G798" s="22"/>
      <c r="H798" s="22"/>
      <c r="I798" s="22">
        <v>7</v>
      </c>
      <c r="J798" s="22"/>
      <c r="K798" s="22"/>
      <c r="L798" s="22"/>
      <c r="M798" s="22"/>
      <c r="N798" s="365" t="s">
        <v>132</v>
      </c>
      <c r="O798" s="27"/>
      <c r="P798" s="428"/>
    </row>
    <row r="799" spans="1:16" s="26" customFormat="1" ht="82.5" customHeight="1" x14ac:dyDescent="0.25">
      <c r="A799" s="405"/>
      <c r="B799" s="406" t="s">
        <v>1051</v>
      </c>
      <c r="C799" s="365" t="s">
        <v>819</v>
      </c>
      <c r="D799" s="407"/>
      <c r="E799" s="405" t="s">
        <v>128</v>
      </c>
      <c r="F799" s="365"/>
      <c r="G799" s="403"/>
      <c r="H799" s="403"/>
      <c r="I799" s="403"/>
      <c r="J799" s="403">
        <v>2500</v>
      </c>
      <c r="K799" s="403">
        <v>2500</v>
      </c>
      <c r="L799" s="403"/>
      <c r="M799" s="403"/>
      <c r="N799" s="376" t="s">
        <v>34</v>
      </c>
      <c r="O799" s="27">
        <v>288024</v>
      </c>
      <c r="P799" s="368"/>
    </row>
    <row r="800" spans="1:16" s="26" customFormat="1" ht="54.75" customHeight="1" x14ac:dyDescent="0.25">
      <c r="A800" s="586"/>
      <c r="B800" s="587" t="s">
        <v>1055</v>
      </c>
      <c r="C800" s="588" t="s">
        <v>819</v>
      </c>
      <c r="D800" s="586"/>
      <c r="E800" s="586" t="s">
        <v>128</v>
      </c>
      <c r="F800" s="586"/>
      <c r="G800" s="403"/>
      <c r="H800" s="403"/>
      <c r="I800" s="403"/>
      <c r="J800" s="403">
        <v>3825</v>
      </c>
      <c r="K800" s="403">
        <v>3825</v>
      </c>
      <c r="L800" s="403"/>
      <c r="M800" s="403"/>
      <c r="N800" s="376" t="s">
        <v>26</v>
      </c>
      <c r="O800" s="27">
        <v>288024</v>
      </c>
      <c r="P800" s="586"/>
    </row>
    <row r="801" spans="1:16" s="26" customFormat="1" ht="54.75" customHeight="1" x14ac:dyDescent="0.25">
      <c r="A801" s="565"/>
      <c r="B801" s="565"/>
      <c r="C801" s="589"/>
      <c r="D801" s="590"/>
      <c r="E801" s="565"/>
      <c r="F801" s="590"/>
      <c r="G801" s="408"/>
      <c r="H801" s="408"/>
      <c r="I801" s="408"/>
      <c r="J801" s="408">
        <v>425</v>
      </c>
      <c r="K801" s="408">
        <v>425</v>
      </c>
      <c r="L801" s="408"/>
      <c r="M801" s="408"/>
      <c r="N801" s="376" t="s">
        <v>34</v>
      </c>
      <c r="O801" s="27">
        <v>288024</v>
      </c>
      <c r="P801" s="565"/>
    </row>
    <row r="802" spans="1:16" s="26" customFormat="1" ht="85.5" customHeight="1" x14ac:dyDescent="0.25">
      <c r="A802" s="202"/>
      <c r="B802" s="201" t="s">
        <v>1036</v>
      </c>
      <c r="C802" s="204" t="s">
        <v>818</v>
      </c>
      <c r="D802" s="204" t="s">
        <v>793</v>
      </c>
      <c r="E802" s="204" t="s">
        <v>128</v>
      </c>
      <c r="F802" s="204" t="s">
        <v>376</v>
      </c>
      <c r="G802" s="22"/>
      <c r="H802" s="22"/>
      <c r="I802" s="22">
        <v>100</v>
      </c>
      <c r="J802" s="22"/>
      <c r="K802" s="22"/>
      <c r="L802" s="22"/>
      <c r="M802" s="22"/>
      <c r="N802" s="202" t="s">
        <v>216</v>
      </c>
      <c r="O802" s="27"/>
      <c r="P802" s="201" t="s">
        <v>500</v>
      </c>
    </row>
    <row r="803" spans="1:16" s="26" customFormat="1" ht="51" customHeight="1" x14ac:dyDescent="0.25">
      <c r="A803" s="202"/>
      <c r="B803" s="201" t="s">
        <v>1037</v>
      </c>
      <c r="C803" s="204" t="s">
        <v>817</v>
      </c>
      <c r="D803" s="204" t="s">
        <v>793</v>
      </c>
      <c r="E803" s="204" t="s">
        <v>128</v>
      </c>
      <c r="F803" s="204" t="s">
        <v>584</v>
      </c>
      <c r="G803" s="22"/>
      <c r="H803" s="22">
        <v>25.68</v>
      </c>
      <c r="I803" s="22"/>
      <c r="J803" s="22">
        <v>29.401</v>
      </c>
      <c r="K803" s="22">
        <v>31.46</v>
      </c>
      <c r="L803" s="22"/>
      <c r="M803" s="22"/>
      <c r="N803" s="202" t="s">
        <v>132</v>
      </c>
      <c r="O803" s="202">
        <v>458018</v>
      </c>
      <c r="P803" s="201" t="s">
        <v>812</v>
      </c>
    </row>
    <row r="804" spans="1:16" s="26" customFormat="1" ht="59.25" customHeight="1" x14ac:dyDescent="0.25">
      <c r="A804" s="202"/>
      <c r="B804" s="201" t="s">
        <v>1038</v>
      </c>
      <c r="C804" s="204" t="s">
        <v>817</v>
      </c>
      <c r="D804" s="204" t="s">
        <v>793</v>
      </c>
      <c r="E804" s="204" t="s">
        <v>128</v>
      </c>
      <c r="F804" s="204" t="s">
        <v>584</v>
      </c>
      <c r="G804" s="22"/>
      <c r="H804" s="22">
        <v>13.91</v>
      </c>
      <c r="I804" s="22"/>
      <c r="J804" s="22">
        <v>15.926</v>
      </c>
      <c r="K804" s="22">
        <v>17.041</v>
      </c>
      <c r="L804" s="22"/>
      <c r="M804" s="22"/>
      <c r="N804" s="202" t="s">
        <v>132</v>
      </c>
      <c r="O804" s="202">
        <v>458018</v>
      </c>
      <c r="P804" s="201" t="s">
        <v>812</v>
      </c>
    </row>
    <row r="805" spans="1:16" s="26" customFormat="1" ht="59.25" customHeight="1" x14ac:dyDescent="0.25">
      <c r="A805" s="202"/>
      <c r="B805" s="201" t="s">
        <v>1039</v>
      </c>
      <c r="C805" s="204" t="s">
        <v>817</v>
      </c>
      <c r="D805" s="204" t="s">
        <v>793</v>
      </c>
      <c r="E805" s="204" t="s">
        <v>128</v>
      </c>
      <c r="F805" s="204" t="s">
        <v>584</v>
      </c>
      <c r="G805" s="22">
        <v>24</v>
      </c>
      <c r="H805" s="22"/>
      <c r="I805" s="22"/>
      <c r="J805" s="22"/>
      <c r="K805" s="22"/>
      <c r="L805" s="22"/>
      <c r="M805" s="22"/>
      <c r="N805" s="202" t="s">
        <v>132</v>
      </c>
      <c r="O805" s="202">
        <v>458018</v>
      </c>
      <c r="P805" s="201" t="s">
        <v>812</v>
      </c>
    </row>
    <row r="806" spans="1:16" s="26" customFormat="1" ht="59.25" customHeight="1" x14ac:dyDescent="0.25">
      <c r="A806" s="202"/>
      <c r="B806" s="201" t="s">
        <v>1040</v>
      </c>
      <c r="C806" s="204" t="s">
        <v>817</v>
      </c>
      <c r="D806" s="204" t="s">
        <v>793</v>
      </c>
      <c r="E806" s="204" t="s">
        <v>128</v>
      </c>
      <c r="F806" s="204" t="s">
        <v>584</v>
      </c>
      <c r="G806" s="22">
        <v>13</v>
      </c>
      <c r="H806" s="22"/>
      <c r="I806" s="22"/>
      <c r="J806" s="22"/>
      <c r="K806" s="22"/>
      <c r="L806" s="22"/>
      <c r="M806" s="22"/>
      <c r="N806" s="202" t="s">
        <v>132</v>
      </c>
      <c r="O806" s="202">
        <v>458018</v>
      </c>
      <c r="P806" s="201" t="s">
        <v>812</v>
      </c>
    </row>
    <row r="807" spans="1:16" ht="17.25" customHeight="1" x14ac:dyDescent="0.25">
      <c r="A807" s="202" t="s">
        <v>41</v>
      </c>
      <c r="B807" s="424" t="s">
        <v>820</v>
      </c>
      <c r="C807" s="425"/>
      <c r="D807" s="425"/>
      <c r="E807" s="425"/>
      <c r="F807" s="425"/>
      <c r="G807" s="425"/>
      <c r="H807" s="425"/>
      <c r="I807" s="425"/>
      <c r="J807" s="425"/>
      <c r="K807" s="425"/>
      <c r="L807" s="425"/>
      <c r="M807" s="425"/>
      <c r="N807" s="425"/>
      <c r="O807" s="425"/>
      <c r="P807" s="426"/>
    </row>
    <row r="808" spans="1:16" ht="17.25" customHeight="1" x14ac:dyDescent="0.25">
      <c r="A808" s="202"/>
      <c r="B808" s="424" t="s">
        <v>821</v>
      </c>
      <c r="C808" s="425"/>
      <c r="D808" s="425"/>
      <c r="E808" s="425"/>
      <c r="F808" s="425"/>
      <c r="G808" s="425"/>
      <c r="H808" s="425"/>
      <c r="I808" s="425"/>
      <c r="J808" s="425"/>
      <c r="K808" s="425"/>
      <c r="L808" s="425"/>
      <c r="M808" s="425"/>
      <c r="N808" s="425"/>
      <c r="O808" s="425"/>
      <c r="P808" s="426"/>
    </row>
    <row r="809" spans="1:16" ht="70.5" customHeight="1" x14ac:dyDescent="0.25">
      <c r="A809" s="231"/>
      <c r="B809" s="206" t="s">
        <v>822</v>
      </c>
      <c r="C809" s="202" t="s">
        <v>823</v>
      </c>
      <c r="D809" s="202" t="s">
        <v>793</v>
      </c>
      <c r="E809" s="202" t="s">
        <v>92</v>
      </c>
      <c r="F809" s="202" t="s">
        <v>376</v>
      </c>
      <c r="G809" s="25"/>
      <c r="H809" s="25"/>
      <c r="I809" s="25"/>
      <c r="J809" s="240"/>
      <c r="K809" s="25">
        <v>24.5</v>
      </c>
      <c r="L809" s="240"/>
      <c r="M809" s="240"/>
      <c r="N809" s="202" t="s">
        <v>34</v>
      </c>
      <c r="O809" s="202"/>
      <c r="P809" s="206" t="s">
        <v>824</v>
      </c>
    </row>
    <row r="810" spans="1:16" ht="84" customHeight="1" x14ac:dyDescent="0.25">
      <c r="A810" s="202"/>
      <c r="B810" s="206" t="s">
        <v>912</v>
      </c>
      <c r="C810" s="202" t="s">
        <v>823</v>
      </c>
      <c r="D810" s="202" t="s">
        <v>793</v>
      </c>
      <c r="E810" s="202" t="s">
        <v>92</v>
      </c>
      <c r="F810" s="202" t="s">
        <v>376</v>
      </c>
      <c r="G810" s="25"/>
      <c r="H810" s="25"/>
      <c r="I810" s="25"/>
      <c r="J810" s="240">
        <v>50</v>
      </c>
      <c r="K810" s="25"/>
      <c r="L810" s="240"/>
      <c r="M810" s="240"/>
      <c r="N810" s="202" t="s">
        <v>40</v>
      </c>
      <c r="O810" s="202"/>
      <c r="P810" s="206" t="s">
        <v>824</v>
      </c>
    </row>
    <row r="811" spans="1:16" ht="31.5" customHeight="1" x14ac:dyDescent="0.25">
      <c r="A811" s="202" t="s">
        <v>916</v>
      </c>
      <c r="B811" s="424" t="s">
        <v>928</v>
      </c>
      <c r="C811" s="425"/>
      <c r="D811" s="425"/>
      <c r="E811" s="425"/>
      <c r="F811" s="425"/>
      <c r="G811" s="425"/>
      <c r="H811" s="425"/>
      <c r="I811" s="425"/>
      <c r="J811" s="425"/>
      <c r="K811" s="425"/>
      <c r="L811" s="425"/>
      <c r="M811" s="425"/>
      <c r="N811" s="425"/>
      <c r="O811" s="425"/>
      <c r="P811" s="426"/>
    </row>
    <row r="812" spans="1:16" ht="84" customHeight="1" x14ac:dyDescent="0.25">
      <c r="A812" s="202"/>
      <c r="B812" s="98" t="s">
        <v>925</v>
      </c>
      <c r="C812" s="202" t="s">
        <v>926</v>
      </c>
      <c r="D812" s="202" t="s">
        <v>793</v>
      </c>
      <c r="E812" s="202" t="s">
        <v>128</v>
      </c>
      <c r="F812" s="202" t="s">
        <v>87</v>
      </c>
      <c r="G812" s="1"/>
      <c r="H812" s="1"/>
      <c r="I812" s="1"/>
      <c r="J812" s="1">
        <v>125</v>
      </c>
      <c r="K812" s="1">
        <v>1571</v>
      </c>
      <c r="L812" s="1"/>
      <c r="M812" s="1"/>
      <c r="N812" s="202" t="s">
        <v>34</v>
      </c>
      <c r="O812" s="202"/>
      <c r="P812" s="206"/>
    </row>
    <row r="813" spans="1:16" ht="38.25" customHeight="1" x14ac:dyDescent="0.25">
      <c r="A813" s="100"/>
      <c r="B813" s="238" t="s">
        <v>826</v>
      </c>
      <c r="C813" s="251"/>
      <c r="D813" s="251"/>
      <c r="E813" s="251"/>
      <c r="F813" s="252"/>
      <c r="G813" s="144">
        <f>SUM(G814:G817)</f>
        <v>80.096000000000004</v>
      </c>
      <c r="H813" s="144">
        <f t="shared" ref="H813:M813" si="129">SUM(H814:H817)</f>
        <v>171.79</v>
      </c>
      <c r="I813" s="144">
        <f t="shared" si="129"/>
        <v>1852.5690000000002</v>
      </c>
      <c r="J813" s="144">
        <f t="shared" si="129"/>
        <v>28096.643</v>
      </c>
      <c r="K813" s="144">
        <f t="shared" si="129"/>
        <v>26436.935999999998</v>
      </c>
      <c r="L813" s="144">
        <f t="shared" si="129"/>
        <v>899.30000000000007</v>
      </c>
      <c r="M813" s="144">
        <f t="shared" si="129"/>
        <v>514.70000000000005</v>
      </c>
      <c r="N813" s="252"/>
      <c r="O813" s="145"/>
      <c r="P813" s="146"/>
    </row>
    <row r="814" spans="1:16" ht="17.25" customHeight="1" x14ac:dyDescent="0.25">
      <c r="A814" s="87"/>
      <c r="B814" s="206" t="s">
        <v>26</v>
      </c>
      <c r="C814" s="210"/>
      <c r="D814" s="210"/>
      <c r="E814" s="210"/>
      <c r="F814" s="202"/>
      <c r="G814" s="88">
        <f t="shared" ref="G814:M814" si="130">G784+G786+G795</f>
        <v>0</v>
      </c>
      <c r="H814" s="88">
        <f t="shared" si="130"/>
        <v>0</v>
      </c>
      <c r="I814" s="88">
        <f t="shared" si="130"/>
        <v>1322.65</v>
      </c>
      <c r="J814" s="88">
        <v>19203</v>
      </c>
      <c r="K814" s="88">
        <v>19203</v>
      </c>
      <c r="L814" s="88">
        <f t="shared" si="130"/>
        <v>378</v>
      </c>
      <c r="M814" s="88">
        <f t="shared" si="130"/>
        <v>0</v>
      </c>
      <c r="N814" s="202"/>
      <c r="O814" s="240"/>
      <c r="P814" s="7"/>
    </row>
    <row r="815" spans="1:16" ht="17.25" customHeight="1" x14ac:dyDescent="0.25">
      <c r="A815" s="87"/>
      <c r="B815" s="206" t="s">
        <v>34</v>
      </c>
      <c r="C815" s="210"/>
      <c r="D815" s="210"/>
      <c r="E815" s="210"/>
      <c r="F815" s="202"/>
      <c r="G815" s="88">
        <f>G770+G785+G788+G789+G790+G791+G792+G796+G797+G809+G812</f>
        <v>16.795999999999999</v>
      </c>
      <c r="H815" s="88">
        <f t="shared" ref="H815:M815" si="131">H770+H785+H788+H789+H790+H791+H792+H796+H797+H809+H812</f>
        <v>50</v>
      </c>
      <c r="I815" s="88">
        <v>243.9</v>
      </c>
      <c r="J815" s="88">
        <v>8654.7999999999993</v>
      </c>
      <c r="K815" s="88">
        <v>7034.6</v>
      </c>
      <c r="L815" s="88">
        <f t="shared" si="131"/>
        <v>414.1</v>
      </c>
      <c r="M815" s="88">
        <f t="shared" si="131"/>
        <v>400</v>
      </c>
      <c r="N815" s="202"/>
      <c r="O815" s="240"/>
      <c r="P815" s="7"/>
    </row>
    <row r="816" spans="1:16" ht="17.25" customHeight="1" x14ac:dyDescent="0.25">
      <c r="A816" s="87"/>
      <c r="B816" s="206" t="s">
        <v>132</v>
      </c>
      <c r="C816" s="210"/>
      <c r="D816" s="210"/>
      <c r="E816" s="210"/>
      <c r="F816" s="202"/>
      <c r="G816" s="88">
        <f t="shared" ref="G816:M816" si="132">G765+G778+G787+G793+G798+G803+G804+G805+G806</f>
        <v>63.3</v>
      </c>
      <c r="H816" s="88">
        <f t="shared" si="132"/>
        <v>121.78999999999999</v>
      </c>
      <c r="I816" s="88">
        <f t="shared" si="132"/>
        <v>186.01900000000001</v>
      </c>
      <c r="J816" s="88">
        <f t="shared" si="132"/>
        <v>188.84299999999999</v>
      </c>
      <c r="K816" s="88">
        <f t="shared" si="132"/>
        <v>199.33599999999998</v>
      </c>
      <c r="L816" s="88">
        <f t="shared" si="132"/>
        <v>107.2</v>
      </c>
      <c r="M816" s="88">
        <f t="shared" si="132"/>
        <v>114.7</v>
      </c>
      <c r="N816" s="202"/>
      <c r="O816" s="240"/>
      <c r="P816" s="7"/>
    </row>
    <row r="817" spans="1:16" ht="17.25" customHeight="1" x14ac:dyDescent="0.25">
      <c r="A817" s="87"/>
      <c r="B817" s="206" t="s">
        <v>216</v>
      </c>
      <c r="C817" s="210"/>
      <c r="D817" s="210"/>
      <c r="E817" s="210"/>
      <c r="F817" s="202"/>
      <c r="G817" s="88">
        <f t="shared" ref="G817:M817" si="133">G802+G810</f>
        <v>0</v>
      </c>
      <c r="H817" s="88">
        <f t="shared" si="133"/>
        <v>0</v>
      </c>
      <c r="I817" s="88">
        <f t="shared" si="133"/>
        <v>100</v>
      </c>
      <c r="J817" s="88">
        <f t="shared" si="133"/>
        <v>50</v>
      </c>
      <c r="K817" s="88">
        <f t="shared" si="133"/>
        <v>0</v>
      </c>
      <c r="L817" s="88">
        <f t="shared" si="133"/>
        <v>0</v>
      </c>
      <c r="M817" s="88">
        <f t="shared" si="133"/>
        <v>0</v>
      </c>
      <c r="N817" s="202"/>
      <c r="O817" s="240"/>
      <c r="P817" s="7"/>
    </row>
    <row r="818" spans="1:16" ht="51.75" customHeight="1" x14ac:dyDescent="0.25">
      <c r="A818" s="100"/>
      <c r="B818" s="238" t="s">
        <v>825</v>
      </c>
      <c r="C818" s="251"/>
      <c r="D818" s="251"/>
      <c r="E818" s="251"/>
      <c r="F818" s="252"/>
      <c r="G818" s="144">
        <f>SUM(G819:G822)</f>
        <v>610.19600000000003</v>
      </c>
      <c r="H818" s="144">
        <f t="shared" ref="H818:M818" si="134">SUM(H819:H822)</f>
        <v>841.99</v>
      </c>
      <c r="I818" s="144">
        <f t="shared" si="134"/>
        <v>2374.6690000000003</v>
      </c>
      <c r="J818" s="144">
        <f t="shared" si="134"/>
        <v>29310.542999999998</v>
      </c>
      <c r="K818" s="144">
        <f t="shared" si="134"/>
        <v>27519.536</v>
      </c>
      <c r="L818" s="144">
        <f t="shared" si="134"/>
        <v>5513.3</v>
      </c>
      <c r="M818" s="144">
        <f t="shared" si="134"/>
        <v>2816.6000000000004</v>
      </c>
      <c r="N818" s="252"/>
      <c r="O818" s="145"/>
      <c r="P818" s="146"/>
    </row>
    <row r="819" spans="1:16" ht="17.25" customHeight="1" x14ac:dyDescent="0.25">
      <c r="A819" s="276"/>
      <c r="B819" s="274" t="s">
        <v>26</v>
      </c>
      <c r="C819" s="273"/>
      <c r="D819" s="273"/>
      <c r="E819" s="273"/>
      <c r="F819" s="273"/>
      <c r="G819" s="1">
        <f t="shared" ref="G819:M821" si="135">G751+G814</f>
        <v>0</v>
      </c>
      <c r="H819" s="1">
        <f t="shared" si="135"/>
        <v>0</v>
      </c>
      <c r="I819" s="1">
        <f t="shared" si="135"/>
        <v>1322.65</v>
      </c>
      <c r="J819" s="1">
        <f t="shared" si="135"/>
        <v>19203</v>
      </c>
      <c r="K819" s="1">
        <f t="shared" si="135"/>
        <v>19203</v>
      </c>
      <c r="L819" s="1">
        <f t="shared" si="135"/>
        <v>2889</v>
      </c>
      <c r="M819" s="1">
        <f t="shared" si="135"/>
        <v>279</v>
      </c>
      <c r="N819" s="273"/>
      <c r="O819" s="275"/>
      <c r="P819" s="27"/>
    </row>
    <row r="820" spans="1:16" ht="17.25" customHeight="1" x14ac:dyDescent="0.25">
      <c r="A820" s="276"/>
      <c r="B820" s="274" t="s">
        <v>34</v>
      </c>
      <c r="C820" s="273"/>
      <c r="D820" s="273"/>
      <c r="E820" s="273"/>
      <c r="F820" s="273"/>
      <c r="G820" s="1">
        <f t="shared" si="135"/>
        <v>16.795999999999999</v>
      </c>
      <c r="H820" s="1">
        <f t="shared" si="135"/>
        <v>84</v>
      </c>
      <c r="I820" s="1">
        <f t="shared" si="135"/>
        <v>323.89999999999998</v>
      </c>
      <c r="J820" s="1">
        <f t="shared" si="135"/>
        <v>8869.7999999999993</v>
      </c>
      <c r="K820" s="1">
        <f t="shared" si="135"/>
        <v>7134.6</v>
      </c>
      <c r="L820" s="1">
        <f t="shared" si="135"/>
        <v>1493.1</v>
      </c>
      <c r="M820" s="1">
        <f t="shared" si="135"/>
        <v>1331</v>
      </c>
      <c r="N820" s="273"/>
      <c r="O820" s="275"/>
      <c r="P820" s="27"/>
    </row>
    <row r="821" spans="1:16" ht="17.25" customHeight="1" x14ac:dyDescent="0.25">
      <c r="A821" s="276"/>
      <c r="B821" s="274" t="s">
        <v>132</v>
      </c>
      <c r="C821" s="273"/>
      <c r="D821" s="273"/>
      <c r="E821" s="273"/>
      <c r="F821" s="273"/>
      <c r="G821" s="1">
        <f t="shared" si="135"/>
        <v>593.4</v>
      </c>
      <c r="H821" s="1">
        <f t="shared" si="135"/>
        <v>757.99</v>
      </c>
      <c r="I821" s="1">
        <f t="shared" si="135"/>
        <v>628.11900000000003</v>
      </c>
      <c r="J821" s="1">
        <f t="shared" si="135"/>
        <v>1187.7429999999999</v>
      </c>
      <c r="K821" s="1">
        <f t="shared" si="135"/>
        <v>1181.9359999999999</v>
      </c>
      <c r="L821" s="1">
        <f t="shared" si="135"/>
        <v>1131.2</v>
      </c>
      <c r="M821" s="1">
        <f t="shared" si="135"/>
        <v>1206.6000000000001</v>
      </c>
      <c r="N821" s="273"/>
      <c r="O821" s="275"/>
      <c r="P821" s="27"/>
    </row>
    <row r="822" spans="1:16" ht="17.25" customHeight="1" x14ac:dyDescent="0.25">
      <c r="A822" s="276"/>
      <c r="B822" s="274" t="s">
        <v>216</v>
      </c>
      <c r="C822" s="273"/>
      <c r="D822" s="273"/>
      <c r="E822" s="273"/>
      <c r="F822" s="273"/>
      <c r="G822" s="1">
        <f>G817</f>
        <v>0</v>
      </c>
      <c r="H822" s="1">
        <f t="shared" ref="H822:M822" si="136">H817</f>
        <v>0</v>
      </c>
      <c r="I822" s="1">
        <f t="shared" si="136"/>
        <v>100</v>
      </c>
      <c r="J822" s="1">
        <f t="shared" si="136"/>
        <v>50</v>
      </c>
      <c r="K822" s="1">
        <f t="shared" si="136"/>
        <v>0</v>
      </c>
      <c r="L822" s="1">
        <f t="shared" si="136"/>
        <v>0</v>
      </c>
      <c r="M822" s="1">
        <f t="shared" si="136"/>
        <v>0</v>
      </c>
      <c r="N822" s="273"/>
      <c r="O822" s="275"/>
      <c r="P822" s="27"/>
    </row>
    <row r="823" spans="1:16" ht="17.25" customHeight="1" x14ac:dyDescent="0.25">
      <c r="A823" s="287"/>
      <c r="B823" s="287" t="s">
        <v>828</v>
      </c>
      <c r="C823" s="288"/>
      <c r="D823" s="287"/>
      <c r="E823" s="289"/>
      <c r="F823" s="289"/>
      <c r="G823" s="289">
        <f>SUM(G824:G830)</f>
        <v>30906.995999999999</v>
      </c>
      <c r="H823" s="289">
        <v>65258.400000000001</v>
      </c>
      <c r="I823" s="289">
        <v>42590.9</v>
      </c>
      <c r="J823" s="289">
        <f t="shared" ref="J823:M823" si="137">SUM(J824:J830)</f>
        <v>80028.200000000012</v>
      </c>
      <c r="K823" s="289">
        <f>SUM(K824:K830)</f>
        <v>67594.835999999996</v>
      </c>
      <c r="L823" s="289">
        <v>67443.3</v>
      </c>
      <c r="M823" s="289">
        <f t="shared" si="137"/>
        <v>120368.1</v>
      </c>
      <c r="N823" s="287"/>
      <c r="O823" s="287"/>
      <c r="P823" s="287"/>
    </row>
    <row r="824" spans="1:16" x14ac:dyDescent="0.25">
      <c r="A824" s="290"/>
      <c r="B824" s="291" t="s">
        <v>26</v>
      </c>
      <c r="C824" s="288"/>
      <c r="D824" s="290"/>
      <c r="E824" s="290"/>
      <c r="F824" s="290"/>
      <c r="G824" s="292">
        <f t="shared" ref="G824:M824" si="138">G667+G819</f>
        <v>13426.3</v>
      </c>
      <c r="H824" s="292">
        <f t="shared" si="138"/>
        <v>6792.8</v>
      </c>
      <c r="I824" s="292">
        <f t="shared" si="138"/>
        <v>9821.15</v>
      </c>
      <c r="J824" s="292">
        <f t="shared" si="138"/>
        <v>21095.9</v>
      </c>
      <c r="K824" s="292">
        <f t="shared" si="138"/>
        <v>22584</v>
      </c>
      <c r="L824" s="292">
        <f t="shared" si="138"/>
        <v>13640.8</v>
      </c>
      <c r="M824" s="292">
        <f t="shared" si="138"/>
        <v>3328</v>
      </c>
      <c r="N824" s="290"/>
      <c r="O824" s="290"/>
      <c r="P824" s="290"/>
    </row>
    <row r="825" spans="1:16" s="44" customFormat="1" x14ac:dyDescent="0.25">
      <c r="A825" s="290"/>
      <c r="B825" s="291" t="s">
        <v>827</v>
      </c>
      <c r="C825" s="288"/>
      <c r="D825" s="290"/>
      <c r="E825" s="290"/>
      <c r="F825" s="290"/>
      <c r="G825" s="292">
        <f t="shared" ref="G825:M825" si="139">G668</f>
        <v>0</v>
      </c>
      <c r="H825" s="292">
        <f t="shared" si="139"/>
        <v>28147.599999999999</v>
      </c>
      <c r="I825" s="292">
        <f t="shared" si="139"/>
        <v>0</v>
      </c>
      <c r="J825" s="292">
        <f t="shared" si="139"/>
        <v>0</v>
      </c>
      <c r="K825" s="292">
        <f t="shared" si="139"/>
        <v>0</v>
      </c>
      <c r="L825" s="292">
        <f t="shared" si="139"/>
        <v>0</v>
      </c>
      <c r="M825" s="292">
        <f t="shared" si="139"/>
        <v>0</v>
      </c>
      <c r="N825" s="290"/>
      <c r="O825" s="290"/>
      <c r="P825" s="290"/>
    </row>
    <row r="826" spans="1:16" x14ac:dyDescent="0.25">
      <c r="A826" s="290"/>
      <c r="B826" s="291" t="s">
        <v>34</v>
      </c>
      <c r="C826" s="288"/>
      <c r="D826" s="290"/>
      <c r="E826" s="290"/>
      <c r="F826" s="290"/>
      <c r="G826" s="292">
        <f>G669+G820</f>
        <v>5514.9960000000001</v>
      </c>
      <c r="H826" s="292">
        <f>H669+H820</f>
        <v>4678.7</v>
      </c>
      <c r="I826" s="292">
        <f>I669+I820</f>
        <v>7053.2999999999993</v>
      </c>
      <c r="J826" s="292">
        <v>14623</v>
      </c>
      <c r="K826" s="292">
        <f t="shared" ref="K826:M827" si="140">K669+K820</f>
        <v>12262.7</v>
      </c>
      <c r="L826" s="292">
        <f t="shared" si="140"/>
        <v>6881.1</v>
      </c>
      <c r="M826" s="292">
        <f t="shared" si="140"/>
        <v>5238.2</v>
      </c>
      <c r="N826" s="290"/>
      <c r="O826" s="290"/>
      <c r="P826" s="290"/>
    </row>
    <row r="827" spans="1:16" x14ac:dyDescent="0.25">
      <c r="A827" s="290"/>
      <c r="B827" s="291" t="s">
        <v>132</v>
      </c>
      <c r="C827" s="288"/>
      <c r="D827" s="290"/>
      <c r="E827" s="290"/>
      <c r="F827" s="290"/>
      <c r="G827" s="292">
        <v>1656.2</v>
      </c>
      <c r="H827" s="292">
        <f>H670+H821</f>
        <v>2178.69</v>
      </c>
      <c r="I827" s="292">
        <f>I670+I821</f>
        <v>2725.319</v>
      </c>
      <c r="J827" s="292">
        <v>3181.4</v>
      </c>
      <c r="K827" s="292">
        <f t="shared" si="140"/>
        <v>3201.636</v>
      </c>
      <c r="L827" s="292">
        <f t="shared" si="140"/>
        <v>3004.4</v>
      </c>
      <c r="M827" s="292">
        <f t="shared" si="140"/>
        <v>3355.7</v>
      </c>
      <c r="N827" s="290"/>
      <c r="O827" s="290"/>
      <c r="P827" s="290"/>
    </row>
    <row r="828" spans="1:16" x14ac:dyDescent="0.25">
      <c r="A828" s="290"/>
      <c r="B828" s="291" t="s">
        <v>1048</v>
      </c>
      <c r="C828" s="288"/>
      <c r="D828" s="290"/>
      <c r="E828" s="290"/>
      <c r="F828" s="290"/>
      <c r="G828" s="292"/>
      <c r="H828" s="292"/>
      <c r="I828" s="292"/>
      <c r="J828" s="292">
        <v>531.6</v>
      </c>
      <c r="K828" s="292">
        <v>531.6</v>
      </c>
      <c r="L828" s="292"/>
      <c r="M828" s="292"/>
      <c r="N828" s="290"/>
      <c r="O828" s="290"/>
      <c r="P828" s="290"/>
    </row>
    <row r="829" spans="1:16" x14ac:dyDescent="0.25">
      <c r="A829" s="290"/>
      <c r="B829" s="291" t="s">
        <v>622</v>
      </c>
      <c r="C829" s="288"/>
      <c r="D829" s="290"/>
      <c r="E829" s="290"/>
      <c r="F829" s="290"/>
      <c r="G829" s="292">
        <f t="shared" ref="G829:M829" si="141">G672</f>
        <v>0</v>
      </c>
      <c r="H829" s="292">
        <f t="shared" si="141"/>
        <v>0</v>
      </c>
      <c r="I829" s="292">
        <f t="shared" si="141"/>
        <v>3614</v>
      </c>
      <c r="J829" s="292">
        <f t="shared" si="141"/>
        <v>3614</v>
      </c>
      <c r="K829" s="292">
        <f t="shared" si="141"/>
        <v>3614</v>
      </c>
      <c r="L829" s="292">
        <f t="shared" si="141"/>
        <v>0</v>
      </c>
      <c r="M829" s="292">
        <f t="shared" si="141"/>
        <v>0</v>
      </c>
      <c r="N829" s="290"/>
      <c r="O829" s="290"/>
      <c r="P829" s="290"/>
    </row>
    <row r="830" spans="1:16" x14ac:dyDescent="0.25">
      <c r="A830" s="290"/>
      <c r="B830" s="291" t="s">
        <v>216</v>
      </c>
      <c r="C830" s="288"/>
      <c r="D830" s="290"/>
      <c r="E830" s="290"/>
      <c r="F830" s="290"/>
      <c r="G830" s="292">
        <f t="shared" ref="G830:M830" si="142">G673+G822</f>
        <v>10309.5</v>
      </c>
      <c r="H830" s="292">
        <f t="shared" si="142"/>
        <v>23460.7</v>
      </c>
      <c r="I830" s="292">
        <f t="shared" si="142"/>
        <v>19377.2</v>
      </c>
      <c r="J830" s="292">
        <f t="shared" si="142"/>
        <v>36982.300000000003</v>
      </c>
      <c r="K830" s="292">
        <f t="shared" si="142"/>
        <v>25400.9</v>
      </c>
      <c r="L830" s="292">
        <f t="shared" si="142"/>
        <v>43917.1</v>
      </c>
      <c r="M830" s="292">
        <f t="shared" si="142"/>
        <v>108446.2</v>
      </c>
      <c r="N830" s="290"/>
      <c r="O830" s="290"/>
      <c r="P830" s="290"/>
    </row>
    <row r="834" spans="1:11" ht="39.75" customHeight="1" x14ac:dyDescent="0.3">
      <c r="A834" s="293"/>
      <c r="B834" s="294"/>
      <c r="C834" s="294"/>
      <c r="D834" s="294"/>
      <c r="E834" s="294"/>
      <c r="F834" s="294"/>
      <c r="G834" s="294"/>
      <c r="H834" s="294"/>
      <c r="I834" s="591" t="s">
        <v>935</v>
      </c>
      <c r="J834" s="591"/>
      <c r="K834" s="591"/>
    </row>
    <row r="835" spans="1:11" ht="22.5" x14ac:dyDescent="0.3">
      <c r="A835" s="416" t="s">
        <v>936</v>
      </c>
      <c r="B835" s="416"/>
      <c r="C835" s="416"/>
      <c r="D835" s="416"/>
      <c r="E835" s="416"/>
      <c r="F835" s="416"/>
      <c r="G835" s="416"/>
      <c r="H835" s="416"/>
      <c r="I835" s="416"/>
      <c r="J835" s="416"/>
      <c r="K835" s="416"/>
    </row>
    <row r="836" spans="1:11" ht="22.5" x14ac:dyDescent="0.3">
      <c r="A836" s="309"/>
      <c r="B836" s="309"/>
      <c r="C836" s="309"/>
      <c r="D836" s="309"/>
      <c r="E836" s="309"/>
      <c r="F836" s="309"/>
      <c r="G836" s="309"/>
      <c r="H836" s="309"/>
      <c r="I836" s="309"/>
      <c r="J836" s="309"/>
      <c r="K836" s="309"/>
    </row>
    <row r="837" spans="1:11" ht="18.75" x14ac:dyDescent="0.25">
      <c r="A837" s="417" t="s">
        <v>59</v>
      </c>
      <c r="B837" s="418" t="s">
        <v>67</v>
      </c>
      <c r="C837" s="418" t="s">
        <v>70</v>
      </c>
      <c r="D837" s="418" t="s">
        <v>937</v>
      </c>
      <c r="E837" s="418"/>
      <c r="F837" s="418"/>
      <c r="G837" s="418" t="s">
        <v>74</v>
      </c>
      <c r="H837" s="418"/>
      <c r="I837" s="418"/>
      <c r="J837" s="418"/>
      <c r="K837" s="418"/>
    </row>
    <row r="838" spans="1:11" ht="26.25" customHeight="1" x14ac:dyDescent="0.25">
      <c r="A838" s="417"/>
      <c r="B838" s="418"/>
      <c r="C838" s="418"/>
      <c r="D838" s="295" t="s">
        <v>1027</v>
      </c>
      <c r="E838" s="295" t="s">
        <v>938</v>
      </c>
      <c r="F838" s="295" t="s">
        <v>939</v>
      </c>
      <c r="G838" s="295">
        <v>2026</v>
      </c>
      <c r="H838" s="295">
        <v>2027</v>
      </c>
      <c r="I838" s="295">
        <v>2028</v>
      </c>
      <c r="J838" s="295">
        <v>2029</v>
      </c>
      <c r="K838" s="295">
        <v>2030</v>
      </c>
    </row>
    <row r="839" spans="1:11" ht="18.75" x14ac:dyDescent="0.25">
      <c r="A839" s="296">
        <v>1</v>
      </c>
      <c r="B839" s="296">
        <v>2</v>
      </c>
      <c r="C839" s="296">
        <v>3</v>
      </c>
      <c r="D839" s="296">
        <v>4</v>
      </c>
      <c r="E839" s="296">
        <v>5</v>
      </c>
      <c r="F839" s="296">
        <v>6</v>
      </c>
      <c r="G839" s="296">
        <v>7</v>
      </c>
      <c r="H839" s="296">
        <v>8</v>
      </c>
      <c r="I839" s="296">
        <v>9</v>
      </c>
      <c r="J839" s="296">
        <v>10</v>
      </c>
      <c r="K839" s="296">
        <v>11</v>
      </c>
    </row>
    <row r="840" spans="1:11" x14ac:dyDescent="0.25">
      <c r="A840" s="419" t="s">
        <v>940</v>
      </c>
      <c r="B840" s="420"/>
      <c r="C840" s="420"/>
      <c r="D840" s="420"/>
      <c r="E840" s="420"/>
      <c r="F840" s="420"/>
      <c r="G840" s="420"/>
      <c r="H840" s="420"/>
      <c r="I840" s="420"/>
      <c r="J840" s="420"/>
      <c r="K840" s="420"/>
    </row>
    <row r="841" spans="1:11" ht="18.75" x14ac:dyDescent="0.25">
      <c r="A841" s="412" t="s">
        <v>941</v>
      </c>
      <c r="B841" s="412"/>
      <c r="C841" s="412"/>
      <c r="D841" s="412"/>
      <c r="E841" s="412"/>
      <c r="F841" s="412"/>
      <c r="G841" s="412"/>
      <c r="H841" s="412"/>
      <c r="I841" s="412"/>
      <c r="J841" s="412"/>
      <c r="K841" s="412"/>
    </row>
    <row r="842" spans="1:11" ht="18.75" x14ac:dyDescent="0.3">
      <c r="A842" s="413" t="s">
        <v>942</v>
      </c>
      <c r="B842" s="413"/>
      <c r="C842" s="413"/>
      <c r="D842" s="413"/>
      <c r="E842" s="413"/>
      <c r="F842" s="413"/>
      <c r="G842" s="413"/>
      <c r="H842" s="413"/>
      <c r="I842" s="413"/>
      <c r="J842" s="413"/>
      <c r="K842" s="413"/>
    </row>
    <row r="843" spans="1:11" ht="18.75" x14ac:dyDescent="0.25">
      <c r="A843" s="414" t="s">
        <v>943</v>
      </c>
      <c r="B843" s="414"/>
      <c r="C843" s="414"/>
      <c r="D843" s="414"/>
      <c r="E843" s="414"/>
      <c r="F843" s="414"/>
      <c r="G843" s="414"/>
      <c r="H843" s="414"/>
      <c r="I843" s="414"/>
      <c r="J843" s="414"/>
      <c r="K843" s="414"/>
    </row>
    <row r="844" spans="1:11" ht="18.75" x14ac:dyDescent="0.25">
      <c r="A844" s="297">
        <v>1</v>
      </c>
      <c r="B844" s="298" t="s">
        <v>114</v>
      </c>
      <c r="C844" s="297" t="s">
        <v>112</v>
      </c>
      <c r="D844" s="301">
        <v>8</v>
      </c>
      <c r="E844" s="301">
        <v>5</v>
      </c>
      <c r="F844" s="302">
        <v>61.5</v>
      </c>
      <c r="G844" s="301">
        <v>2</v>
      </c>
      <c r="H844" s="301">
        <v>1</v>
      </c>
      <c r="I844" s="301">
        <v>1</v>
      </c>
      <c r="J844" s="301">
        <v>1</v>
      </c>
      <c r="K844" s="302"/>
    </row>
    <row r="845" spans="1:11" ht="18.75" x14ac:dyDescent="0.25">
      <c r="A845" s="297">
        <v>2</v>
      </c>
      <c r="B845" s="298" t="s">
        <v>944</v>
      </c>
      <c r="C845" s="297" t="s">
        <v>112</v>
      </c>
      <c r="D845" s="299">
        <v>1</v>
      </c>
      <c r="E845" s="299">
        <v>0</v>
      </c>
      <c r="F845" s="300">
        <v>100</v>
      </c>
      <c r="G845" s="300">
        <v>0</v>
      </c>
      <c r="H845" s="300">
        <v>0</v>
      </c>
      <c r="I845" s="300">
        <v>0</v>
      </c>
      <c r="J845" s="300">
        <v>0</v>
      </c>
      <c r="K845" s="300">
        <v>0</v>
      </c>
    </row>
    <row r="846" spans="1:11" ht="18.75" x14ac:dyDescent="0.25">
      <c r="A846" s="297">
        <v>3</v>
      </c>
      <c r="B846" s="298" t="s">
        <v>945</v>
      </c>
      <c r="C846" s="297" t="s">
        <v>112</v>
      </c>
      <c r="D846" s="299">
        <v>1</v>
      </c>
      <c r="E846" s="299">
        <v>0</v>
      </c>
      <c r="F846" s="300">
        <v>100</v>
      </c>
      <c r="G846" s="300">
        <v>0</v>
      </c>
      <c r="H846" s="300">
        <v>0</v>
      </c>
      <c r="I846" s="300">
        <v>0</v>
      </c>
      <c r="J846" s="300">
        <v>0</v>
      </c>
      <c r="K846" s="300">
        <v>0</v>
      </c>
    </row>
    <row r="847" spans="1:11" ht="18.75" x14ac:dyDescent="0.25">
      <c r="A847" s="297">
        <v>4</v>
      </c>
      <c r="B847" s="298" t="s">
        <v>946</v>
      </c>
      <c r="C847" s="297" t="s">
        <v>112</v>
      </c>
      <c r="D847" s="299">
        <v>0</v>
      </c>
      <c r="E847" s="299">
        <v>0</v>
      </c>
      <c r="F847" s="300">
        <v>100</v>
      </c>
      <c r="G847" s="299">
        <v>0</v>
      </c>
      <c r="H847" s="299">
        <v>0</v>
      </c>
      <c r="I847" s="299">
        <v>0</v>
      </c>
      <c r="J847" s="299">
        <v>0</v>
      </c>
      <c r="K847" s="299">
        <v>0</v>
      </c>
    </row>
    <row r="848" spans="1:11" ht="18.75" x14ac:dyDescent="0.25">
      <c r="A848" s="297">
        <v>5</v>
      </c>
      <c r="B848" s="298" t="s">
        <v>947</v>
      </c>
      <c r="C848" s="297" t="s">
        <v>112</v>
      </c>
      <c r="D848" s="299">
        <v>0</v>
      </c>
      <c r="E848" s="299">
        <v>0</v>
      </c>
      <c r="F848" s="300">
        <v>100</v>
      </c>
      <c r="G848" s="299">
        <v>0</v>
      </c>
      <c r="H848" s="299">
        <v>0</v>
      </c>
      <c r="I848" s="299">
        <v>0</v>
      </c>
      <c r="J848" s="299">
        <v>0</v>
      </c>
      <c r="K848" s="299">
        <v>0</v>
      </c>
    </row>
    <row r="849" spans="1:11" ht="18.75" x14ac:dyDescent="0.25">
      <c r="A849" s="297">
        <v>6</v>
      </c>
      <c r="B849" s="298" t="s">
        <v>948</v>
      </c>
      <c r="C849" s="297" t="s">
        <v>112</v>
      </c>
      <c r="D849" s="299">
        <v>0</v>
      </c>
      <c r="E849" s="299">
        <v>0</v>
      </c>
      <c r="F849" s="300">
        <v>100</v>
      </c>
      <c r="G849" s="299">
        <v>0</v>
      </c>
      <c r="H849" s="299">
        <v>0</v>
      </c>
      <c r="I849" s="299">
        <v>0</v>
      </c>
      <c r="J849" s="299">
        <v>0</v>
      </c>
      <c r="K849" s="299">
        <v>0</v>
      </c>
    </row>
    <row r="850" spans="1:11" ht="18.75" x14ac:dyDescent="0.25">
      <c r="A850" s="297">
        <v>7</v>
      </c>
      <c r="B850" s="298" t="s">
        <v>949</v>
      </c>
      <c r="C850" s="297" t="s">
        <v>112</v>
      </c>
      <c r="D850" s="299">
        <v>0</v>
      </c>
      <c r="E850" s="299">
        <v>0</v>
      </c>
      <c r="F850" s="300">
        <v>100</v>
      </c>
      <c r="G850" s="299">
        <v>0</v>
      </c>
      <c r="H850" s="299">
        <v>0</v>
      </c>
      <c r="I850" s="299">
        <v>0</v>
      </c>
      <c r="J850" s="299">
        <v>0</v>
      </c>
      <c r="K850" s="299">
        <v>0</v>
      </c>
    </row>
    <row r="851" spans="1:11" ht="18.75" x14ac:dyDescent="0.25">
      <c r="A851" s="297">
        <v>8</v>
      </c>
      <c r="B851" s="298" t="s">
        <v>950</v>
      </c>
      <c r="C851" s="297" t="s">
        <v>112</v>
      </c>
      <c r="D851" s="299">
        <v>0</v>
      </c>
      <c r="E851" s="299">
        <v>0</v>
      </c>
      <c r="F851" s="300">
        <v>100</v>
      </c>
      <c r="G851" s="299">
        <v>0</v>
      </c>
      <c r="H851" s="299">
        <v>0</v>
      </c>
      <c r="I851" s="299">
        <v>0</v>
      </c>
      <c r="J851" s="299">
        <v>0</v>
      </c>
      <c r="K851" s="299">
        <v>0</v>
      </c>
    </row>
    <row r="852" spans="1:11" ht="18.75" x14ac:dyDescent="0.25">
      <c r="A852" s="297">
        <v>9</v>
      </c>
      <c r="B852" s="298" t="s">
        <v>951</v>
      </c>
      <c r="C852" s="297" t="s">
        <v>112</v>
      </c>
      <c r="D852" s="299">
        <v>0</v>
      </c>
      <c r="E852" s="299">
        <v>0</v>
      </c>
      <c r="F852" s="300">
        <v>100</v>
      </c>
      <c r="G852" s="299">
        <v>0</v>
      </c>
      <c r="H852" s="299">
        <v>0</v>
      </c>
      <c r="I852" s="299">
        <v>0</v>
      </c>
      <c r="J852" s="299">
        <v>0</v>
      </c>
      <c r="K852" s="299">
        <v>0</v>
      </c>
    </row>
    <row r="853" spans="1:11" ht="18.75" x14ac:dyDescent="0.25">
      <c r="A853" s="297">
        <v>10</v>
      </c>
      <c r="B853" s="298" t="s">
        <v>952</v>
      </c>
      <c r="C853" s="297" t="s">
        <v>112</v>
      </c>
      <c r="D853" s="299">
        <v>0</v>
      </c>
      <c r="E853" s="299">
        <v>0</v>
      </c>
      <c r="F853" s="300">
        <v>100</v>
      </c>
      <c r="G853" s="299">
        <v>0</v>
      </c>
      <c r="H853" s="299">
        <v>0</v>
      </c>
      <c r="I853" s="299">
        <v>0</v>
      </c>
      <c r="J853" s="299">
        <v>0</v>
      </c>
      <c r="K853" s="299">
        <v>0</v>
      </c>
    </row>
    <row r="854" spans="1:11" ht="18.75" x14ac:dyDescent="0.25">
      <c r="A854" s="414" t="s">
        <v>953</v>
      </c>
      <c r="B854" s="414"/>
      <c r="C854" s="414"/>
      <c r="D854" s="414"/>
      <c r="E854" s="414"/>
      <c r="F854" s="414"/>
      <c r="G854" s="414"/>
      <c r="H854" s="414"/>
      <c r="I854" s="414"/>
      <c r="J854" s="414"/>
      <c r="K854" s="414"/>
    </row>
    <row r="855" spans="1:11" ht="18.75" x14ac:dyDescent="0.25">
      <c r="A855" s="303">
        <v>1</v>
      </c>
      <c r="B855" s="304" t="s">
        <v>944</v>
      </c>
      <c r="C855" s="305" t="s">
        <v>112</v>
      </c>
      <c r="D855" s="306">
        <v>0</v>
      </c>
      <c r="E855" s="306">
        <v>1</v>
      </c>
      <c r="F855" s="307">
        <f t="shared" ref="F855:F856" si="143">D855/4*100</f>
        <v>0</v>
      </c>
      <c r="G855" s="306">
        <v>0</v>
      </c>
      <c r="H855" s="306">
        <v>0</v>
      </c>
      <c r="I855" s="306">
        <v>1</v>
      </c>
      <c r="J855" s="306">
        <v>0</v>
      </c>
      <c r="K855" s="306">
        <v>0</v>
      </c>
    </row>
    <row r="856" spans="1:11" ht="18.75" x14ac:dyDescent="0.25">
      <c r="A856" s="303">
        <v>2</v>
      </c>
      <c r="B856" s="304" t="s">
        <v>945</v>
      </c>
      <c r="C856" s="305" t="s">
        <v>112</v>
      </c>
      <c r="D856" s="306">
        <v>0</v>
      </c>
      <c r="E856" s="306">
        <v>1</v>
      </c>
      <c r="F856" s="307">
        <f t="shared" si="143"/>
        <v>0</v>
      </c>
      <c r="G856" s="306"/>
      <c r="H856" s="306"/>
      <c r="I856" s="306">
        <v>1</v>
      </c>
      <c r="J856" s="306">
        <v>0</v>
      </c>
      <c r="K856" s="306">
        <v>0</v>
      </c>
    </row>
    <row r="857" spans="1:11" ht="18.75" x14ac:dyDescent="0.25">
      <c r="A857" s="297">
        <v>3</v>
      </c>
      <c r="B857" s="298" t="s">
        <v>114</v>
      </c>
      <c r="C857" s="305" t="s">
        <v>112</v>
      </c>
      <c r="D857" s="301">
        <v>2</v>
      </c>
      <c r="E857" s="301">
        <v>2</v>
      </c>
      <c r="F857" s="302">
        <f>1/2*100</f>
        <v>50</v>
      </c>
      <c r="G857" s="301">
        <v>1</v>
      </c>
      <c r="H857" s="301">
        <v>0</v>
      </c>
      <c r="I857" s="301">
        <v>0</v>
      </c>
      <c r="J857" s="301">
        <v>0</v>
      </c>
      <c r="K857" s="301">
        <v>1</v>
      </c>
    </row>
    <row r="858" spans="1:11" ht="18.75" x14ac:dyDescent="0.25">
      <c r="A858" s="303">
        <v>4</v>
      </c>
      <c r="B858" s="304" t="s">
        <v>946</v>
      </c>
      <c r="C858" s="305" t="s">
        <v>112</v>
      </c>
      <c r="D858" s="299">
        <v>1</v>
      </c>
      <c r="E858" s="299">
        <v>0</v>
      </c>
      <c r="F858" s="300">
        <v>100</v>
      </c>
      <c r="G858" s="299">
        <v>0</v>
      </c>
      <c r="H858" s="299">
        <v>0</v>
      </c>
      <c r="I858" s="299">
        <v>0</v>
      </c>
      <c r="J858" s="299">
        <v>0</v>
      </c>
      <c r="K858" s="299">
        <v>0</v>
      </c>
    </row>
    <row r="859" spans="1:11" ht="18.75" x14ac:dyDescent="0.25">
      <c r="A859" s="303">
        <v>5</v>
      </c>
      <c r="B859" s="304" t="s">
        <v>947</v>
      </c>
      <c r="C859" s="305" t="s">
        <v>112</v>
      </c>
      <c r="D859" s="299"/>
      <c r="E859" s="299"/>
      <c r="F859" s="300">
        <v>100</v>
      </c>
      <c r="G859" s="299"/>
      <c r="H859" s="299"/>
      <c r="I859" s="299"/>
      <c r="J859" s="299"/>
      <c r="K859" s="299"/>
    </row>
    <row r="860" spans="1:11" ht="18.75" x14ac:dyDescent="0.25">
      <c r="A860" s="297">
        <v>6</v>
      </c>
      <c r="B860" s="304" t="s">
        <v>948</v>
      </c>
      <c r="C860" s="305" t="s">
        <v>112</v>
      </c>
      <c r="D860" s="299"/>
      <c r="E860" s="299"/>
      <c r="F860" s="300">
        <v>100</v>
      </c>
      <c r="G860" s="299"/>
      <c r="H860" s="299"/>
      <c r="I860" s="299"/>
      <c r="J860" s="299"/>
      <c r="K860" s="299"/>
    </row>
    <row r="861" spans="1:11" ht="18.75" x14ac:dyDescent="0.25">
      <c r="A861" s="303">
        <v>7</v>
      </c>
      <c r="B861" s="304" t="s">
        <v>949</v>
      </c>
      <c r="C861" s="305" t="s">
        <v>112</v>
      </c>
      <c r="D861" s="299"/>
      <c r="E861" s="299"/>
      <c r="F861" s="300">
        <v>100</v>
      </c>
      <c r="G861" s="299"/>
      <c r="H861" s="299"/>
      <c r="I861" s="299"/>
      <c r="J861" s="299"/>
      <c r="K861" s="299"/>
    </row>
    <row r="862" spans="1:11" ht="18.75" x14ac:dyDescent="0.25">
      <c r="A862" s="303">
        <v>8</v>
      </c>
      <c r="B862" s="304" t="s">
        <v>950</v>
      </c>
      <c r="C862" s="305" t="s">
        <v>112</v>
      </c>
      <c r="D862" s="299"/>
      <c r="E862" s="299"/>
      <c r="F862" s="300">
        <v>100</v>
      </c>
      <c r="G862" s="299"/>
      <c r="H862" s="299"/>
      <c r="I862" s="299"/>
      <c r="J862" s="299"/>
      <c r="K862" s="299"/>
    </row>
    <row r="863" spans="1:11" ht="18.75" x14ac:dyDescent="0.25">
      <c r="A863" s="297">
        <v>9</v>
      </c>
      <c r="B863" s="304" t="s">
        <v>951</v>
      </c>
      <c r="C863" s="305" t="s">
        <v>112</v>
      </c>
      <c r="D863" s="299"/>
      <c r="E863" s="299"/>
      <c r="F863" s="300">
        <v>100</v>
      </c>
      <c r="G863" s="299"/>
      <c r="H863" s="299"/>
      <c r="I863" s="299"/>
      <c r="J863" s="299"/>
      <c r="K863" s="299"/>
    </row>
    <row r="864" spans="1:11" ht="18.75" x14ac:dyDescent="0.25">
      <c r="A864" s="303">
        <v>10</v>
      </c>
      <c r="B864" s="304" t="s">
        <v>952</v>
      </c>
      <c r="C864" s="305" t="s">
        <v>112</v>
      </c>
      <c r="D864" s="299"/>
      <c r="E864" s="299"/>
      <c r="F864" s="300">
        <v>100</v>
      </c>
      <c r="G864" s="299"/>
      <c r="H864" s="299"/>
      <c r="I864" s="299"/>
      <c r="J864" s="299"/>
      <c r="K864" s="299"/>
    </row>
    <row r="865" spans="1:11" ht="18.75" x14ac:dyDescent="0.25">
      <c r="A865" s="414" t="s">
        <v>954</v>
      </c>
      <c r="B865" s="414"/>
      <c r="C865" s="414"/>
      <c r="D865" s="414"/>
      <c r="E865" s="414"/>
      <c r="F865" s="414"/>
      <c r="G865" s="414"/>
      <c r="H865" s="414"/>
      <c r="I865" s="414"/>
      <c r="J865" s="414"/>
      <c r="K865" s="414"/>
    </row>
    <row r="866" spans="1:11" ht="18.75" x14ac:dyDescent="0.25">
      <c r="A866" s="297">
        <v>1</v>
      </c>
      <c r="B866" s="298" t="s">
        <v>114</v>
      </c>
      <c r="C866" s="305" t="s">
        <v>112</v>
      </c>
      <c r="D866" s="301">
        <v>20</v>
      </c>
      <c r="E866" s="301">
        <v>1</v>
      </c>
      <c r="F866" s="302">
        <v>95.2</v>
      </c>
      <c r="G866" s="301">
        <v>1</v>
      </c>
      <c r="H866" s="301">
        <v>0</v>
      </c>
      <c r="I866" s="301">
        <v>0</v>
      </c>
      <c r="J866" s="301">
        <v>0</v>
      </c>
      <c r="K866" s="301">
        <v>0</v>
      </c>
    </row>
    <row r="867" spans="1:11" ht="18.75" x14ac:dyDescent="0.25">
      <c r="A867" s="297">
        <v>2</v>
      </c>
      <c r="B867" s="304" t="s">
        <v>946</v>
      </c>
      <c r="C867" s="305" t="s">
        <v>112</v>
      </c>
      <c r="D867" s="299">
        <v>0</v>
      </c>
      <c r="E867" s="299">
        <v>0</v>
      </c>
      <c r="F867" s="299">
        <v>100</v>
      </c>
      <c r="G867" s="299">
        <v>0</v>
      </c>
      <c r="H867" s="299">
        <v>0</v>
      </c>
      <c r="I867" s="299">
        <v>0</v>
      </c>
      <c r="J867" s="299">
        <v>0</v>
      </c>
      <c r="K867" s="299">
        <v>0</v>
      </c>
    </row>
    <row r="868" spans="1:11" ht="18.75" x14ac:dyDescent="0.25">
      <c r="A868" s="297">
        <v>3</v>
      </c>
      <c r="B868" s="304" t="s">
        <v>944</v>
      </c>
      <c r="C868" s="305" t="s">
        <v>112</v>
      </c>
      <c r="D868" s="299">
        <v>0</v>
      </c>
      <c r="E868" s="299">
        <v>0</v>
      </c>
      <c r="F868" s="299">
        <v>100</v>
      </c>
      <c r="G868" s="299">
        <v>0</v>
      </c>
      <c r="H868" s="299">
        <v>0</v>
      </c>
      <c r="I868" s="299">
        <v>0</v>
      </c>
      <c r="J868" s="299">
        <v>0</v>
      </c>
      <c r="K868" s="299">
        <v>0</v>
      </c>
    </row>
    <row r="869" spans="1:11" ht="18.75" x14ac:dyDescent="0.25">
      <c r="A869" s="297">
        <v>4</v>
      </c>
      <c r="B869" s="304" t="s">
        <v>947</v>
      </c>
      <c r="C869" s="305" t="s">
        <v>112</v>
      </c>
      <c r="D869" s="299">
        <v>0</v>
      </c>
      <c r="E869" s="299">
        <v>0</v>
      </c>
      <c r="F869" s="299">
        <v>100</v>
      </c>
      <c r="G869" s="299">
        <v>0</v>
      </c>
      <c r="H869" s="299">
        <v>0</v>
      </c>
      <c r="I869" s="299">
        <v>0</v>
      </c>
      <c r="J869" s="299">
        <v>0</v>
      </c>
      <c r="K869" s="299">
        <v>0</v>
      </c>
    </row>
    <row r="870" spans="1:11" ht="18.75" x14ac:dyDescent="0.25">
      <c r="A870" s="297">
        <v>5</v>
      </c>
      <c r="B870" s="304" t="s">
        <v>948</v>
      </c>
      <c r="C870" s="305" t="s">
        <v>112</v>
      </c>
      <c r="D870" s="299">
        <v>0</v>
      </c>
      <c r="E870" s="299">
        <v>0</v>
      </c>
      <c r="F870" s="299">
        <v>100</v>
      </c>
      <c r="G870" s="299">
        <v>0</v>
      </c>
      <c r="H870" s="299">
        <v>0</v>
      </c>
      <c r="I870" s="299">
        <v>0</v>
      </c>
      <c r="J870" s="299">
        <v>0</v>
      </c>
      <c r="K870" s="299">
        <v>0</v>
      </c>
    </row>
    <row r="871" spans="1:11" ht="18.75" x14ac:dyDescent="0.25">
      <c r="A871" s="297">
        <v>6</v>
      </c>
      <c r="B871" s="304" t="s">
        <v>949</v>
      </c>
      <c r="C871" s="305" t="s">
        <v>112</v>
      </c>
      <c r="D871" s="299">
        <v>0</v>
      </c>
      <c r="E871" s="299">
        <v>0</v>
      </c>
      <c r="F871" s="299">
        <v>100</v>
      </c>
      <c r="G871" s="299">
        <v>0</v>
      </c>
      <c r="H871" s="299">
        <v>0</v>
      </c>
      <c r="I871" s="299">
        <v>0</v>
      </c>
      <c r="J871" s="299">
        <v>0</v>
      </c>
      <c r="K871" s="299">
        <v>0</v>
      </c>
    </row>
    <row r="872" spans="1:11" ht="18.75" x14ac:dyDescent="0.25">
      <c r="A872" s="297">
        <v>7</v>
      </c>
      <c r="B872" s="304" t="s">
        <v>945</v>
      </c>
      <c r="C872" s="305" t="s">
        <v>112</v>
      </c>
      <c r="D872" s="299">
        <v>0</v>
      </c>
      <c r="E872" s="299">
        <v>0</v>
      </c>
      <c r="F872" s="299">
        <v>100</v>
      </c>
      <c r="G872" s="299">
        <v>0</v>
      </c>
      <c r="H872" s="299">
        <v>0</v>
      </c>
      <c r="I872" s="299">
        <v>0</v>
      </c>
      <c r="J872" s="299">
        <v>0</v>
      </c>
      <c r="K872" s="299">
        <v>0</v>
      </c>
    </row>
    <row r="873" spans="1:11" ht="18.75" x14ac:dyDescent="0.25">
      <c r="A873" s="297">
        <v>8</v>
      </c>
      <c r="B873" s="304" t="s">
        <v>950</v>
      </c>
      <c r="C873" s="305" t="s">
        <v>112</v>
      </c>
      <c r="D873" s="299">
        <v>0</v>
      </c>
      <c r="E873" s="299">
        <v>0</v>
      </c>
      <c r="F873" s="299">
        <v>100</v>
      </c>
      <c r="G873" s="299">
        <v>0</v>
      </c>
      <c r="H873" s="299">
        <v>0</v>
      </c>
      <c r="I873" s="299">
        <v>0</v>
      </c>
      <c r="J873" s="299">
        <v>0</v>
      </c>
      <c r="K873" s="299">
        <v>0</v>
      </c>
    </row>
    <row r="874" spans="1:11" ht="18.75" x14ac:dyDescent="0.25">
      <c r="A874" s="297">
        <v>9</v>
      </c>
      <c r="B874" s="304" t="s">
        <v>951</v>
      </c>
      <c r="C874" s="305" t="s">
        <v>112</v>
      </c>
      <c r="D874" s="299">
        <v>0</v>
      </c>
      <c r="E874" s="299">
        <v>0</v>
      </c>
      <c r="F874" s="299">
        <v>100</v>
      </c>
      <c r="G874" s="299">
        <v>0</v>
      </c>
      <c r="H874" s="299">
        <v>0</v>
      </c>
      <c r="I874" s="299">
        <v>0</v>
      </c>
      <c r="J874" s="299">
        <v>0</v>
      </c>
      <c r="K874" s="299">
        <v>0</v>
      </c>
    </row>
    <row r="875" spans="1:11" ht="18.75" x14ac:dyDescent="0.25">
      <c r="A875" s="297">
        <v>10</v>
      </c>
      <c r="B875" s="304" t="s">
        <v>952</v>
      </c>
      <c r="C875" s="305" t="s">
        <v>112</v>
      </c>
      <c r="D875" s="299">
        <v>0</v>
      </c>
      <c r="E875" s="299">
        <v>0</v>
      </c>
      <c r="F875" s="299">
        <v>100</v>
      </c>
      <c r="G875" s="299">
        <v>0</v>
      </c>
      <c r="H875" s="299">
        <v>0</v>
      </c>
      <c r="I875" s="299">
        <v>0</v>
      </c>
      <c r="J875" s="299">
        <v>0</v>
      </c>
      <c r="K875" s="299">
        <v>0</v>
      </c>
    </row>
    <row r="876" spans="1:11" ht="18.75" x14ac:dyDescent="0.25">
      <c r="A876" s="414" t="s">
        <v>955</v>
      </c>
      <c r="B876" s="414"/>
      <c r="C876" s="414"/>
      <c r="D876" s="414"/>
      <c r="E876" s="414"/>
      <c r="F876" s="414"/>
      <c r="G876" s="414"/>
      <c r="H876" s="414"/>
      <c r="I876" s="414"/>
      <c r="J876" s="414"/>
      <c r="K876" s="414"/>
    </row>
    <row r="877" spans="1:11" ht="18.75" x14ac:dyDescent="0.25">
      <c r="A877" s="297">
        <v>1</v>
      </c>
      <c r="B877" s="298" t="s">
        <v>114</v>
      </c>
      <c r="C877" s="305" t="s">
        <v>112</v>
      </c>
      <c r="D877" s="301">
        <v>7</v>
      </c>
      <c r="E877" s="301">
        <v>4</v>
      </c>
      <c r="F877" s="302">
        <v>63.6</v>
      </c>
      <c r="G877" s="301">
        <v>2</v>
      </c>
      <c r="H877" s="301">
        <v>0</v>
      </c>
      <c r="I877" s="301">
        <v>2</v>
      </c>
      <c r="J877" s="308">
        <v>0</v>
      </c>
      <c r="K877" s="308">
        <v>0</v>
      </c>
    </row>
    <row r="878" spans="1:11" ht="18.75" x14ac:dyDescent="0.25">
      <c r="A878" s="297">
        <v>2</v>
      </c>
      <c r="B878" s="304" t="s">
        <v>946</v>
      </c>
      <c r="C878" s="305" t="s">
        <v>112</v>
      </c>
      <c r="D878" s="299">
        <v>0</v>
      </c>
      <c r="E878" s="299">
        <v>0</v>
      </c>
      <c r="F878" s="299">
        <v>100</v>
      </c>
      <c r="G878" s="299">
        <v>0</v>
      </c>
      <c r="H878" s="299">
        <v>0</v>
      </c>
      <c r="I878" s="299">
        <v>0</v>
      </c>
      <c r="J878" s="299">
        <v>0</v>
      </c>
      <c r="K878" s="299">
        <v>0</v>
      </c>
    </row>
    <row r="879" spans="1:11" ht="18.75" x14ac:dyDescent="0.25">
      <c r="A879" s="297">
        <v>3</v>
      </c>
      <c r="B879" s="304" t="s">
        <v>944</v>
      </c>
      <c r="C879" s="305" t="s">
        <v>112</v>
      </c>
      <c r="D879" s="299">
        <v>0</v>
      </c>
      <c r="E879" s="299">
        <v>0</v>
      </c>
      <c r="F879" s="299">
        <v>100</v>
      </c>
      <c r="G879" s="299">
        <v>0</v>
      </c>
      <c r="H879" s="299">
        <v>0</v>
      </c>
      <c r="I879" s="299">
        <v>0</v>
      </c>
      <c r="J879" s="299">
        <v>0</v>
      </c>
      <c r="K879" s="299">
        <v>0</v>
      </c>
    </row>
    <row r="880" spans="1:11" ht="18.75" x14ac:dyDescent="0.25">
      <c r="A880" s="297">
        <v>4</v>
      </c>
      <c r="B880" s="304" t="s">
        <v>947</v>
      </c>
      <c r="C880" s="305" t="s">
        <v>112</v>
      </c>
      <c r="D880" s="299">
        <v>0</v>
      </c>
      <c r="E880" s="299">
        <v>0</v>
      </c>
      <c r="F880" s="299">
        <v>100</v>
      </c>
      <c r="G880" s="299">
        <v>0</v>
      </c>
      <c r="H880" s="299">
        <v>0</v>
      </c>
      <c r="I880" s="299">
        <v>0</v>
      </c>
      <c r="J880" s="299">
        <v>0</v>
      </c>
      <c r="K880" s="299">
        <v>0</v>
      </c>
    </row>
    <row r="881" spans="1:11" ht="18.75" x14ac:dyDescent="0.25">
      <c r="A881" s="297">
        <v>5</v>
      </c>
      <c r="B881" s="304" t="s">
        <v>948</v>
      </c>
      <c r="C881" s="305" t="s">
        <v>112</v>
      </c>
      <c r="D881" s="299">
        <v>0</v>
      </c>
      <c r="E881" s="299">
        <v>0</v>
      </c>
      <c r="F881" s="299">
        <v>100</v>
      </c>
      <c r="G881" s="299">
        <v>0</v>
      </c>
      <c r="H881" s="299">
        <v>0</v>
      </c>
      <c r="I881" s="299">
        <v>0</v>
      </c>
      <c r="J881" s="299">
        <v>0</v>
      </c>
      <c r="K881" s="299">
        <v>0</v>
      </c>
    </row>
    <row r="882" spans="1:11" ht="18.75" x14ac:dyDescent="0.25">
      <c r="A882" s="297">
        <v>6</v>
      </c>
      <c r="B882" s="304" t="s">
        <v>949</v>
      </c>
      <c r="C882" s="305" t="s">
        <v>112</v>
      </c>
      <c r="D882" s="299">
        <v>0</v>
      </c>
      <c r="E882" s="299">
        <v>0</v>
      </c>
      <c r="F882" s="299">
        <v>100</v>
      </c>
      <c r="G882" s="299">
        <v>0</v>
      </c>
      <c r="H882" s="299">
        <v>0</v>
      </c>
      <c r="I882" s="299">
        <v>0</v>
      </c>
      <c r="J882" s="299">
        <v>0</v>
      </c>
      <c r="K882" s="299">
        <v>0</v>
      </c>
    </row>
    <row r="883" spans="1:11" ht="18.75" x14ac:dyDescent="0.25">
      <c r="A883" s="297">
        <v>7</v>
      </c>
      <c r="B883" s="304" t="s">
        <v>945</v>
      </c>
      <c r="C883" s="305" t="s">
        <v>112</v>
      </c>
      <c r="D883" s="299">
        <v>0</v>
      </c>
      <c r="E883" s="299">
        <v>0</v>
      </c>
      <c r="F883" s="299">
        <v>100</v>
      </c>
      <c r="G883" s="299">
        <v>0</v>
      </c>
      <c r="H883" s="299">
        <v>0</v>
      </c>
      <c r="I883" s="299">
        <v>0</v>
      </c>
      <c r="J883" s="299">
        <v>0</v>
      </c>
      <c r="K883" s="299">
        <v>0</v>
      </c>
    </row>
    <row r="884" spans="1:11" ht="18.75" x14ac:dyDescent="0.25">
      <c r="A884" s="297">
        <v>8</v>
      </c>
      <c r="B884" s="304" t="s">
        <v>950</v>
      </c>
      <c r="C884" s="305" t="s">
        <v>112</v>
      </c>
      <c r="D884" s="299">
        <v>0</v>
      </c>
      <c r="E884" s="299">
        <v>0</v>
      </c>
      <c r="F884" s="299">
        <v>100</v>
      </c>
      <c r="G884" s="299">
        <v>0</v>
      </c>
      <c r="H884" s="299">
        <v>0</v>
      </c>
      <c r="I884" s="299">
        <v>0</v>
      </c>
      <c r="J884" s="299">
        <v>0</v>
      </c>
      <c r="K884" s="299">
        <v>0</v>
      </c>
    </row>
    <row r="885" spans="1:11" ht="18.75" x14ac:dyDescent="0.25">
      <c r="A885" s="297">
        <v>9</v>
      </c>
      <c r="B885" s="304" t="s">
        <v>951</v>
      </c>
      <c r="C885" s="305" t="s">
        <v>112</v>
      </c>
      <c r="D885" s="299">
        <v>0</v>
      </c>
      <c r="E885" s="299">
        <v>0</v>
      </c>
      <c r="F885" s="299">
        <v>100</v>
      </c>
      <c r="G885" s="299">
        <v>0</v>
      </c>
      <c r="H885" s="299">
        <v>0</v>
      </c>
      <c r="I885" s="299">
        <v>0</v>
      </c>
      <c r="J885" s="299">
        <v>0</v>
      </c>
      <c r="K885" s="299">
        <v>0</v>
      </c>
    </row>
    <row r="886" spans="1:11" ht="18.75" x14ac:dyDescent="0.25">
      <c r="A886" s="297">
        <v>10</v>
      </c>
      <c r="B886" s="304" t="s">
        <v>952</v>
      </c>
      <c r="C886" s="305" t="s">
        <v>112</v>
      </c>
      <c r="D886" s="299">
        <v>0</v>
      </c>
      <c r="E886" s="299">
        <v>0</v>
      </c>
      <c r="F886" s="299">
        <v>100</v>
      </c>
      <c r="G886" s="299">
        <v>0</v>
      </c>
      <c r="H886" s="299">
        <v>0</v>
      </c>
      <c r="I886" s="299">
        <v>0</v>
      </c>
      <c r="J886" s="299">
        <v>0</v>
      </c>
      <c r="K886" s="299">
        <v>0</v>
      </c>
    </row>
    <row r="887" spans="1:11" ht="18.75" x14ac:dyDescent="0.25">
      <c r="A887" s="415" t="s">
        <v>998</v>
      </c>
      <c r="B887" s="414"/>
      <c r="C887" s="414"/>
      <c r="D887" s="414"/>
      <c r="E887" s="414"/>
      <c r="F887" s="414"/>
      <c r="G887" s="414"/>
      <c r="H887" s="414"/>
      <c r="I887" s="414"/>
      <c r="J887" s="414"/>
      <c r="K887" s="414"/>
    </row>
    <row r="888" spans="1:11" ht="18.75" x14ac:dyDescent="0.25">
      <c r="A888" s="297">
        <v>1</v>
      </c>
      <c r="B888" s="304" t="s">
        <v>948</v>
      </c>
      <c r="C888" s="305" t="s">
        <v>112</v>
      </c>
      <c r="D888" s="310">
        <v>0.02</v>
      </c>
      <c r="E888" s="307">
        <v>2</v>
      </c>
      <c r="F888" s="306">
        <v>0</v>
      </c>
      <c r="G888" s="306">
        <v>0</v>
      </c>
      <c r="H888" s="307">
        <v>2</v>
      </c>
      <c r="I888" s="306">
        <v>0</v>
      </c>
      <c r="J888" s="306">
        <v>0</v>
      </c>
      <c r="K888" s="306">
        <v>0</v>
      </c>
    </row>
    <row r="889" spans="1:11" ht="18.75" x14ac:dyDescent="0.25">
      <c r="A889" s="297">
        <v>2</v>
      </c>
      <c r="B889" s="304" t="s">
        <v>951</v>
      </c>
      <c r="C889" s="305" t="s">
        <v>112</v>
      </c>
      <c r="D889" s="310">
        <v>0.02</v>
      </c>
      <c r="E889" s="307">
        <v>3.5</v>
      </c>
      <c r="F889" s="306">
        <v>0</v>
      </c>
      <c r="G889" s="306">
        <v>0</v>
      </c>
      <c r="H889" s="307">
        <v>3.5</v>
      </c>
      <c r="I889" s="306">
        <v>0</v>
      </c>
      <c r="J889" s="306">
        <v>0</v>
      </c>
      <c r="K889" s="306">
        <v>0</v>
      </c>
    </row>
    <row r="890" spans="1:11" ht="18.75" x14ac:dyDescent="0.25">
      <c r="A890" s="297">
        <v>3</v>
      </c>
      <c r="B890" s="304" t="s">
        <v>947</v>
      </c>
      <c r="C890" s="305" t="s">
        <v>112</v>
      </c>
      <c r="D890" s="302">
        <v>1.22</v>
      </c>
      <c r="E890" s="302">
        <v>1.2</v>
      </c>
      <c r="F890" s="302">
        <v>50</v>
      </c>
      <c r="G890" s="301">
        <v>0</v>
      </c>
      <c r="H890" s="301">
        <v>0</v>
      </c>
      <c r="I890" s="301">
        <v>0</v>
      </c>
      <c r="J890" s="302">
        <v>1.2</v>
      </c>
      <c r="K890" s="301">
        <v>0</v>
      </c>
    </row>
    <row r="891" spans="1:11" ht="18.75" x14ac:dyDescent="0.25">
      <c r="A891" s="297">
        <v>4</v>
      </c>
      <c r="B891" s="298" t="s">
        <v>114</v>
      </c>
      <c r="C891" s="305" t="s">
        <v>112</v>
      </c>
      <c r="D891" s="302">
        <v>188.3</v>
      </c>
      <c r="E891" s="302">
        <v>25.1</v>
      </c>
      <c r="F891" s="302">
        <v>88.2</v>
      </c>
      <c r="G891" s="302">
        <v>5.8</v>
      </c>
      <c r="H891" s="301">
        <v>0</v>
      </c>
      <c r="I891" s="301"/>
      <c r="J891" s="308">
        <v>19.3</v>
      </c>
      <c r="K891" s="308">
        <v>0</v>
      </c>
    </row>
    <row r="892" spans="1:11" ht="18.75" x14ac:dyDescent="0.25">
      <c r="A892" s="297">
        <v>5</v>
      </c>
      <c r="B892" s="304" t="s">
        <v>946</v>
      </c>
      <c r="C892" s="305" t="s">
        <v>112</v>
      </c>
      <c r="D892" s="300">
        <v>2</v>
      </c>
      <c r="E892" s="299">
        <v>0</v>
      </c>
      <c r="F892" s="300">
        <v>100</v>
      </c>
      <c r="G892" s="299">
        <v>0</v>
      </c>
      <c r="H892" s="299">
        <v>0</v>
      </c>
      <c r="I892" s="299">
        <v>0</v>
      </c>
      <c r="J892" s="299">
        <v>0</v>
      </c>
      <c r="K892" s="299">
        <v>0</v>
      </c>
    </row>
    <row r="893" spans="1:11" ht="18.75" x14ac:dyDescent="0.25">
      <c r="A893" s="297">
        <v>6</v>
      </c>
      <c r="B893" s="304" t="s">
        <v>944</v>
      </c>
      <c r="C893" s="305" t="s">
        <v>112</v>
      </c>
      <c r="D893" s="300">
        <v>9.4600000000000009</v>
      </c>
      <c r="E893" s="299">
        <v>0</v>
      </c>
      <c r="F893" s="300">
        <v>100</v>
      </c>
      <c r="G893" s="299">
        <v>0</v>
      </c>
      <c r="H893" s="299">
        <v>0</v>
      </c>
      <c r="I893" s="299">
        <v>0</v>
      </c>
      <c r="J893" s="299">
        <v>0</v>
      </c>
      <c r="K893" s="299">
        <v>0</v>
      </c>
    </row>
    <row r="894" spans="1:11" ht="18.75" x14ac:dyDescent="0.25">
      <c r="A894" s="297">
        <v>7</v>
      </c>
      <c r="B894" s="304" t="s">
        <v>949</v>
      </c>
      <c r="C894" s="305" t="s">
        <v>112</v>
      </c>
      <c r="D894" s="300">
        <v>1</v>
      </c>
      <c r="E894" s="299">
        <v>0</v>
      </c>
      <c r="F894" s="300">
        <v>100</v>
      </c>
      <c r="G894" s="299">
        <v>0</v>
      </c>
      <c r="H894" s="299">
        <v>0</v>
      </c>
      <c r="I894" s="299">
        <v>0</v>
      </c>
      <c r="J894" s="299">
        <v>0</v>
      </c>
      <c r="K894" s="299">
        <v>0</v>
      </c>
    </row>
    <row r="895" spans="1:11" ht="18.75" x14ac:dyDescent="0.25">
      <c r="A895" s="297">
        <v>8</v>
      </c>
      <c r="B895" s="304" t="s">
        <v>945</v>
      </c>
      <c r="C895" s="305" t="s">
        <v>112</v>
      </c>
      <c r="D895" s="300">
        <v>10.1</v>
      </c>
      <c r="E895" s="299">
        <v>0</v>
      </c>
      <c r="F895" s="300">
        <v>100</v>
      </c>
      <c r="G895" s="299">
        <v>0</v>
      </c>
      <c r="H895" s="299">
        <v>0</v>
      </c>
      <c r="I895" s="299">
        <v>0</v>
      </c>
      <c r="J895" s="299">
        <v>0</v>
      </c>
      <c r="K895" s="299">
        <v>0</v>
      </c>
    </row>
    <row r="896" spans="1:11" ht="18.75" x14ac:dyDescent="0.25">
      <c r="A896" s="297">
        <v>9</v>
      </c>
      <c r="B896" s="304" t="s">
        <v>950</v>
      </c>
      <c r="C896" s="305" t="s">
        <v>112</v>
      </c>
      <c r="D896" s="300">
        <v>7.77</v>
      </c>
      <c r="E896" s="299">
        <v>0</v>
      </c>
      <c r="F896" s="300">
        <v>100</v>
      </c>
      <c r="G896" s="299">
        <v>0</v>
      </c>
      <c r="H896" s="299">
        <v>0</v>
      </c>
      <c r="I896" s="299">
        <v>0</v>
      </c>
      <c r="J896" s="299">
        <v>0</v>
      </c>
      <c r="K896" s="299">
        <v>0</v>
      </c>
    </row>
    <row r="897" spans="1:11" ht="18.75" x14ac:dyDescent="0.25">
      <c r="A897" s="297">
        <v>10</v>
      </c>
      <c r="B897" s="304" t="s">
        <v>952</v>
      </c>
      <c r="C897" s="305" t="s">
        <v>112</v>
      </c>
      <c r="D897" s="300">
        <v>2</v>
      </c>
      <c r="E897" s="299">
        <v>0</v>
      </c>
      <c r="F897" s="300">
        <v>100</v>
      </c>
      <c r="G897" s="299">
        <v>0</v>
      </c>
      <c r="H897" s="299">
        <v>0</v>
      </c>
      <c r="I897" s="299">
        <v>0</v>
      </c>
      <c r="J897" s="299">
        <v>0</v>
      </c>
      <c r="K897" s="299">
        <v>0</v>
      </c>
    </row>
    <row r="901" spans="1:11" ht="18.75" x14ac:dyDescent="0.3">
      <c r="A901" s="410" t="s">
        <v>956</v>
      </c>
      <c r="B901" s="411"/>
      <c r="C901" s="411"/>
      <c r="D901" s="411"/>
      <c r="E901" s="411"/>
      <c r="F901" s="411"/>
      <c r="G901" s="411"/>
      <c r="H901" s="411"/>
      <c r="I901" s="411"/>
      <c r="J901" s="411"/>
      <c r="K901" s="411"/>
    </row>
  </sheetData>
  <mergeCells count="608">
    <mergeCell ref="A800:A801"/>
    <mergeCell ref="B800:B801"/>
    <mergeCell ref="C800:C801"/>
    <mergeCell ref="D800:D801"/>
    <mergeCell ref="E800:E801"/>
    <mergeCell ref="F800:F801"/>
    <mergeCell ref="P800:P801"/>
    <mergeCell ref="I834:K834"/>
    <mergeCell ref="D782:D783"/>
    <mergeCell ref="F782:F783"/>
    <mergeCell ref="N782:N783"/>
    <mergeCell ref="O782:O783"/>
    <mergeCell ref="A797:A798"/>
    <mergeCell ref="C797:C798"/>
    <mergeCell ref="D797:D798"/>
    <mergeCell ref="D790:D791"/>
    <mergeCell ref="E790:E791"/>
    <mergeCell ref="F790:F791"/>
    <mergeCell ref="A792:A793"/>
    <mergeCell ref="C792:C793"/>
    <mergeCell ref="D792:D793"/>
    <mergeCell ref="B807:P807"/>
    <mergeCell ref="B790:B791"/>
    <mergeCell ref="E797:E798"/>
    <mergeCell ref="B629:M629"/>
    <mergeCell ref="F594:F595"/>
    <mergeCell ref="D583:D585"/>
    <mergeCell ref="F583:F585"/>
    <mergeCell ref="C606:C607"/>
    <mergeCell ref="D606:D607"/>
    <mergeCell ref="B635:B636"/>
    <mergeCell ref="C635:C636"/>
    <mergeCell ref="D635:D636"/>
    <mergeCell ref="F635:F636"/>
    <mergeCell ref="B592:B593"/>
    <mergeCell ref="D592:D593"/>
    <mergeCell ref="B594:B595"/>
    <mergeCell ref="C594:C595"/>
    <mergeCell ref="E594:E595"/>
    <mergeCell ref="B643:M643"/>
    <mergeCell ref="D594:D595"/>
    <mergeCell ref="B603:B604"/>
    <mergeCell ref="F592:F593"/>
    <mergeCell ref="A614:P614"/>
    <mergeCell ref="P732:P733"/>
    <mergeCell ref="O732:O733"/>
    <mergeCell ref="B211:P211"/>
    <mergeCell ref="B233:P233"/>
    <mergeCell ref="B235:P235"/>
    <mergeCell ref="B309:P309"/>
    <mergeCell ref="A455:P455"/>
    <mergeCell ref="A463:P463"/>
    <mergeCell ref="A432:P432"/>
    <mergeCell ref="E413:E415"/>
    <mergeCell ref="E388:E389"/>
    <mergeCell ref="A386:A387"/>
    <mergeCell ref="P388:P389"/>
    <mergeCell ref="P413:P415"/>
    <mergeCell ref="B386:B387"/>
    <mergeCell ref="P386:P387"/>
    <mergeCell ref="F413:F415"/>
    <mergeCell ref="P371:P372"/>
    <mergeCell ref="D373:D374"/>
    <mergeCell ref="A521:A522"/>
    <mergeCell ref="F491:F493"/>
    <mergeCell ref="A535:P535"/>
    <mergeCell ref="E497:E498"/>
    <mergeCell ref="B514:B515"/>
    <mergeCell ref="D514:D515"/>
    <mergeCell ref="F563:F564"/>
    <mergeCell ref="C565:C566"/>
    <mergeCell ref="F551:F552"/>
    <mergeCell ref="P547:P549"/>
    <mergeCell ref="P565:P566"/>
    <mergeCell ref="D565:D566"/>
    <mergeCell ref="O369:O370"/>
    <mergeCell ref="D401:D402"/>
    <mergeCell ref="C401:C402"/>
    <mergeCell ref="B401:B402"/>
    <mergeCell ref="D539:D540"/>
    <mergeCell ref="E487:E489"/>
    <mergeCell ref="A482:P482"/>
    <mergeCell ref="A401:A402"/>
    <mergeCell ref="F416:F417"/>
    <mergeCell ref="D416:D417"/>
    <mergeCell ref="A464:A465"/>
    <mergeCell ref="B420:B421"/>
    <mergeCell ref="A410:P410"/>
    <mergeCell ref="N401:N402"/>
    <mergeCell ref="F401:F402"/>
    <mergeCell ref="F483:F484"/>
    <mergeCell ref="A487:A489"/>
    <mergeCell ref="A491:A493"/>
    <mergeCell ref="E491:E493"/>
    <mergeCell ref="A383:P383"/>
    <mergeCell ref="A388:A389"/>
    <mergeCell ref="N373:N374"/>
    <mergeCell ref="A539:A540"/>
    <mergeCell ref="E539:E540"/>
    <mergeCell ref="A567:A568"/>
    <mergeCell ref="A565:A566"/>
    <mergeCell ref="F494:F496"/>
    <mergeCell ref="A513:P513"/>
    <mergeCell ref="F521:F522"/>
    <mergeCell ref="A514:A515"/>
    <mergeCell ref="E494:E496"/>
    <mergeCell ref="C517:C518"/>
    <mergeCell ref="D517:D518"/>
    <mergeCell ref="F517:F518"/>
    <mergeCell ref="D521:D522"/>
    <mergeCell ref="A497:A498"/>
    <mergeCell ref="F514:F515"/>
    <mergeCell ref="F536:F537"/>
    <mergeCell ref="P494:P496"/>
    <mergeCell ref="A545:A546"/>
    <mergeCell ref="B545:B546"/>
    <mergeCell ref="C545:C546"/>
    <mergeCell ref="D545:D546"/>
    <mergeCell ref="A541:A543"/>
    <mergeCell ref="C541:C543"/>
    <mergeCell ref="E547:E549"/>
    <mergeCell ref="F547:F549"/>
    <mergeCell ref="A547:A549"/>
    <mergeCell ref="P583:P585"/>
    <mergeCell ref="P594:P595"/>
    <mergeCell ref="B411:B412"/>
    <mergeCell ref="C411:C412"/>
    <mergeCell ref="D411:D412"/>
    <mergeCell ref="F411:F412"/>
    <mergeCell ref="C413:C414"/>
    <mergeCell ref="B416:B417"/>
    <mergeCell ref="F473:F474"/>
    <mergeCell ref="C487:C489"/>
    <mergeCell ref="F487:F489"/>
    <mergeCell ref="D487:D489"/>
    <mergeCell ref="P491:P493"/>
    <mergeCell ref="B517:B518"/>
    <mergeCell ref="F539:F540"/>
    <mergeCell ref="P501:P502"/>
    <mergeCell ref="F464:F465"/>
    <mergeCell ref="P569:P571"/>
    <mergeCell ref="P572:P574"/>
    <mergeCell ref="A580:P580"/>
    <mergeCell ref="A517:A518"/>
    <mergeCell ref="D491:D493"/>
    <mergeCell ref="B491:B493"/>
    <mergeCell ref="B563:B564"/>
    <mergeCell ref="E386:E387"/>
    <mergeCell ref="B565:B566"/>
    <mergeCell ref="F388:F389"/>
    <mergeCell ref="A413:A415"/>
    <mergeCell ref="C386:C387"/>
    <mergeCell ref="A424:A425"/>
    <mergeCell ref="A469:A471"/>
    <mergeCell ref="A473:A474"/>
    <mergeCell ref="B464:B465"/>
    <mergeCell ref="A501:A502"/>
    <mergeCell ref="E469:E471"/>
    <mergeCell ref="D547:D549"/>
    <mergeCell ref="C551:C552"/>
    <mergeCell ref="D563:D564"/>
    <mergeCell ref="A494:A496"/>
    <mergeCell ref="B541:B543"/>
    <mergeCell ref="D541:D543"/>
    <mergeCell ref="E541:E543"/>
    <mergeCell ref="F541:F543"/>
    <mergeCell ref="C547:C549"/>
    <mergeCell ref="D398:D399"/>
    <mergeCell ref="F398:F399"/>
    <mergeCell ref="B547:B549"/>
    <mergeCell ref="C521:C522"/>
    <mergeCell ref="P473:P474"/>
    <mergeCell ref="P487:P489"/>
    <mergeCell ref="B497:B498"/>
    <mergeCell ref="C497:C498"/>
    <mergeCell ref="P497:P498"/>
    <mergeCell ref="C483:C484"/>
    <mergeCell ref="D569:D571"/>
    <mergeCell ref="E569:E571"/>
    <mergeCell ref="B388:B389"/>
    <mergeCell ref="N398:N399"/>
    <mergeCell ref="B469:B471"/>
    <mergeCell ref="C469:C471"/>
    <mergeCell ref="C388:C389"/>
    <mergeCell ref="C494:C496"/>
    <mergeCell ref="B494:B496"/>
    <mergeCell ref="D467:D468"/>
    <mergeCell ref="D469:D471"/>
    <mergeCell ref="B473:B474"/>
    <mergeCell ref="D483:D484"/>
    <mergeCell ref="F569:F571"/>
    <mergeCell ref="F567:F568"/>
    <mergeCell ref="E567:E568"/>
    <mergeCell ref="B521:B522"/>
    <mergeCell ref="B572:B574"/>
    <mergeCell ref="P541:P543"/>
    <mergeCell ref="P567:P568"/>
    <mergeCell ref="F565:F566"/>
    <mergeCell ref="E565:E566"/>
    <mergeCell ref="F572:F574"/>
    <mergeCell ref="D551:D552"/>
    <mergeCell ref="P539:P540"/>
    <mergeCell ref="B567:B568"/>
    <mergeCell ref="C567:C568"/>
    <mergeCell ref="C563:C564"/>
    <mergeCell ref="C572:C574"/>
    <mergeCell ref="E572:E574"/>
    <mergeCell ref="D572:D574"/>
    <mergeCell ref="A364:A365"/>
    <mergeCell ref="B381:P381"/>
    <mergeCell ref="A444:A445"/>
    <mergeCell ref="B444:B445"/>
    <mergeCell ref="C444:C445"/>
    <mergeCell ref="D444:D445"/>
    <mergeCell ref="F444:F445"/>
    <mergeCell ref="A446:A447"/>
    <mergeCell ref="B446:B447"/>
    <mergeCell ref="C446:C447"/>
    <mergeCell ref="D446:D447"/>
    <mergeCell ref="E446:E447"/>
    <mergeCell ref="F446:F447"/>
    <mergeCell ref="P446:P447"/>
    <mergeCell ref="A371:A372"/>
    <mergeCell ref="B396:N396"/>
    <mergeCell ref="A373:A374"/>
    <mergeCell ref="A384:A385"/>
    <mergeCell ref="B384:B385"/>
    <mergeCell ref="A416:A417"/>
    <mergeCell ref="C420:C421"/>
    <mergeCell ref="D420:D421"/>
    <mergeCell ref="F420:F421"/>
    <mergeCell ref="A420:A421"/>
    <mergeCell ref="H1:P6"/>
    <mergeCell ref="B7:P7"/>
    <mergeCell ref="B47:P47"/>
    <mergeCell ref="G9:G10"/>
    <mergeCell ref="B65:P65"/>
    <mergeCell ref="B66:P66"/>
    <mergeCell ref="F9:F10"/>
    <mergeCell ref="N9:N10"/>
    <mergeCell ref="O9:O10"/>
    <mergeCell ref="P9:P10"/>
    <mergeCell ref="B16:P16"/>
    <mergeCell ref="B17:P17"/>
    <mergeCell ref="E9:E10"/>
    <mergeCell ref="B43:P43"/>
    <mergeCell ref="B44:M44"/>
    <mergeCell ref="N364:N365"/>
    <mergeCell ref="B366:P366"/>
    <mergeCell ref="O371:O372"/>
    <mergeCell ref="F371:F372"/>
    <mergeCell ref="P369:P370"/>
    <mergeCell ref="P364:P365"/>
    <mergeCell ref="F373:F374"/>
    <mergeCell ref="P367:P368"/>
    <mergeCell ref="C364:C365"/>
    <mergeCell ref="D364:D365"/>
    <mergeCell ref="C367:C368"/>
    <mergeCell ref="B364:B365"/>
    <mergeCell ref="D367:D368"/>
    <mergeCell ref="B367:B368"/>
    <mergeCell ref="O364:O365"/>
    <mergeCell ref="N369:N370"/>
    <mergeCell ref="O367:O368"/>
    <mergeCell ref="C371:C372"/>
    <mergeCell ref="N367:N368"/>
    <mergeCell ref="F367:F368"/>
    <mergeCell ref="B373:B374"/>
    <mergeCell ref="C373:C374"/>
    <mergeCell ref="D371:D372"/>
    <mergeCell ref="B371:B372"/>
    <mergeCell ref="B728:B729"/>
    <mergeCell ref="C728:C729"/>
    <mergeCell ref="D536:D537"/>
    <mergeCell ref="B786:B787"/>
    <mergeCell ref="D788:D789"/>
    <mergeCell ref="B569:B571"/>
    <mergeCell ref="C569:C571"/>
    <mergeCell ref="C583:C585"/>
    <mergeCell ref="E583:E585"/>
    <mergeCell ref="A631:P631"/>
    <mergeCell ref="A602:P602"/>
    <mergeCell ref="A572:A574"/>
    <mergeCell ref="B583:B585"/>
    <mergeCell ref="B630:M630"/>
    <mergeCell ref="A594:A595"/>
    <mergeCell ref="A569:A571"/>
    <mergeCell ref="A583:A585"/>
    <mergeCell ref="D567:D568"/>
    <mergeCell ref="B551:B552"/>
    <mergeCell ref="C539:C540"/>
    <mergeCell ref="A536:A537"/>
    <mergeCell ref="C536:C537"/>
    <mergeCell ref="B536:B537"/>
    <mergeCell ref="B539:B540"/>
    <mergeCell ref="D362:D363"/>
    <mergeCell ref="B361:P361"/>
    <mergeCell ref="C362:C363"/>
    <mergeCell ref="F362:F363"/>
    <mergeCell ref="B762:M762"/>
    <mergeCell ref="O362:O363"/>
    <mergeCell ref="P786:P787"/>
    <mergeCell ref="P788:P789"/>
    <mergeCell ref="P769:P770"/>
    <mergeCell ref="B719:M719"/>
    <mergeCell ref="B709:M709"/>
    <mergeCell ref="B644:M644"/>
    <mergeCell ref="B674:P674"/>
    <mergeCell ref="B675:P675"/>
    <mergeCell ref="B676:P676"/>
    <mergeCell ref="B705:B707"/>
    <mergeCell ref="C705:C707"/>
    <mergeCell ref="E705:E707"/>
    <mergeCell ref="P705:P707"/>
    <mergeCell ref="A781:P781"/>
    <mergeCell ref="C786:C787"/>
    <mergeCell ref="P784:P785"/>
    <mergeCell ref="O769:O770"/>
    <mergeCell ref="B788:B789"/>
    <mergeCell ref="B344:P344"/>
    <mergeCell ref="C355:C356"/>
    <mergeCell ref="P357:P358"/>
    <mergeCell ref="C359:C360"/>
    <mergeCell ref="A357:A358"/>
    <mergeCell ref="A355:A356"/>
    <mergeCell ref="O357:O358"/>
    <mergeCell ref="O355:O356"/>
    <mergeCell ref="D355:D356"/>
    <mergeCell ref="F359:F360"/>
    <mergeCell ref="A359:A360"/>
    <mergeCell ref="B359:B360"/>
    <mergeCell ref="N359:N360"/>
    <mergeCell ref="O359:O360"/>
    <mergeCell ref="P359:P360"/>
    <mergeCell ref="D359:D360"/>
    <mergeCell ref="N357:N358"/>
    <mergeCell ref="B355:B356"/>
    <mergeCell ref="N362:N363"/>
    <mergeCell ref="B627:M627"/>
    <mergeCell ref="F369:F370"/>
    <mergeCell ref="B369:B370"/>
    <mergeCell ref="C369:C370"/>
    <mergeCell ref="C440:C442"/>
    <mergeCell ref="A443:P443"/>
    <mergeCell ref="E440:E442"/>
    <mergeCell ref="D440:D442"/>
    <mergeCell ref="F469:F471"/>
    <mergeCell ref="C384:C385"/>
    <mergeCell ref="D384:D385"/>
    <mergeCell ref="F384:F385"/>
    <mergeCell ref="B390:B391"/>
    <mergeCell ref="C390:C391"/>
    <mergeCell ref="D390:D391"/>
    <mergeCell ref="F390:F391"/>
    <mergeCell ref="D386:D387"/>
    <mergeCell ref="D388:D389"/>
    <mergeCell ref="A362:A363"/>
    <mergeCell ref="D497:D498"/>
    <mergeCell ref="D464:D465"/>
    <mergeCell ref="E603:E604"/>
    <mergeCell ref="A608:A609"/>
    <mergeCell ref="A369:A370"/>
    <mergeCell ref="A467:A468"/>
    <mergeCell ref="B467:B468"/>
    <mergeCell ref="C467:C468"/>
    <mergeCell ref="B792:B793"/>
    <mergeCell ref="B795:B796"/>
    <mergeCell ref="B797:B798"/>
    <mergeCell ref="A795:A796"/>
    <mergeCell ref="C795:C796"/>
    <mergeCell ref="C739:C741"/>
    <mergeCell ref="B693:P693"/>
    <mergeCell ref="B777:M777"/>
    <mergeCell ref="C491:C493"/>
    <mergeCell ref="B487:B489"/>
    <mergeCell ref="B646:M646"/>
    <mergeCell ref="B742:M742"/>
    <mergeCell ref="D795:D796"/>
    <mergeCell ref="A782:A783"/>
    <mergeCell ref="P790:P791"/>
    <mergeCell ref="P792:P793"/>
    <mergeCell ref="E795:E796"/>
    <mergeCell ref="F795:F796"/>
    <mergeCell ref="A790:A791"/>
    <mergeCell ref="C790:C791"/>
    <mergeCell ref="B251:P251"/>
    <mergeCell ref="B284:M284"/>
    <mergeCell ref="B288:M288"/>
    <mergeCell ref="D786:D787"/>
    <mergeCell ref="E786:E787"/>
    <mergeCell ref="F786:F787"/>
    <mergeCell ref="F705:F707"/>
    <mergeCell ref="D739:D741"/>
    <mergeCell ref="E788:E789"/>
    <mergeCell ref="C788:C789"/>
    <mergeCell ref="B760:M760"/>
    <mergeCell ref="B755:M755"/>
    <mergeCell ref="B756:M756"/>
    <mergeCell ref="C603:C604"/>
    <mergeCell ref="P603:P604"/>
    <mergeCell ref="P608:P609"/>
    <mergeCell ref="B684:M684"/>
    <mergeCell ref="E739:E741"/>
    <mergeCell ref="A704:P704"/>
    <mergeCell ref="A705:A707"/>
    <mergeCell ref="A786:A787"/>
    <mergeCell ref="B312:P312"/>
    <mergeCell ref="B766:M766"/>
    <mergeCell ref="B763:M763"/>
    <mergeCell ref="A728:A729"/>
    <mergeCell ref="B337:P337"/>
    <mergeCell ref="F357:F358"/>
    <mergeCell ref="F355:F356"/>
    <mergeCell ref="C357:C358"/>
    <mergeCell ref="B357:B358"/>
    <mergeCell ref="D357:D358"/>
    <mergeCell ref="N355:N356"/>
    <mergeCell ref="A788:A789"/>
    <mergeCell ref="A784:A785"/>
    <mergeCell ref="D705:D707"/>
    <mergeCell ref="B483:B484"/>
    <mergeCell ref="C473:C474"/>
    <mergeCell ref="E473:E474"/>
    <mergeCell ref="N390:N391"/>
    <mergeCell ref="B398:B399"/>
    <mergeCell ref="C398:C399"/>
    <mergeCell ref="D494:D496"/>
    <mergeCell ref="D501:D502"/>
    <mergeCell ref="F497:F498"/>
    <mergeCell ref="B501:B502"/>
    <mergeCell ref="C501:C502"/>
    <mergeCell ref="E501:E502"/>
    <mergeCell ref="F501:F502"/>
    <mergeCell ref="B222:P222"/>
    <mergeCell ref="N197:N198"/>
    <mergeCell ref="E467:E468"/>
    <mergeCell ref="F467:F468"/>
    <mergeCell ref="P362:P363"/>
    <mergeCell ref="B362:B363"/>
    <mergeCell ref="B293:M293"/>
    <mergeCell ref="D346:D347"/>
    <mergeCell ref="E346:E347"/>
    <mergeCell ref="F346:F347"/>
    <mergeCell ref="B351:B352"/>
    <mergeCell ref="P351:P352"/>
    <mergeCell ref="O351:O352"/>
    <mergeCell ref="B319:P319"/>
    <mergeCell ref="C351:C352"/>
    <mergeCell ref="D351:D352"/>
    <mergeCell ref="N346:N347"/>
    <mergeCell ref="B345:P345"/>
    <mergeCell ref="N371:N372"/>
    <mergeCell ref="P373:P374"/>
    <mergeCell ref="P355:P356"/>
    <mergeCell ref="A209:P209"/>
    <mergeCell ref="D369:D370"/>
    <mergeCell ref="C416:C417"/>
    <mergeCell ref="A9:A10"/>
    <mergeCell ref="B9:B10"/>
    <mergeCell ref="C9:C10"/>
    <mergeCell ref="D9:D10"/>
    <mergeCell ref="I9:M9"/>
    <mergeCell ref="H9:H10"/>
    <mergeCell ref="A62:P62"/>
    <mergeCell ref="A68:P68"/>
    <mergeCell ref="A12:P12"/>
    <mergeCell ref="A13:P13"/>
    <mergeCell ref="B48:P48"/>
    <mergeCell ref="B111:P111"/>
    <mergeCell ref="B110:P110"/>
    <mergeCell ref="B84:P84"/>
    <mergeCell ref="B85:P85"/>
    <mergeCell ref="B197:B198"/>
    <mergeCell ref="C197:C198"/>
    <mergeCell ref="B196:M196"/>
    <mergeCell ref="F197:F198"/>
    <mergeCell ref="B86:P86"/>
    <mergeCell ref="B87:P87"/>
    <mergeCell ref="B193:P193"/>
    <mergeCell ref="B194:P194"/>
    <mergeCell ref="B177:C177"/>
    <mergeCell ref="O197:O198"/>
    <mergeCell ref="B146:P146"/>
    <mergeCell ref="A140:P140"/>
    <mergeCell ref="B167:P167"/>
    <mergeCell ref="B168:P168"/>
    <mergeCell ref="B169:P169"/>
    <mergeCell ref="B143:P143"/>
    <mergeCell ref="B117:P117"/>
    <mergeCell ref="B118:P118"/>
    <mergeCell ref="A197:A198"/>
    <mergeCell ref="P197:P198"/>
    <mergeCell ref="B190:P190"/>
    <mergeCell ref="B191:P191"/>
    <mergeCell ref="A121:P121"/>
    <mergeCell ref="A353:A354"/>
    <mergeCell ref="B353:B354"/>
    <mergeCell ref="C353:C354"/>
    <mergeCell ref="D353:D354"/>
    <mergeCell ref="F353:F354"/>
    <mergeCell ref="N353:N354"/>
    <mergeCell ref="A351:A352"/>
    <mergeCell ref="C346:C347"/>
    <mergeCell ref="O353:O354"/>
    <mergeCell ref="P353:P354"/>
    <mergeCell ref="N351:N352"/>
    <mergeCell ref="B296:P296"/>
    <mergeCell ref="B328:P328"/>
    <mergeCell ref="O346:O347"/>
    <mergeCell ref="F351:F352"/>
    <mergeCell ref="D197:D198"/>
    <mergeCell ref="B142:P142"/>
    <mergeCell ref="B292:P292"/>
    <mergeCell ref="B145:P145"/>
    <mergeCell ref="B166:P166"/>
    <mergeCell ref="B180:P180"/>
    <mergeCell ref="F797:F798"/>
    <mergeCell ref="P795:P796"/>
    <mergeCell ref="P797:P798"/>
    <mergeCell ref="E792:E793"/>
    <mergeCell ref="F792:F793"/>
    <mergeCell ref="B784:B785"/>
    <mergeCell ref="B769:B770"/>
    <mergeCell ref="A769:A770"/>
    <mergeCell ref="C769:C770"/>
    <mergeCell ref="B772:M772"/>
    <mergeCell ref="B780:P780"/>
    <mergeCell ref="B771:M771"/>
    <mergeCell ref="B779:P779"/>
    <mergeCell ref="B782:B783"/>
    <mergeCell ref="C782:C783"/>
    <mergeCell ref="F788:F789"/>
    <mergeCell ref="C784:C785"/>
    <mergeCell ref="D784:D785"/>
    <mergeCell ref="E784:E785"/>
    <mergeCell ref="F784:F785"/>
    <mergeCell ref="A732:A733"/>
    <mergeCell ref="B732:B733"/>
    <mergeCell ref="C732:C733"/>
    <mergeCell ref="D732:D733"/>
    <mergeCell ref="F732:F733"/>
    <mergeCell ref="B754:M754"/>
    <mergeCell ref="N769:N770"/>
    <mergeCell ref="D769:D770"/>
    <mergeCell ref="F769:F770"/>
    <mergeCell ref="P728:P729"/>
    <mergeCell ref="F608:F609"/>
    <mergeCell ref="D603:D604"/>
    <mergeCell ref="A603:A604"/>
    <mergeCell ref="C608:C609"/>
    <mergeCell ref="D608:D609"/>
    <mergeCell ref="B628:M628"/>
    <mergeCell ref="B380:P380"/>
    <mergeCell ref="O373:O374"/>
    <mergeCell ref="F386:F387"/>
    <mergeCell ref="A581:A582"/>
    <mergeCell ref="D581:D582"/>
    <mergeCell ref="F581:F582"/>
    <mergeCell ref="F440:F442"/>
    <mergeCell ref="B703:M703"/>
    <mergeCell ref="B678:P678"/>
    <mergeCell ref="B727:M727"/>
    <mergeCell ref="C464:C465"/>
    <mergeCell ref="D473:D474"/>
    <mergeCell ref="F603:F604"/>
    <mergeCell ref="F728:F729"/>
    <mergeCell ref="O728:O729"/>
    <mergeCell ref="P467:P468"/>
    <mergeCell ref="P469:P471"/>
    <mergeCell ref="B329:P329"/>
    <mergeCell ref="B811:P811"/>
    <mergeCell ref="B403:B404"/>
    <mergeCell ref="C403:C404"/>
    <mergeCell ref="D403:D404"/>
    <mergeCell ref="E403:E404"/>
    <mergeCell ref="F403:F404"/>
    <mergeCell ref="P403:P404"/>
    <mergeCell ref="B433:B434"/>
    <mergeCell ref="C433:C434"/>
    <mergeCell ref="D433:D434"/>
    <mergeCell ref="F433:F434"/>
    <mergeCell ref="B413:B415"/>
    <mergeCell ref="D413:D415"/>
    <mergeCell ref="B424:B425"/>
    <mergeCell ref="C424:C425"/>
    <mergeCell ref="D424:D425"/>
    <mergeCell ref="E424:E425"/>
    <mergeCell ref="B808:P808"/>
    <mergeCell ref="F424:F425"/>
    <mergeCell ref="B699:M699"/>
    <mergeCell ref="B581:B582"/>
    <mergeCell ref="C581:C582"/>
    <mergeCell ref="E581:E582"/>
    <mergeCell ref="A901:K901"/>
    <mergeCell ref="A841:K841"/>
    <mergeCell ref="A842:K842"/>
    <mergeCell ref="A843:K843"/>
    <mergeCell ref="A854:K854"/>
    <mergeCell ref="A865:K865"/>
    <mergeCell ref="A876:K876"/>
    <mergeCell ref="A887:K887"/>
    <mergeCell ref="A835:K835"/>
    <mergeCell ref="A837:A838"/>
    <mergeCell ref="B837:B838"/>
    <mergeCell ref="C837:C838"/>
    <mergeCell ref="D837:F837"/>
    <mergeCell ref="G837:K837"/>
    <mergeCell ref="A840:K840"/>
  </mergeCells>
  <phoneticPr fontId="5" type="noConversion"/>
  <pageMargins left="0" right="0" top="0.78740157480314965" bottom="0" header="0" footer="0"/>
  <pageSetup paperSize="9" scale="37" orientation="landscape" r:id="rId1"/>
  <rowBreaks count="5" manualBreakCount="5">
    <brk id="142" max="16383" man="1"/>
    <brk id="414" max="15" man="1"/>
    <brk id="674" max="16383" man="1"/>
    <brk id="710" max="16383" man="1"/>
    <brk id="833"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каз Sheet1</vt:lpstr>
      <vt:lpstr>Лист1</vt:lpstr>
      <vt:lpstr>'каз Sheet1'!Заголовки_для_печати</vt:lpstr>
      <vt:lpstr>'каз Sheet1'!Область_печати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User</cp:lastModifiedBy>
  <cp:revision>273</cp:revision>
  <cp:lastPrinted>2026-04-24T03:48:59Z</cp:lastPrinted>
  <dcterms:created xsi:type="dcterms:W3CDTF">2024-11-16T01:55:00Z</dcterms:created>
  <dcterms:modified xsi:type="dcterms:W3CDTF">2026-08-05T09:57:55Z</dcterms:modified>
</cp:coreProperties>
</file>